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<sst xmlns="http://schemas.openxmlformats.org/spreadsheetml/2006/main" count="1019" uniqueCount="516">
  <si>
    <t>COLORADO DEPARTMENT OF EDUCATION</t>
  </si>
  <si>
    <t>FALL 2005 K-12 FREE AND REDUCED LUNCH BY DISTRICT</t>
  </si>
  <si>
    <t>County Code</t>
  </si>
  <si>
    <t>County Name</t>
  </si>
  <si>
    <t>Organization Code</t>
  </si>
  <si>
    <t>Organization Name</t>
  </si>
  <si>
    <t>K-12 MEMBERSHIP</t>
  </si>
  <si>
    <t>FREE</t>
  </si>
  <si>
    <t>REDUCED</t>
  </si>
  <si>
    <t>NOT ELIGIBLE</t>
  </si>
  <si>
    <t>%FREE</t>
  </si>
  <si>
    <t>%REDUCED</t>
  </si>
  <si>
    <t>%FREE AND REDUCED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</si>
  <si>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</si>
  <si>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</si>
  <si>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</si>
  <si>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</si>
  <si>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</si>
  <si>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</si>
  <si>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</si>
  <si>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</si>
  <si>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</si>
  <si>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</si>
  <si>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</si>
  <si>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</si>
  <si>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</si>
  <si>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</si>
  <si>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</si>
  <si>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</si>
  <si>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/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</si>
  <si>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</si>
  <si>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</si>
  <si>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</si>
  <si>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</si>
  <si>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</si>
  <si>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</si>
  <si>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</si>
  <si>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</si>
  <si>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</si>
  <si>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</si>
  <si>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</si>
  <si>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</si>
  <si>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</si>
  <si>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</si>
  <si>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</si>
  <si>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</si>
  <si>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</si>
  <si>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</si>
  <si>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</si>
  <si>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</si>
  <si>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</si>
  <si>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</si>
  <si>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</si>
  <si>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</si>
  <si>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</si>
  <si>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</si>
  <si>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</si>
  <si>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</si>
  <si>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</si>
  <si>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</si>
  <si>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</si>
  <si>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</si>
  <si>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</si>
  <si>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</si>
  <si>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</si>
  <si>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</si>
  <si>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</si>
  <si>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</si>
  <si>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</si>
  <si>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</si>
  <si>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</si>
  <si>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</si>
  <si>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</si>
  <si>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</si>
  <si>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</si>
  <si>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</si>
  <si>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</si>
  <si>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</si>
  <si>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</si>
  <si>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</si>
  <si>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</si>
  <si>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</si>
  <si>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</si>
  <si>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</si>
  <si>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</si>
  <si>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</si>
  <si>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</si>
  <si>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</si>
  <si>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</si>
  <si>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</si>
  <si>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</si>
  <si>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</si>
  <si>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</si>
  <si>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</si>
  <si>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</si>
  <si>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</si>
  <si>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</si>
  <si>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</si>
  <si>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</si>
  <si>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</si>
  <si>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</si>
  <si>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</si>
  <si>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</si>
  <si>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</si>
  <si>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</si>
  <si>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</si>
  <si>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</si>
  <si>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</si>
  <si>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</si>
  <si>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</si>
  <si>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</si>
  <si>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</si>
  <si>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</si>
  <si>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</si>
  <si>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</si>
  <si>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</si>
  <si>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</si>
  <si>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</si>
  <si>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</si>
  <si>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</si>
  <si>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</si>
  <si>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</si>
  <si>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</si>
  <si>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</si>
  <si>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</si>
  <si>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</si>
  <si>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</si>
  <si>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</si>
  <si>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</si>
  <si>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</si>
  <si>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</si>
  <si>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</si>
  <si>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</si>
  <si>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</si>
  <si>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</si>
  <si>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</si>
  <si>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</si>
  <si>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</si>
  <si>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</si>
  <si>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</si>
  <si>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</si>
  <si>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</si>
  <si>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</si>
  <si>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</si>
  <si>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</si>
  <si>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</si>
  <si>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</si>
  <si>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</si>
  <si>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</si>
  <si>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</si>
  <si>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</si>
  <si>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</si>
  <si>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</si>
  <si>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</si>
  <si>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</si>
  <si>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</si>
  <si>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</si>
  <si>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</si>
  <si>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</si>
  <si>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</si>
  <si>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</si>
  <si>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</si>
  <si>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</si>
  <si>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</si>
  <si>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</si>
  <si>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</si>
  <si>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</si>
  <si>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</si>
  <si>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</si>
  <si>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</si>
  <si>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</si>
  <si>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</si>
  <si>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</si>
  <si>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</si>
  <si>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</si>
  <si>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</si>
  <si>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</si>
  <si>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</si>
  <si>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</si>
  <si>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</si>
  <si>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</si>
  <si>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</si>
  <si>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</si>
  <si>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</si>
  <si>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</si>
  <si>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</si>
  <si>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</si>
  <si>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</si>
  <si>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</si>
  <si>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</si>
  <si>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</si>
  <si>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</si>
  <si>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</si>
  <si>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</si>
  <si>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</si>
  <si>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</si>
  <si>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</si>
  <si>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</si>
  <si>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</si>
  <si>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</si>
  <si>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</si>
  <si>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</si>
  <si>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</si>
  <si>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</si>
  <si>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</si>
  <si>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</si>
  <si>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</si>
  <si>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</si>
  <si>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</si>
  <si>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</si>
  <si>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</si>
  <si>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</si>
  <si>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</si>
  <si>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</si>
  <si>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</si>
  <si>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</si>
  <si>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</si>
  <si>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</si>
  <si>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</si>
  <si>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</si>
  <si>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</si>
  <si>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</si>
  <si>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</si>
  <si>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</si>
  <si>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</si>
  <si>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</si>
  <si>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</si>
  <si>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</si>
  <si>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</si>
  <si>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</si>
  <si>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</si>
  <si>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</si>
  <si>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</si>
  <si>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</si>
  <si>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</si>
  <si>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</si>
  <si>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</si>
  <si>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</si>
  <si>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</si>
  <si>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</si>
  <si>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</si>
  <si>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</si>
  <si>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</si>
  <si>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</si>
  <si>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</si>
  <si>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</si>
  <si>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</si>
  <si>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</si>
  <si>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</si>
  <si>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</si>
  <si>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</si>
  <si>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</si>
  <si>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</si>
  <si>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</si>
  <si>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</si>
  <si>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</si>
  <si>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</si>
  <si>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</si>
  <si>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</si>
  <si>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</si>
  <si>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</si>
  <si>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</si>
  <si>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</si>
  <si>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</si>
  <si>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</si>
  <si>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</si>
  <si>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</si>
  <si>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</si>
  <si>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</si>
  <si>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</si>
  <si>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</si>
  <si>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</si>
  <si>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</si>
  <si>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</si>
  <si>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</si>
  <si>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</si>
  <si>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</si>
  <si>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</si>
  <si>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</si>
  <si>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</si>
  <si>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</si>
  <si>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</si>
  <si>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</si>
  <si>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</si>
  <si>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</si>
  <si>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</si>
  <si>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</si>
  <si>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</si>
  <si>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</si>
  <si>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</si>
  <si>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</si>
  <si>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</si>
  <si>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</si>
  <si>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</si>
  <si>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</si>
  <si>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</si>
  <si>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</si>
  <si>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</si>
  <si>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</si>
  <si>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</si>
  <si>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</si>
  <si>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</si>
  <si>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</si>
  <si>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</si>
  <si>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</si>
  <si>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</si>
  <si>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</si>
  <si>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</si>
  <si>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</si>
  <si>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</si>
  <si>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</si>
  <si>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</si>
  <si>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</si>
  <si>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</si>
  <si>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</si>
  <si>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</si>
  <si>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</si>
  <si>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</si>
  <si>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</si>
  <si>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</si>
  <si>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</si>
  <si>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</si>
  <si>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</si>
  <si>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</si>
  <si>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</si>
  <si>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</si>
  <si>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</si>
  <si>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</si>
  <si>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</si>
  <si>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</si>
  <si>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</si>
  <si>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</si>
  <si>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</si>
  <si>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</si>
  <si>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</si>
  <si>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</si>
  <si>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</si>
  <si>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</si>
  <si>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</si>
  <si>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</si>
  <si>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</si>
  <si>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</si>
  <si>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</si>
  <si>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</si>
  <si>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</si>
  <si>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</si>
  <si>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</si>
  <si>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</si>
  <si>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</si>
  <si>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</si>
  <si>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</si>
  <si>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</si>
  <si>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</si>
  <si>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</si>
  <si>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</si>
  <si>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</si>
  <si>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</si>
  <si>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</si>
  <si>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</si>
  <si>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</si>
  <si>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</si>
  <si>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</si>
  <si>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</si>
  <si>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</si>
  <si>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</si>
  <si>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</si>
  <si>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</si>
  <si>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</si>
  <si>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</si>
  <si>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</si>
  <si>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</si>
  <si>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</si>
  <si>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</si>
  <si>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</si>
  <si>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</si>
  <si>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</si>
  <si>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</si>
  <si>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</si>
  <si>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</si>
  <si>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</si>
  <si>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</si>
  <si>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</si>
  <si>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</si>
  <si>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</si>
  <si>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</si>
  <si>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</si>
  <si>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</si>
  <si>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</si>
  <si>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</si>
  <si>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</si>
  <si>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</si>
  <si>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</si>
  <si>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</si>
  <si>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</si>
  <si>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</si>
  <si>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</si>
  <si>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</si>
  <si>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</si>
  <si>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</si>
  <si>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</si>
  <si>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</si>
  <si>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</si>
  <si>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</si>
  <si>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</si>
  <si>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</si>
  <si>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</si>
  <si>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</si>
  <si>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</si>
  <si>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</si>
  <si>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</si>
  <si>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</si>
  <si>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</si>
  <si>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</si>
  <si>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</si>
  <si>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</si>
  <si>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</si>
  <si>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</si>
  <si>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</si>
  <si>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</si>
  <si>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</si>
  <si>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</si>
  <si>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</si>
  <si>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</si>
  <si>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</si>
  <si>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</si>
  <si>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</si>
  <si>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</si>
  <si>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</si>
  <si>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</si>
  <si>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</si>
  <si>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</si>
  <si>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</si>
  <si>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</si>
  <si>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</si>
  <si>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</si>
  <si>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</si>
  <si>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</si>
  <si>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</si>
  <si>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</si>
  <si>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</si>
  <si>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</si>
  <si>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</si>
  <si>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</si>
  <si>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</si>
  <si>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</si>
  <si>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</si>
  <si>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</si>
  <si>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</si>
  <si>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</si>
  <si>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</si>
  <si>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</si>
  <si>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</si>
  <si>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</si>
  <si>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</si>
  <si>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</si>
  <si>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</si>
  <si>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</si>
  <si>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</si>
  <si>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</si>
  <si>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</si>
  <si>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</si>
  <si>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</si>
  <si>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</si>
  <si>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</si>
  <si>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</si>
  <si>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</si>
  <si>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</si>
  <si>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</si>
  <si>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</si>
  <si>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</si>
  <si>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</si>
  <si>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</si>
  <si>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</si>
  <si>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</si>
  <si>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</si>
  <si>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</si>
  <si>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</si>
  <si>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</si>
  <si>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</si>
  <si>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</si>
  <si>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</si>
  <si>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</si>
  <si>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</si>
  <si>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</si>
  <si>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</si>
  <si>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</si>
  <si>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</si>
  <si>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</si>
  <si>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</si>
  <si>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</si>
  <si>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</si>
  <si>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</si>
  <si>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</si>
  <si>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</si>
  <si>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</si>
  <si>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</si>
  <si>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</si>
  <si>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</si>
  <si>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</si>
  <si>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</si>
  <si>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</si>
  <si>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 xml:space="preserve">STATE TOTAL </t>
  </si>
  <si>
    <t>(EXCLUDING DETENTION CENTERS)</t>
  </si>
  <si>
    <t xml:space="preserve">DETENTION </t>
  </si>
  <si>
    <t>CENTERS</t>
  </si>
  <si>
    <t>STATE TOTAL</t>
  </si>
  <si>
    <t>* NOTE:  2/4/2004  Detention Center students were removed from the district count and pulled into a separate category.  Although detention center students receive educational services from school district employees,</t>
  </si>
  <si>
    <t xml:space="preserve"> school districts have no jurisdiction over any other detention center function.</t>
  </si>
  <si>
    <t>9030</t>
  </si>
  <si>
    <t>MOUNTAIN BOCES</t>
  </si>
  <si>
    <t>9035</t>
  </si>
  <si>
    <t>CENTENNIAL BOCES</t>
  </si>
  <si>
    <t>9130</t>
  </si>
  <si>
    <t>EXPEDITIONARY BOCES</t>
  </si>
  <si>
    <t>BOCES TOTAL</t>
  </si>
  <si>
    <t>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</si>
</sst>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Microsoft Sans Serif"/>
      <family val="2"/>
    </font>
    <font>
      <sz val="16"/>
      <name val="Arial"/>
      <family val="0"/>
    </font>
    <font>
      <sz val="14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b/>
      <sz val="9"/>
      <name val="Microsoft Sans Serif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name val="Microsoft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1" fillId="0" borderId="2" xfId="0" applyNumberFormat="1" applyFill="1" applyBorder="1" applyAlignment="1" applyProtection="1">
      <alignment horizontal="right"/>
      <protection/>
    </xf>
    <xf numFmtId="0" fontId="1" fillId="0" borderId="3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" fillId="0" borderId="0" xfId="0" applyNumberFormat="1" applyFill="1" applyBorder="1" applyAlignment="1" applyProtection="1">
      <alignment horizontal="right"/>
      <protection/>
    </xf>
    <xf numFmtId="0" fontId="1" fillId="0" borderId="5" xfId="0" applyNumberForma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49" fontId="5" fillId="0" borderId="7" xfId="0" applyNumberFormat="1" applyFont="1" applyBorder="1" applyAlignment="1">
      <alignment/>
    </xf>
    <xf numFmtId="10" fontId="6" fillId="0" borderId="7" xfId="0" applyNumberFormat="1" applyFont="1" applyFill="1" applyBorder="1" applyAlignment="1" applyProtection="1">
      <alignment horizontal="center"/>
      <protection/>
    </xf>
    <xf numFmtId="10" fontId="6" fillId="0" borderId="8" xfId="0" applyNumberFormat="1" applyFont="1" applyFill="1" applyBorder="1" applyAlignment="1" applyProtection="1">
      <alignment horizontal="center" wrapText="1"/>
      <protection/>
    </xf>
    <xf numFmtId="0" fontId="7" fillId="0" borderId="4" xfId="19" applyFont="1" applyFill="1" applyBorder="1" applyAlignment="1">
      <alignment/>
      <protection/>
    </xf>
    <xf numFmtId="0" fontId="7" fillId="0" borderId="0" xfId="19" applyFont="1" applyFill="1" applyBorder="1" applyAlignment="1">
      <alignment/>
      <protection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8" fillId="0" borderId="9" xfId="19" applyFont="1" applyFill="1" applyBorder="1" applyAlignment="1">
      <alignment/>
      <protection/>
    </xf>
    <xf numFmtId="0" fontId="8" fillId="0" borderId="10" xfId="19" applyFont="1" applyFill="1" applyBorder="1" applyAlignment="1">
      <alignment/>
      <protection/>
    </xf>
    <xf numFmtId="10" fontId="5" fillId="0" borderId="10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7" fillId="0" borderId="6" xfId="19" applyFont="1" applyFill="1" applyBorder="1" applyAlignment="1">
      <alignment/>
      <protection/>
    </xf>
    <xf numFmtId="0" fontId="7" fillId="0" borderId="7" xfId="19" applyFont="1" applyFill="1" applyBorder="1" applyAlignment="1">
      <alignment/>
      <protection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8" fillId="0" borderId="6" xfId="19" applyFont="1" applyFill="1" applyBorder="1" applyAlignment="1">
      <alignment/>
      <protection/>
    </xf>
    <xf numFmtId="0" fontId="8" fillId="0" borderId="7" xfId="19" applyFont="1" applyFill="1" applyBorder="1" applyAlignment="1">
      <alignment/>
      <protection/>
    </xf>
    <xf numFmtId="0" fontId="5" fillId="0" borderId="7" xfId="0" applyFont="1" applyBorder="1" applyAlignment="1">
      <alignment/>
    </xf>
    <xf numFmtId="10" fontId="5" fillId="0" borderId="7" xfId="0" applyNumberFormat="1" applyFont="1" applyBorder="1" applyAlignment="1">
      <alignment/>
    </xf>
    <xf numFmtId="10" fontId="5" fillId="0" borderId="8" xfId="0" applyNumberFormat="1" applyFont="1" applyBorder="1" applyAlignment="1">
      <alignment/>
    </xf>
    <xf numFmtId="10" fontId="0" fillId="0" borderId="0" xfId="0" applyNumberFormat="1" applyAlignment="1">
      <alignment/>
    </xf>
    <xf numFmtId="3" fontId="1" fillId="0" borderId="2" xfId="0" applyNumberForma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8" fillId="0" borderId="4" xfId="19" applyFont="1" applyFill="1" applyBorder="1" applyAlignment="1">
      <alignment/>
      <protection/>
    </xf>
    <xf numFmtId="0" fontId="8" fillId="0" borderId="0" xfId="19" applyFont="1" applyFill="1" applyBorder="1" applyAlignment="1">
      <alignment/>
      <protection/>
    </xf>
    <xf numFmtId="10" fontId="5" fillId="0" borderId="0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49" fontId="7" fillId="0" borderId="4" xfId="19" applyNumberFormat="1" applyFont="1" applyFill="1" applyBorder="1" applyAlignment="1">
      <alignment/>
      <protection/>
    </xf>
    <xf numFmtId="3" fontId="8" fillId="0" borderId="0" xfId="19" applyNumberFormat="1" applyFont="1" applyFill="1" applyBorder="1" applyAlignment="1">
      <alignment/>
      <protection/>
    </xf>
    <xf numFmtId="3" fontId="8" fillId="0" borderId="10" xfId="19" applyNumberFormat="1" applyFont="1" applyFill="1" applyBorder="1" applyAlignment="1">
      <alignment/>
      <protection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center" wrapText="1"/>
      <protection/>
    </xf>
    <xf numFmtId="3" fontId="6" fillId="0" borderId="7" xfId="0" applyNumberFormat="1" applyFont="1" applyFill="1" applyBorder="1" applyAlignment="1" applyProtection="1">
      <alignment horizontal="center"/>
      <protection/>
    </xf>
    <xf numFmtId="3" fontId="6" fillId="0" borderId="7" xfId="0" applyNumberFormat="1" applyFont="1" applyFill="1" applyBorder="1" applyAlignment="1" applyProtection="1">
      <alignment horizontal="center" wrapText="1"/>
      <protection/>
    </xf>
    <xf numFmtId="3" fontId="7" fillId="0" borderId="0" xfId="19" applyNumberFormat="1" applyFont="1" applyFill="1" applyBorder="1" applyAlignment="1">
      <alignment horizontal="right"/>
      <protection/>
    </xf>
    <xf numFmtId="3" fontId="7" fillId="0" borderId="0" xfId="19" applyNumberFormat="1" applyFill="1" applyBorder="1" applyAlignment="1">
      <alignment/>
      <protection/>
    </xf>
    <xf numFmtId="3" fontId="7" fillId="0" borderId="13" xfId="19" applyNumberFormat="1" applyFill="1" applyBorder="1" applyAlignment="1">
      <alignment/>
      <protection/>
    </xf>
    <xf numFmtId="3" fontId="7" fillId="0" borderId="14" xfId="19" applyNumberFormat="1" applyFill="1" applyBorder="1" applyAlignment="1">
      <alignment/>
      <protection/>
    </xf>
    <xf numFmtId="3" fontId="7" fillId="0" borderId="7" xfId="19" applyNumberFormat="1" applyFill="1" applyBorder="1" applyAlignment="1">
      <alignment/>
      <protection/>
    </xf>
    <xf numFmtId="3" fontId="7" fillId="0" borderId="15" xfId="19" applyNumberFormat="1" applyFill="1" applyBorder="1" applyAlignment="1">
      <alignment/>
      <protection/>
    </xf>
    <xf numFmtId="3" fontId="7" fillId="0" borderId="12" xfId="19" applyNumberFormat="1" applyFill="1" applyBorder="1" applyAlignment="1">
      <alignment/>
      <protection/>
    </xf>
    <xf numFmtId="3" fontId="8" fillId="0" borderId="12" xfId="19" applyNumberFormat="1" applyFont="1" applyFill="1" applyBorder="1" applyAlignment="1">
      <alignment/>
      <protection/>
    </xf>
    <xf numFmtId="3" fontId="8" fillId="0" borderId="7" xfId="19" applyNumberFormat="1" applyFont="1" applyFill="1" applyBorder="1" applyAlignment="1">
      <alignment/>
      <protection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workbookViewId="0" topLeftCell="A1">
      <selection activeCell="T233" sqref="O1:T16384"/>
    </sheetView>
  </sheetViews>
  <sheetFormatPr defaultColWidth="9.140625" defaultRowHeight="12.75"/>
  <cols>
    <col min="1" max="2" width="15.28125" style="0" customWidth="1"/>
    <col min="3" max="3" width="18.28125" style="0" bestFit="1" customWidth="1"/>
    <col min="4" max="4" width="39.421875" style="0" customWidth="1"/>
    <col min="5" max="8" width="15.28125" style="65" customWidth="1"/>
    <col min="9" max="11" width="15.28125" style="36" customWidth="1"/>
    <col min="12" max="14" width="9.140625" style="7" customWidth="1"/>
    <col min="15" max="15" width="13.140625" style="7" customWidth="1"/>
    <col min="16" max="16" width="13.28125" style="7" customWidth="1"/>
    <col min="17" max="16384" width="9.140625" style="7" customWidth="1"/>
  </cols>
  <sheetData>
    <row r="1" spans="1:19" ht="20.25">
      <c r="A1" s="1"/>
      <c r="B1" s="2"/>
      <c r="C1" s="3"/>
      <c r="D1" s="4"/>
      <c r="E1" s="51" t="s">
        <v>0</v>
      </c>
      <c r="F1" s="37"/>
      <c r="G1" s="37"/>
      <c r="H1" s="37"/>
      <c r="I1" s="5"/>
      <c r="J1" s="5"/>
      <c r="K1" s="6"/>
      <c r="O1" s="38"/>
      <c r="P1" s="38"/>
      <c r="Q1" s="38"/>
      <c r="R1" s="38"/>
      <c r="S1" s="38"/>
    </row>
    <row r="2" spans="1:19" ht="18.75" thickBot="1">
      <c r="A2" s="8"/>
      <c r="B2" s="7"/>
      <c r="C2" s="9"/>
      <c r="D2" s="10"/>
      <c r="E2" s="52" t="s">
        <v>1</v>
      </c>
      <c r="F2" s="38"/>
      <c r="G2" s="38"/>
      <c r="H2" s="38"/>
      <c r="I2" s="11"/>
      <c r="J2" s="11"/>
      <c r="K2" s="12"/>
      <c r="O2" s="38"/>
      <c r="P2" s="38"/>
      <c r="Q2" s="38"/>
      <c r="R2" s="39"/>
      <c r="S2" s="38"/>
    </row>
    <row r="3" spans="1:19" ht="26.25" thickBot="1">
      <c r="A3" s="13" t="s">
        <v>2</v>
      </c>
      <c r="B3" s="14" t="s">
        <v>3</v>
      </c>
      <c r="C3" s="15" t="s">
        <v>4</v>
      </c>
      <c r="D3" s="15" t="s">
        <v>5</v>
      </c>
      <c r="E3" s="53" t="s">
        <v>6</v>
      </c>
      <c r="F3" s="54" t="s">
        <v>7</v>
      </c>
      <c r="G3" s="54" t="s">
        <v>8</v>
      </c>
      <c r="H3" s="55" t="s">
        <v>9</v>
      </c>
      <c r="I3" s="16" t="s">
        <v>10</v>
      </c>
      <c r="J3" s="16" t="s">
        <v>11</v>
      </c>
      <c r="K3" s="17" t="s">
        <v>12</v>
      </c>
      <c r="O3" s="42"/>
      <c r="P3" s="42"/>
      <c r="Q3" s="41"/>
      <c r="R3" s="41"/>
      <c r="S3" s="43"/>
    </row>
    <row r="4" spans="1:19" ht="12.75">
      <c r="A4" s="18" t="s">
        <v>13</v>
      </c>
      <c r="B4" s="19" t="s">
        <v>14</v>
      </c>
      <c r="C4" s="19" t="s">
        <v>15</v>
      </c>
      <c r="D4" s="19" t="s">
        <v>16</v>
      </c>
      <c r="E4" s="38">
        <v>5278</v>
      </c>
      <c r="F4" s="56">
        <v>2231</v>
      </c>
      <c r="G4" s="56">
        <v>607</v>
      </c>
      <c r="H4" s="56">
        <v>2440</v>
      </c>
      <c r="I4" s="20">
        <f aca="true" t="shared" si="0" ref="I4:I67">F4/E4</f>
        <v>0.4226979916635089</v>
      </c>
      <c r="J4" s="20">
        <f aca="true" t="shared" si="1" ref="J4:J67">G4/E4</f>
        <v>0.11500568397120121</v>
      </c>
      <c r="K4" s="21">
        <f aca="true" t="shared" si="2" ref="K4:K67">(F4+G4)/E4</f>
        <v>0.5377036756347101</v>
      </c>
      <c r="O4" s="38"/>
      <c r="P4" s="38"/>
      <c r="Q4" s="38"/>
      <c r="R4" s="38"/>
      <c r="S4" s="38"/>
    </row>
    <row r="5" spans="1:19" ht="12.75">
      <c r="A5" s="18" t="s">
        <v>13</v>
      </c>
      <c r="B5" s="19" t="s">
        <v>14</v>
      </c>
      <c r="C5" s="19" t="s">
        <v>17</v>
      </c>
      <c r="D5" s="19" t="s">
        <v>18</v>
      </c>
      <c r="E5" s="38">
        <v>36960</v>
      </c>
      <c r="F5" s="56">
        <v>8424</v>
      </c>
      <c r="G5" s="56">
        <v>2048</v>
      </c>
      <c r="H5" s="56">
        <v>26457</v>
      </c>
      <c r="I5" s="20">
        <f t="shared" si="0"/>
        <v>0.22792207792207791</v>
      </c>
      <c r="J5" s="20">
        <f t="shared" si="1"/>
        <v>0.05541125541125541</v>
      </c>
      <c r="K5" s="21">
        <f t="shared" si="2"/>
        <v>0.2833333333333333</v>
      </c>
      <c r="O5" s="38"/>
      <c r="P5" s="38"/>
      <c r="Q5" s="38"/>
      <c r="R5" s="38"/>
      <c r="S5" s="38"/>
    </row>
    <row r="6" spans="1:19" ht="12.75">
      <c r="A6" s="18" t="s">
        <v>13</v>
      </c>
      <c r="B6" s="19" t="s">
        <v>14</v>
      </c>
      <c r="C6" s="19" t="s">
        <v>19</v>
      </c>
      <c r="D6" s="19" t="s">
        <v>20</v>
      </c>
      <c r="E6" s="38">
        <v>6508</v>
      </c>
      <c r="F6" s="56">
        <v>4180</v>
      </c>
      <c r="G6" s="56">
        <v>657</v>
      </c>
      <c r="H6" s="56">
        <v>1671</v>
      </c>
      <c r="I6" s="20">
        <f t="shared" si="0"/>
        <v>0.6422864167178857</v>
      </c>
      <c r="J6" s="20">
        <f t="shared" si="1"/>
        <v>0.10095267363245236</v>
      </c>
      <c r="K6" s="21">
        <f t="shared" si="2"/>
        <v>0.7432390903503381</v>
      </c>
      <c r="O6" s="38"/>
      <c r="P6" s="38"/>
      <c r="Q6" s="38"/>
      <c r="R6" s="38"/>
      <c r="S6" s="38"/>
    </row>
    <row r="7" spans="1:19" ht="12.75">
      <c r="A7" s="18" t="s">
        <v>13</v>
      </c>
      <c r="B7" s="19" t="s">
        <v>14</v>
      </c>
      <c r="C7" s="19" t="s">
        <v>21</v>
      </c>
      <c r="D7" s="19" t="s">
        <v>22</v>
      </c>
      <c r="E7" s="38">
        <v>10119</v>
      </c>
      <c r="F7" s="56">
        <v>2388</v>
      </c>
      <c r="G7" s="56">
        <v>503</v>
      </c>
      <c r="H7" s="56">
        <v>7219</v>
      </c>
      <c r="I7" s="20">
        <f t="shared" si="0"/>
        <v>0.23599169878446488</v>
      </c>
      <c r="J7" s="20">
        <f t="shared" si="1"/>
        <v>0.049708469216325726</v>
      </c>
      <c r="K7" s="21">
        <f t="shared" si="2"/>
        <v>0.28570016800079057</v>
      </c>
      <c r="O7" s="38"/>
      <c r="P7" s="38"/>
      <c r="Q7" s="38"/>
      <c r="R7" s="38"/>
      <c r="S7" s="38"/>
    </row>
    <row r="8" spans="1:19" ht="12.75">
      <c r="A8" s="18" t="s">
        <v>13</v>
      </c>
      <c r="B8" s="19" t="s">
        <v>14</v>
      </c>
      <c r="C8" s="19" t="s">
        <v>23</v>
      </c>
      <c r="D8" s="19" t="s">
        <v>24</v>
      </c>
      <c r="E8" s="38">
        <v>1071</v>
      </c>
      <c r="F8" s="56">
        <v>141</v>
      </c>
      <c r="G8" s="56">
        <v>77</v>
      </c>
      <c r="H8" s="56">
        <v>850</v>
      </c>
      <c r="I8" s="20">
        <f t="shared" si="0"/>
        <v>0.13165266106442577</v>
      </c>
      <c r="J8" s="20">
        <f t="shared" si="1"/>
        <v>0.0718954248366013</v>
      </c>
      <c r="K8" s="21">
        <f t="shared" si="2"/>
        <v>0.20354808590102708</v>
      </c>
      <c r="O8" s="38"/>
      <c r="P8" s="38"/>
      <c r="Q8" s="38"/>
      <c r="R8" s="38"/>
      <c r="S8" s="38"/>
    </row>
    <row r="9" spans="1:19" ht="12.75">
      <c r="A9" s="18" t="s">
        <v>13</v>
      </c>
      <c r="B9" s="19" t="s">
        <v>14</v>
      </c>
      <c r="C9" s="19" t="s">
        <v>25</v>
      </c>
      <c r="D9" s="19" t="s">
        <v>26</v>
      </c>
      <c r="E9" s="38">
        <v>908</v>
      </c>
      <c r="F9" s="56">
        <v>51</v>
      </c>
      <c r="G9" s="56">
        <v>53</v>
      </c>
      <c r="H9" s="56">
        <v>804</v>
      </c>
      <c r="I9" s="20">
        <f t="shared" si="0"/>
        <v>0.05616740088105727</v>
      </c>
      <c r="J9" s="20">
        <f t="shared" si="1"/>
        <v>0.05837004405286344</v>
      </c>
      <c r="K9" s="21">
        <f t="shared" si="2"/>
        <v>0.1145374449339207</v>
      </c>
      <c r="O9" s="38"/>
      <c r="P9" s="38"/>
      <c r="Q9" s="38"/>
      <c r="R9" s="38"/>
      <c r="S9" s="38"/>
    </row>
    <row r="10" spans="1:19" ht="12.75">
      <c r="A10" s="18" t="s">
        <v>13</v>
      </c>
      <c r="B10" s="19" t="s">
        <v>14</v>
      </c>
      <c r="C10" s="19" t="s">
        <v>27</v>
      </c>
      <c r="D10" s="19" t="s">
        <v>28</v>
      </c>
      <c r="E10" s="38">
        <v>10321</v>
      </c>
      <c r="F10" s="56">
        <v>5816</v>
      </c>
      <c r="G10" s="56">
        <v>1230</v>
      </c>
      <c r="H10" s="56">
        <v>3271</v>
      </c>
      <c r="I10" s="20">
        <f t="shared" si="0"/>
        <v>0.5635112876659238</v>
      </c>
      <c r="J10" s="20">
        <f t="shared" si="1"/>
        <v>0.11917449859509738</v>
      </c>
      <c r="K10" s="21">
        <f t="shared" si="2"/>
        <v>0.6826857862610212</v>
      </c>
      <c r="O10" s="38"/>
      <c r="P10" s="38"/>
      <c r="Q10" s="38"/>
      <c r="R10" s="38"/>
      <c r="S10" s="38"/>
    </row>
    <row r="11" spans="1:19" ht="12.75">
      <c r="A11" s="22" t="s">
        <v>29</v>
      </c>
      <c r="B11" s="23" t="s">
        <v>30</v>
      </c>
      <c r="C11" s="23" t="s">
        <v>29</v>
      </c>
      <c r="D11" s="23" t="s">
        <v>29</v>
      </c>
      <c r="E11" s="40">
        <v>71165</v>
      </c>
      <c r="F11" s="50">
        <f>SUM(F4:F10)</f>
        <v>23231</v>
      </c>
      <c r="G11" s="50">
        <f>SUM(G4:G10)</f>
        <v>5175</v>
      </c>
      <c r="H11" s="50">
        <f>SUM(H4:H10)</f>
        <v>42712</v>
      </c>
      <c r="I11" s="24">
        <f t="shared" si="0"/>
        <v>0.3264385582800534</v>
      </c>
      <c r="J11" s="24">
        <f t="shared" si="1"/>
        <v>0.07271833064006183</v>
      </c>
      <c r="K11" s="25">
        <f t="shared" si="2"/>
        <v>0.39915688892011525</v>
      </c>
      <c r="O11" s="41"/>
      <c r="P11" s="41"/>
      <c r="Q11" s="41"/>
      <c r="R11" s="41"/>
      <c r="S11" s="38"/>
    </row>
    <row r="12" spans="1:19" ht="12.75">
      <c r="A12" s="18" t="s">
        <v>31</v>
      </c>
      <c r="B12" s="19" t="s">
        <v>32</v>
      </c>
      <c r="C12" s="19" t="s">
        <v>33</v>
      </c>
      <c r="D12" s="19" t="s">
        <v>34</v>
      </c>
      <c r="E12" s="38">
        <v>2265</v>
      </c>
      <c r="F12" s="56">
        <v>1121</v>
      </c>
      <c r="G12" s="56">
        <v>229</v>
      </c>
      <c r="H12" s="56">
        <v>890</v>
      </c>
      <c r="I12" s="20">
        <f t="shared" si="0"/>
        <v>0.4949227373068433</v>
      </c>
      <c r="J12" s="20">
        <f t="shared" si="1"/>
        <v>0.1011037527593819</v>
      </c>
      <c r="K12" s="21">
        <f t="shared" si="2"/>
        <v>0.5960264900662252</v>
      </c>
      <c r="O12" s="38"/>
      <c r="P12" s="38"/>
      <c r="Q12" s="38"/>
      <c r="R12" s="38"/>
      <c r="S12" s="38"/>
    </row>
    <row r="13" spans="1:19" ht="12.75">
      <c r="A13" s="18" t="s">
        <v>31</v>
      </c>
      <c r="B13" s="19" t="s">
        <v>32</v>
      </c>
      <c r="C13" s="19" t="s">
        <v>35</v>
      </c>
      <c r="D13" s="19" t="s">
        <v>36</v>
      </c>
      <c r="E13" s="38">
        <v>312</v>
      </c>
      <c r="F13" s="56">
        <v>127</v>
      </c>
      <c r="G13" s="56">
        <v>35</v>
      </c>
      <c r="H13" s="56">
        <v>150</v>
      </c>
      <c r="I13" s="20">
        <f t="shared" si="0"/>
        <v>0.40705128205128205</v>
      </c>
      <c r="J13" s="20">
        <f t="shared" si="1"/>
        <v>0.11217948717948718</v>
      </c>
      <c r="K13" s="21">
        <f t="shared" si="2"/>
        <v>0.5192307692307693</v>
      </c>
      <c r="O13" s="38"/>
      <c r="P13" s="38"/>
      <c r="Q13" s="38"/>
      <c r="R13" s="38"/>
      <c r="S13" s="38"/>
    </row>
    <row r="14" spans="1:19" ht="12.75">
      <c r="A14" s="22" t="s">
        <v>29</v>
      </c>
      <c r="B14" s="23" t="s">
        <v>30</v>
      </c>
      <c r="C14" s="23" t="s">
        <v>29</v>
      </c>
      <c r="D14" s="23" t="s">
        <v>29</v>
      </c>
      <c r="E14" s="40">
        <v>2577</v>
      </c>
      <c r="F14" s="50">
        <f>SUM(F12:F13)</f>
        <v>1248</v>
      </c>
      <c r="G14" s="50">
        <f>SUM(G12:G13)</f>
        <v>264</v>
      </c>
      <c r="H14" s="50">
        <f>SUM(H12:H13)</f>
        <v>1040</v>
      </c>
      <c r="I14" s="24">
        <f t="shared" si="0"/>
        <v>0.4842840512223516</v>
      </c>
      <c r="J14" s="24">
        <f t="shared" si="1"/>
        <v>0.10244470314318975</v>
      </c>
      <c r="K14" s="25">
        <f t="shared" si="2"/>
        <v>0.5867287543655413</v>
      </c>
      <c r="O14" s="41"/>
      <c r="P14" s="41"/>
      <c r="Q14" s="41"/>
      <c r="R14" s="41"/>
      <c r="S14" s="38"/>
    </row>
    <row r="15" spans="1:19" ht="12.75">
      <c r="A15" s="18" t="s">
        <v>37</v>
      </c>
      <c r="B15" s="19" t="s">
        <v>38</v>
      </c>
      <c r="C15" s="19" t="s">
        <v>39</v>
      </c>
      <c r="D15" s="19" t="s">
        <v>40</v>
      </c>
      <c r="E15" s="38">
        <v>3534</v>
      </c>
      <c r="F15" s="56">
        <v>1269</v>
      </c>
      <c r="G15" s="56">
        <v>210</v>
      </c>
      <c r="H15" s="56">
        <v>2047</v>
      </c>
      <c r="I15" s="20">
        <f t="shared" si="0"/>
        <v>0.35908319185059423</v>
      </c>
      <c r="J15" s="20">
        <f t="shared" si="1"/>
        <v>0.059422750424448216</v>
      </c>
      <c r="K15" s="21">
        <f t="shared" si="2"/>
        <v>0.41850594227504245</v>
      </c>
      <c r="O15" s="38"/>
      <c r="P15" s="38"/>
      <c r="Q15" s="38"/>
      <c r="R15" s="38"/>
      <c r="S15" s="38"/>
    </row>
    <row r="16" spans="1:19" ht="12.75">
      <c r="A16" s="18" t="s">
        <v>37</v>
      </c>
      <c r="B16" s="19" t="s">
        <v>38</v>
      </c>
      <c r="C16" s="19" t="s">
        <v>41</v>
      </c>
      <c r="D16" s="19" t="s">
        <v>42</v>
      </c>
      <c r="E16" s="38">
        <v>1621</v>
      </c>
      <c r="F16" s="56">
        <v>896</v>
      </c>
      <c r="G16" s="56">
        <v>327</v>
      </c>
      <c r="H16" s="56">
        <v>398</v>
      </c>
      <c r="I16" s="20">
        <f t="shared" si="0"/>
        <v>0.5527452190006169</v>
      </c>
      <c r="J16" s="20">
        <f t="shared" si="1"/>
        <v>0.20172732880937694</v>
      </c>
      <c r="K16" s="21">
        <f t="shared" si="2"/>
        <v>0.7544725478099938</v>
      </c>
      <c r="O16" s="38"/>
      <c r="P16" s="38"/>
      <c r="Q16" s="38"/>
      <c r="R16" s="38"/>
      <c r="S16" s="38"/>
    </row>
    <row r="17" spans="1:19" ht="12.75">
      <c r="A17" s="18" t="s">
        <v>37</v>
      </c>
      <c r="B17" s="19" t="s">
        <v>38</v>
      </c>
      <c r="C17" s="19" t="s">
        <v>43</v>
      </c>
      <c r="D17" s="19" t="s">
        <v>44</v>
      </c>
      <c r="E17" s="38">
        <v>47382</v>
      </c>
      <c r="F17" s="56">
        <v>6041</v>
      </c>
      <c r="G17" s="56">
        <v>2471</v>
      </c>
      <c r="H17" s="56">
        <v>38793</v>
      </c>
      <c r="I17" s="20">
        <f t="shared" si="0"/>
        <v>0.1274956734624963</v>
      </c>
      <c r="J17" s="20">
        <f t="shared" si="1"/>
        <v>0.052150605715250514</v>
      </c>
      <c r="K17" s="21">
        <f t="shared" si="2"/>
        <v>0.17964627917774684</v>
      </c>
      <c r="O17" s="38"/>
      <c r="P17" s="38"/>
      <c r="Q17" s="38"/>
      <c r="R17" s="38"/>
      <c r="S17" s="38"/>
    </row>
    <row r="18" spans="1:19" ht="12.75">
      <c r="A18" s="18" t="s">
        <v>37</v>
      </c>
      <c r="B18" s="19" t="s">
        <v>38</v>
      </c>
      <c r="C18" s="19" t="s">
        <v>45</v>
      </c>
      <c r="D18" s="19" t="s">
        <v>46</v>
      </c>
      <c r="E18" s="38">
        <v>15821</v>
      </c>
      <c r="F18" s="56">
        <v>1691</v>
      </c>
      <c r="G18" s="56">
        <v>485</v>
      </c>
      <c r="H18" s="56">
        <v>13639</v>
      </c>
      <c r="I18" s="20">
        <f t="shared" si="0"/>
        <v>0.10688325643132546</v>
      </c>
      <c r="J18" s="20">
        <f t="shared" si="1"/>
        <v>0.03065545793565514</v>
      </c>
      <c r="K18" s="21">
        <f t="shared" si="2"/>
        <v>0.1375387143669806</v>
      </c>
      <c r="O18" s="38"/>
      <c r="P18" s="38"/>
      <c r="Q18" s="38"/>
      <c r="R18" s="38"/>
      <c r="S18" s="38"/>
    </row>
    <row r="19" spans="1:19" ht="12.75">
      <c r="A19" s="18" t="s">
        <v>37</v>
      </c>
      <c r="B19" s="19" t="s">
        <v>38</v>
      </c>
      <c r="C19" s="19" t="s">
        <v>47</v>
      </c>
      <c r="D19" s="19" t="s">
        <v>48</v>
      </c>
      <c r="E19" s="38">
        <v>191</v>
      </c>
      <c r="F19" s="56">
        <v>33</v>
      </c>
      <c r="G19" s="56">
        <v>27</v>
      </c>
      <c r="H19" s="56">
        <v>131</v>
      </c>
      <c r="I19" s="20">
        <f t="shared" si="0"/>
        <v>0.17277486910994763</v>
      </c>
      <c r="J19" s="20">
        <f t="shared" si="1"/>
        <v>0.14136125654450263</v>
      </c>
      <c r="K19" s="21">
        <f t="shared" si="2"/>
        <v>0.31413612565445026</v>
      </c>
      <c r="O19" s="38"/>
      <c r="P19" s="38"/>
      <c r="Q19" s="38"/>
      <c r="R19" s="38"/>
      <c r="S19" s="38"/>
    </row>
    <row r="20" spans="1:19" ht="12.75">
      <c r="A20" s="18" t="s">
        <v>37</v>
      </c>
      <c r="B20" s="19" t="s">
        <v>38</v>
      </c>
      <c r="C20" s="19" t="s">
        <v>49</v>
      </c>
      <c r="D20" s="19" t="s">
        <v>50</v>
      </c>
      <c r="E20" s="38">
        <v>32609</v>
      </c>
      <c r="F20" s="56">
        <v>14419</v>
      </c>
      <c r="G20" s="56">
        <v>1951</v>
      </c>
      <c r="H20" s="56">
        <v>16214</v>
      </c>
      <c r="I20" s="20">
        <f t="shared" si="0"/>
        <v>0.44217853966696313</v>
      </c>
      <c r="J20" s="20">
        <f t="shared" si="1"/>
        <v>0.059830108252322975</v>
      </c>
      <c r="K20" s="21">
        <f t="shared" si="2"/>
        <v>0.5020086479192861</v>
      </c>
      <c r="O20" s="38"/>
      <c r="P20" s="38"/>
      <c r="Q20" s="38"/>
      <c r="R20" s="38"/>
      <c r="S20" s="38"/>
    </row>
    <row r="21" spans="1:19" ht="12.75">
      <c r="A21" s="18" t="s">
        <v>37</v>
      </c>
      <c r="B21" s="19" t="s">
        <v>38</v>
      </c>
      <c r="C21" s="19" t="s">
        <v>51</v>
      </c>
      <c r="D21" s="19" t="s">
        <v>52</v>
      </c>
      <c r="E21" s="38">
        <v>493</v>
      </c>
      <c r="F21" s="56">
        <v>104</v>
      </c>
      <c r="G21" s="56">
        <v>49</v>
      </c>
      <c r="H21" s="56">
        <v>340</v>
      </c>
      <c r="I21" s="20">
        <f t="shared" si="0"/>
        <v>0.21095334685598377</v>
      </c>
      <c r="J21" s="20">
        <f t="shared" si="1"/>
        <v>0.09939148073022312</v>
      </c>
      <c r="K21" s="21">
        <f t="shared" si="2"/>
        <v>0.3103448275862069</v>
      </c>
      <c r="O21" s="38"/>
      <c r="P21" s="38"/>
      <c r="Q21" s="38"/>
      <c r="R21" s="38"/>
      <c r="S21" s="38"/>
    </row>
    <row r="22" spans="1:19" ht="12.75">
      <c r="A22" s="22" t="s">
        <v>29</v>
      </c>
      <c r="B22" s="23" t="s">
        <v>30</v>
      </c>
      <c r="C22" s="23" t="s">
        <v>29</v>
      </c>
      <c r="D22" s="23" t="s">
        <v>29</v>
      </c>
      <c r="E22" s="40">
        <v>101651</v>
      </c>
      <c r="F22" s="50">
        <f>SUM(F15:F21)</f>
        <v>24453</v>
      </c>
      <c r="G22" s="50">
        <f>SUM(G15:G21)</f>
        <v>5520</v>
      </c>
      <c r="H22" s="50">
        <f>SUM(H15:H21)</f>
        <v>71562</v>
      </c>
      <c r="I22" s="24">
        <f t="shared" si="0"/>
        <v>0.2405583811275836</v>
      </c>
      <c r="J22" s="24">
        <f t="shared" si="1"/>
        <v>0.0543034500398422</v>
      </c>
      <c r="K22" s="25">
        <f t="shared" si="2"/>
        <v>0.2948618311674258</v>
      </c>
      <c r="O22" s="41"/>
      <c r="P22" s="41"/>
      <c r="Q22" s="41"/>
      <c r="R22" s="41"/>
      <c r="S22" s="38"/>
    </row>
    <row r="23" spans="1:19" ht="12.75">
      <c r="A23" s="18" t="s">
        <v>53</v>
      </c>
      <c r="B23" s="19" t="s">
        <v>54</v>
      </c>
      <c r="C23" s="19" t="s">
        <v>55</v>
      </c>
      <c r="D23" s="19" t="s">
        <v>56</v>
      </c>
      <c r="E23" s="38">
        <v>1690</v>
      </c>
      <c r="F23" s="56">
        <v>432</v>
      </c>
      <c r="G23" s="56">
        <v>175</v>
      </c>
      <c r="H23" s="56">
        <v>1083</v>
      </c>
      <c r="I23" s="20">
        <f t="shared" si="0"/>
        <v>0.2556213017751479</v>
      </c>
      <c r="J23" s="20">
        <f t="shared" si="1"/>
        <v>0.10355029585798817</v>
      </c>
      <c r="K23" s="21">
        <f t="shared" si="2"/>
        <v>0.3591715976331361</v>
      </c>
      <c r="O23" s="38"/>
      <c r="P23" s="38"/>
      <c r="Q23" s="38"/>
      <c r="R23" s="38"/>
      <c r="S23" s="38"/>
    </row>
    <row r="24" spans="1:19" ht="12.75">
      <c r="A24" s="22" t="s">
        <v>29</v>
      </c>
      <c r="B24" s="23" t="s">
        <v>30</v>
      </c>
      <c r="C24" s="23" t="s">
        <v>29</v>
      </c>
      <c r="D24" s="23" t="s">
        <v>29</v>
      </c>
      <c r="E24" s="40">
        <v>1690</v>
      </c>
      <c r="F24" s="50">
        <f>SUM(F23)</f>
        <v>432</v>
      </c>
      <c r="G24" s="50">
        <f>SUM(G23)</f>
        <v>175</v>
      </c>
      <c r="H24" s="50">
        <f>SUM(H23)</f>
        <v>1083</v>
      </c>
      <c r="I24" s="24">
        <f t="shared" si="0"/>
        <v>0.2556213017751479</v>
      </c>
      <c r="J24" s="24">
        <f t="shared" si="1"/>
        <v>0.10355029585798817</v>
      </c>
      <c r="K24" s="25">
        <f t="shared" si="2"/>
        <v>0.3591715976331361</v>
      </c>
      <c r="O24" s="41"/>
      <c r="P24" s="41"/>
      <c r="Q24" s="41"/>
      <c r="R24" s="41"/>
      <c r="S24" s="38"/>
    </row>
    <row r="25" spans="1:19" ht="12.75">
      <c r="A25" s="18" t="s">
        <v>57</v>
      </c>
      <c r="B25" s="19" t="s">
        <v>58</v>
      </c>
      <c r="C25" s="19" t="s">
        <v>59</v>
      </c>
      <c r="D25" s="19" t="s">
        <v>60</v>
      </c>
      <c r="E25" s="38">
        <v>147</v>
      </c>
      <c r="F25" s="56">
        <v>67</v>
      </c>
      <c r="G25" s="56">
        <v>23</v>
      </c>
      <c r="H25" s="56">
        <v>57</v>
      </c>
      <c r="I25" s="20">
        <f t="shared" si="0"/>
        <v>0.4557823129251701</v>
      </c>
      <c r="J25" s="20">
        <f t="shared" si="1"/>
        <v>0.1564625850340136</v>
      </c>
      <c r="K25" s="21">
        <f t="shared" si="2"/>
        <v>0.6122448979591837</v>
      </c>
      <c r="O25" s="38"/>
      <c r="P25" s="38"/>
      <c r="Q25" s="38"/>
      <c r="R25" s="38"/>
      <c r="S25" s="38"/>
    </row>
    <row r="26" spans="1:19" ht="12.75">
      <c r="A26" s="18" t="s">
        <v>57</v>
      </c>
      <c r="B26" s="19" t="s">
        <v>58</v>
      </c>
      <c r="C26" s="19" t="s">
        <v>61</v>
      </c>
      <c r="D26" s="19" t="s">
        <v>62</v>
      </c>
      <c r="E26" s="38">
        <v>67</v>
      </c>
      <c r="F26" s="56">
        <v>29</v>
      </c>
      <c r="G26" s="56">
        <v>13</v>
      </c>
      <c r="H26" s="56">
        <v>25</v>
      </c>
      <c r="I26" s="20">
        <f t="shared" si="0"/>
        <v>0.43283582089552236</v>
      </c>
      <c r="J26" s="20">
        <f t="shared" si="1"/>
        <v>0.19402985074626866</v>
      </c>
      <c r="K26" s="21">
        <f t="shared" si="2"/>
        <v>0.6268656716417911</v>
      </c>
      <c r="O26" s="38"/>
      <c r="P26" s="38"/>
      <c r="Q26" s="38"/>
      <c r="R26" s="38"/>
      <c r="S26" s="38"/>
    </row>
    <row r="27" spans="1:19" ht="12.75">
      <c r="A27" s="18" t="s">
        <v>57</v>
      </c>
      <c r="B27" s="19" t="s">
        <v>58</v>
      </c>
      <c r="C27" s="19" t="s">
        <v>63</v>
      </c>
      <c r="D27" s="19" t="s">
        <v>64</v>
      </c>
      <c r="E27" s="38">
        <v>287</v>
      </c>
      <c r="F27" s="56">
        <v>135</v>
      </c>
      <c r="G27" s="56">
        <v>45</v>
      </c>
      <c r="H27" s="56">
        <v>107</v>
      </c>
      <c r="I27" s="20">
        <f t="shared" si="0"/>
        <v>0.47038327526132406</v>
      </c>
      <c r="J27" s="20">
        <f t="shared" si="1"/>
        <v>0.156794425087108</v>
      </c>
      <c r="K27" s="21">
        <f t="shared" si="2"/>
        <v>0.627177700348432</v>
      </c>
      <c r="O27" s="38"/>
      <c r="P27" s="38"/>
      <c r="Q27" s="38"/>
      <c r="R27" s="38"/>
      <c r="S27" s="38"/>
    </row>
    <row r="28" spans="1:19" ht="12.75">
      <c r="A28" s="18" t="s">
        <v>57</v>
      </c>
      <c r="B28" s="19" t="s">
        <v>58</v>
      </c>
      <c r="C28" s="19" t="s">
        <v>65</v>
      </c>
      <c r="D28" s="19" t="s">
        <v>66</v>
      </c>
      <c r="E28" s="38">
        <v>2040</v>
      </c>
      <c r="F28" s="56">
        <v>922</v>
      </c>
      <c r="G28" s="56">
        <v>148</v>
      </c>
      <c r="H28" s="56">
        <v>928</v>
      </c>
      <c r="I28" s="20">
        <f t="shared" si="0"/>
        <v>0.4519607843137255</v>
      </c>
      <c r="J28" s="20">
        <f t="shared" si="1"/>
        <v>0.07254901960784314</v>
      </c>
      <c r="K28" s="21">
        <f t="shared" si="2"/>
        <v>0.5245098039215687</v>
      </c>
      <c r="O28" s="38"/>
      <c r="P28" s="38"/>
      <c r="Q28" s="38"/>
      <c r="R28" s="38"/>
      <c r="S28" s="38"/>
    </row>
    <row r="29" spans="1:19" ht="12.75">
      <c r="A29" s="18" t="s">
        <v>57</v>
      </c>
      <c r="B29" s="19" t="s">
        <v>58</v>
      </c>
      <c r="C29" s="19" t="s">
        <v>67</v>
      </c>
      <c r="D29" s="19" t="s">
        <v>68</v>
      </c>
      <c r="E29" s="38">
        <v>47</v>
      </c>
      <c r="F29" s="56">
        <v>17</v>
      </c>
      <c r="G29" s="56">
        <v>13</v>
      </c>
      <c r="H29" s="56">
        <v>17</v>
      </c>
      <c r="I29" s="20">
        <f t="shared" si="0"/>
        <v>0.3617021276595745</v>
      </c>
      <c r="J29" s="20">
        <f t="shared" si="1"/>
        <v>0.2765957446808511</v>
      </c>
      <c r="K29" s="21">
        <f t="shared" si="2"/>
        <v>0.6382978723404256</v>
      </c>
      <c r="O29" s="38"/>
      <c r="P29" s="38"/>
      <c r="Q29" s="38"/>
      <c r="R29" s="38"/>
      <c r="S29" s="38"/>
    </row>
    <row r="30" spans="1:19" ht="12.75">
      <c r="A30" s="22" t="s">
        <v>29</v>
      </c>
      <c r="B30" s="23" t="s">
        <v>30</v>
      </c>
      <c r="C30" s="23" t="s">
        <v>29</v>
      </c>
      <c r="D30" s="23" t="s">
        <v>29</v>
      </c>
      <c r="E30" s="40">
        <v>2588</v>
      </c>
      <c r="F30" s="50">
        <f>SUM(F25:F29)</f>
        <v>1170</v>
      </c>
      <c r="G30" s="50">
        <f>SUM(G25:G29)</f>
        <v>242</v>
      </c>
      <c r="H30" s="50">
        <f>SUM(H25:H29)</f>
        <v>1134</v>
      </c>
      <c r="I30" s="24">
        <f t="shared" si="0"/>
        <v>0.4520865533230294</v>
      </c>
      <c r="J30" s="24">
        <f t="shared" si="1"/>
        <v>0.09350850077279753</v>
      </c>
      <c r="K30" s="25">
        <f t="shared" si="2"/>
        <v>0.5455950540958269</v>
      </c>
      <c r="O30" s="41"/>
      <c r="P30" s="41"/>
      <c r="Q30" s="41"/>
      <c r="R30" s="41"/>
      <c r="S30" s="38"/>
    </row>
    <row r="31" spans="1:19" ht="12.75">
      <c r="A31" s="18" t="s">
        <v>69</v>
      </c>
      <c r="B31" s="19" t="s">
        <v>70</v>
      </c>
      <c r="C31" s="19" t="s">
        <v>71</v>
      </c>
      <c r="D31" s="19" t="s">
        <v>72</v>
      </c>
      <c r="E31" s="38">
        <v>550</v>
      </c>
      <c r="F31" s="56">
        <v>322</v>
      </c>
      <c r="G31" s="56">
        <v>61</v>
      </c>
      <c r="H31" s="56">
        <v>167</v>
      </c>
      <c r="I31" s="20">
        <f t="shared" si="0"/>
        <v>0.5854545454545454</v>
      </c>
      <c r="J31" s="20">
        <f t="shared" si="1"/>
        <v>0.11090909090909092</v>
      </c>
      <c r="K31" s="21">
        <f t="shared" si="2"/>
        <v>0.6963636363636364</v>
      </c>
      <c r="O31" s="38"/>
      <c r="P31" s="38"/>
      <c r="Q31" s="38"/>
      <c r="R31" s="38"/>
      <c r="S31" s="38"/>
    </row>
    <row r="32" spans="1:19" ht="12.75">
      <c r="A32" s="18" t="s">
        <v>69</v>
      </c>
      <c r="B32" s="19" t="s">
        <v>70</v>
      </c>
      <c r="C32" s="19" t="s">
        <v>73</v>
      </c>
      <c r="D32" s="19" t="s">
        <v>74</v>
      </c>
      <c r="E32" s="38">
        <v>259</v>
      </c>
      <c r="F32" s="56">
        <v>80</v>
      </c>
      <c r="G32" s="56">
        <v>18</v>
      </c>
      <c r="H32" s="56">
        <v>161</v>
      </c>
      <c r="I32" s="20">
        <f t="shared" si="0"/>
        <v>0.3088803088803089</v>
      </c>
      <c r="J32" s="20">
        <f t="shared" si="1"/>
        <v>0.0694980694980695</v>
      </c>
      <c r="K32" s="21">
        <f t="shared" si="2"/>
        <v>0.3783783783783784</v>
      </c>
      <c r="O32" s="38"/>
      <c r="P32" s="38"/>
      <c r="Q32" s="38"/>
      <c r="R32" s="38"/>
      <c r="S32" s="38"/>
    </row>
    <row r="33" spans="1:19" ht="12.75">
      <c r="A33" s="22" t="s">
        <v>29</v>
      </c>
      <c r="B33" s="23" t="s">
        <v>30</v>
      </c>
      <c r="C33" s="23" t="s">
        <v>29</v>
      </c>
      <c r="D33" s="23" t="s">
        <v>29</v>
      </c>
      <c r="E33" s="40">
        <v>809</v>
      </c>
      <c r="F33" s="50">
        <f>SUM(F31:F32)</f>
        <v>402</v>
      </c>
      <c r="G33" s="50">
        <f>SUM(G31:G32)</f>
        <v>79</v>
      </c>
      <c r="H33" s="50">
        <f>SUM(H31:H32)</f>
        <v>328</v>
      </c>
      <c r="I33" s="24">
        <f t="shared" si="0"/>
        <v>0.4969097651421508</v>
      </c>
      <c r="J33" s="24">
        <f t="shared" si="1"/>
        <v>0.09765142150803462</v>
      </c>
      <c r="K33" s="25">
        <f t="shared" si="2"/>
        <v>0.5945611866501854</v>
      </c>
      <c r="O33" s="41"/>
      <c r="P33" s="41"/>
      <c r="Q33" s="41"/>
      <c r="R33" s="41"/>
      <c r="S33" s="38"/>
    </row>
    <row r="34" spans="1:19" ht="12.75">
      <c r="A34" s="18" t="s">
        <v>75</v>
      </c>
      <c r="B34" s="19" t="s">
        <v>76</v>
      </c>
      <c r="C34" s="19" t="s">
        <v>77</v>
      </c>
      <c r="D34" s="19" t="s">
        <v>78</v>
      </c>
      <c r="E34" s="38">
        <v>22485</v>
      </c>
      <c r="F34" s="56">
        <v>5388</v>
      </c>
      <c r="G34" s="56">
        <v>932</v>
      </c>
      <c r="H34" s="56">
        <v>16045</v>
      </c>
      <c r="I34" s="20">
        <f t="shared" si="0"/>
        <v>0.23962641761174117</v>
      </c>
      <c r="J34" s="20">
        <f t="shared" si="1"/>
        <v>0.041449855459195016</v>
      </c>
      <c r="K34" s="21">
        <f t="shared" si="2"/>
        <v>0.2810762730709362</v>
      </c>
      <c r="O34" s="38"/>
      <c r="P34" s="38"/>
      <c r="Q34" s="38"/>
      <c r="R34" s="38"/>
      <c r="S34" s="38"/>
    </row>
    <row r="35" spans="1:19" ht="12.75">
      <c r="A35" s="18" t="s">
        <v>75</v>
      </c>
      <c r="B35" s="19" t="s">
        <v>76</v>
      </c>
      <c r="C35" s="19" t="s">
        <v>79</v>
      </c>
      <c r="D35" s="19" t="s">
        <v>80</v>
      </c>
      <c r="E35" s="38">
        <v>27586</v>
      </c>
      <c r="F35" s="56">
        <v>3788</v>
      </c>
      <c r="G35" s="56">
        <v>656</v>
      </c>
      <c r="H35" s="56">
        <v>23096</v>
      </c>
      <c r="I35" s="20">
        <f t="shared" si="0"/>
        <v>0.13731602987022404</v>
      </c>
      <c r="J35" s="20">
        <f t="shared" si="1"/>
        <v>0.023780178351337635</v>
      </c>
      <c r="K35" s="21">
        <f t="shared" si="2"/>
        <v>0.16109620822156165</v>
      </c>
      <c r="O35" s="38"/>
      <c r="P35" s="38"/>
      <c r="Q35" s="38"/>
      <c r="R35" s="38"/>
      <c r="S35" s="38"/>
    </row>
    <row r="36" spans="1:19" ht="12.75">
      <c r="A36" s="22" t="s">
        <v>29</v>
      </c>
      <c r="B36" s="23" t="s">
        <v>30</v>
      </c>
      <c r="C36" s="23" t="s">
        <v>29</v>
      </c>
      <c r="D36" s="23" t="s">
        <v>29</v>
      </c>
      <c r="E36" s="40">
        <v>50071</v>
      </c>
      <c r="F36" s="50">
        <f>SUM(F34:F35)</f>
        <v>9176</v>
      </c>
      <c r="G36" s="50">
        <f>SUM(G34:G35)</f>
        <v>1588</v>
      </c>
      <c r="H36" s="50">
        <f>SUM(H34:H35)</f>
        <v>39141</v>
      </c>
      <c r="I36" s="24">
        <f t="shared" si="0"/>
        <v>0.1832597711250025</v>
      </c>
      <c r="J36" s="24">
        <f t="shared" si="1"/>
        <v>0.03171496475005492</v>
      </c>
      <c r="K36" s="25">
        <f t="shared" si="2"/>
        <v>0.21497473587505742</v>
      </c>
      <c r="O36" s="41"/>
      <c r="P36" s="41"/>
      <c r="Q36" s="41"/>
      <c r="R36" s="41"/>
      <c r="S36" s="38"/>
    </row>
    <row r="37" spans="1:19" ht="12.75">
      <c r="A37" s="18" t="s">
        <v>81</v>
      </c>
      <c r="B37" s="19" t="s">
        <v>82</v>
      </c>
      <c r="C37" s="19" t="s">
        <v>83</v>
      </c>
      <c r="D37" s="19" t="s">
        <v>84</v>
      </c>
      <c r="E37" s="38">
        <v>965</v>
      </c>
      <c r="F37" s="56">
        <v>163</v>
      </c>
      <c r="G37" s="56">
        <v>87</v>
      </c>
      <c r="H37" s="56">
        <v>715</v>
      </c>
      <c r="I37" s="20">
        <f t="shared" si="0"/>
        <v>0.1689119170984456</v>
      </c>
      <c r="J37" s="20">
        <f t="shared" si="1"/>
        <v>0.09015544041450778</v>
      </c>
      <c r="K37" s="21">
        <f t="shared" si="2"/>
        <v>0.25906735751295334</v>
      </c>
      <c r="O37" s="38"/>
      <c r="P37" s="38"/>
      <c r="Q37" s="38"/>
      <c r="R37" s="38"/>
      <c r="S37" s="38"/>
    </row>
    <row r="38" spans="1:19" ht="12.75">
      <c r="A38" s="18" t="s">
        <v>81</v>
      </c>
      <c r="B38" s="19" t="s">
        <v>82</v>
      </c>
      <c r="C38" s="19" t="s">
        <v>85</v>
      </c>
      <c r="D38" s="19" t="s">
        <v>86</v>
      </c>
      <c r="E38" s="38">
        <v>1116</v>
      </c>
      <c r="F38" s="56">
        <v>267</v>
      </c>
      <c r="G38" s="56">
        <v>109</v>
      </c>
      <c r="H38" s="56">
        <v>728</v>
      </c>
      <c r="I38" s="20">
        <f t="shared" si="0"/>
        <v>0.239247311827957</v>
      </c>
      <c r="J38" s="20">
        <f t="shared" si="1"/>
        <v>0.09767025089605735</v>
      </c>
      <c r="K38" s="21">
        <f t="shared" si="2"/>
        <v>0.33691756272401435</v>
      </c>
      <c r="O38" s="38"/>
      <c r="P38" s="38"/>
      <c r="Q38" s="38"/>
      <c r="R38" s="38"/>
      <c r="S38" s="38"/>
    </row>
    <row r="39" spans="1:19" ht="12.75">
      <c r="A39" s="22" t="s">
        <v>29</v>
      </c>
      <c r="B39" s="23" t="s">
        <v>30</v>
      </c>
      <c r="C39" s="23" t="s">
        <v>29</v>
      </c>
      <c r="D39" s="23" t="s">
        <v>29</v>
      </c>
      <c r="E39" s="40">
        <v>2081</v>
      </c>
      <c r="F39" s="50">
        <f>SUM(F37:F38)</f>
        <v>430</v>
      </c>
      <c r="G39" s="50">
        <f>SUM(G37:G38)</f>
        <v>196</v>
      </c>
      <c r="H39" s="50">
        <f>SUM(H37:H38)</f>
        <v>1443</v>
      </c>
      <c r="I39" s="24">
        <f t="shared" si="0"/>
        <v>0.20663142719846228</v>
      </c>
      <c r="J39" s="24">
        <f t="shared" si="1"/>
        <v>0.09418548774627583</v>
      </c>
      <c r="K39" s="25">
        <f t="shared" si="2"/>
        <v>0.3008169149447381</v>
      </c>
      <c r="O39" s="41"/>
      <c r="P39" s="41"/>
      <c r="Q39" s="41"/>
      <c r="R39" s="41"/>
      <c r="S39" s="38"/>
    </row>
    <row r="40" spans="1:19" ht="12.75">
      <c r="A40" s="18" t="s">
        <v>87</v>
      </c>
      <c r="B40" s="19" t="s">
        <v>88</v>
      </c>
      <c r="C40" s="19" t="s">
        <v>89</v>
      </c>
      <c r="D40" s="19" t="s">
        <v>90</v>
      </c>
      <c r="E40" s="38">
        <v>94</v>
      </c>
      <c r="F40" s="56">
        <v>36</v>
      </c>
      <c r="G40" s="56">
        <v>4</v>
      </c>
      <c r="H40" s="56">
        <v>54</v>
      </c>
      <c r="I40" s="20">
        <f t="shared" si="0"/>
        <v>0.3829787234042553</v>
      </c>
      <c r="J40" s="20">
        <f t="shared" si="1"/>
        <v>0.0425531914893617</v>
      </c>
      <c r="K40" s="21">
        <f t="shared" si="2"/>
        <v>0.425531914893617</v>
      </c>
      <c r="O40" s="38"/>
      <c r="P40" s="38"/>
      <c r="Q40" s="38"/>
      <c r="R40" s="38"/>
      <c r="S40" s="38"/>
    </row>
    <row r="41" spans="1:19" ht="12.75">
      <c r="A41" s="18" t="s">
        <v>87</v>
      </c>
      <c r="B41" s="19" t="s">
        <v>88</v>
      </c>
      <c r="C41" s="19" t="s">
        <v>91</v>
      </c>
      <c r="D41" s="19" t="s">
        <v>92</v>
      </c>
      <c r="E41" s="38">
        <v>240</v>
      </c>
      <c r="F41" s="56">
        <v>45</v>
      </c>
      <c r="G41" s="56">
        <v>38</v>
      </c>
      <c r="H41" s="56">
        <v>157</v>
      </c>
      <c r="I41" s="20">
        <f t="shared" si="0"/>
        <v>0.1875</v>
      </c>
      <c r="J41" s="20">
        <f t="shared" si="1"/>
        <v>0.15833333333333333</v>
      </c>
      <c r="K41" s="21">
        <f t="shared" si="2"/>
        <v>0.3458333333333333</v>
      </c>
      <c r="O41" s="38"/>
      <c r="P41" s="38"/>
      <c r="Q41" s="38"/>
      <c r="R41" s="38"/>
      <c r="S41" s="38"/>
    </row>
    <row r="42" spans="1:19" ht="12.75">
      <c r="A42" s="22" t="s">
        <v>29</v>
      </c>
      <c r="B42" s="23" t="s">
        <v>30</v>
      </c>
      <c r="C42" s="23" t="s">
        <v>29</v>
      </c>
      <c r="D42" s="23" t="s">
        <v>29</v>
      </c>
      <c r="E42" s="40">
        <v>334</v>
      </c>
      <c r="F42" s="50">
        <f>SUM(F40:F41)</f>
        <v>81</v>
      </c>
      <c r="G42" s="50">
        <f>SUM(G40:G41)</f>
        <v>42</v>
      </c>
      <c r="H42" s="50">
        <f>SUM(H40:H41)</f>
        <v>211</v>
      </c>
      <c r="I42" s="24">
        <f t="shared" si="0"/>
        <v>0.24251497005988024</v>
      </c>
      <c r="J42" s="24">
        <f t="shared" si="1"/>
        <v>0.12574850299401197</v>
      </c>
      <c r="K42" s="25">
        <f t="shared" si="2"/>
        <v>0.36826347305389223</v>
      </c>
      <c r="O42" s="41"/>
      <c r="P42" s="41"/>
      <c r="Q42" s="41"/>
      <c r="R42" s="41"/>
      <c r="S42" s="38"/>
    </row>
    <row r="43" spans="1:19" ht="12.75">
      <c r="A43" s="18" t="s">
        <v>93</v>
      </c>
      <c r="B43" s="19" t="s">
        <v>94</v>
      </c>
      <c r="C43" s="19" t="s">
        <v>95</v>
      </c>
      <c r="D43" s="19" t="s">
        <v>96</v>
      </c>
      <c r="E43" s="38">
        <v>992</v>
      </c>
      <c r="F43" s="56">
        <v>144</v>
      </c>
      <c r="G43" s="56">
        <v>66</v>
      </c>
      <c r="H43" s="56">
        <v>782</v>
      </c>
      <c r="I43" s="20">
        <f t="shared" si="0"/>
        <v>0.14516129032258066</v>
      </c>
      <c r="J43" s="20">
        <f t="shared" si="1"/>
        <v>0.06653225806451613</v>
      </c>
      <c r="K43" s="21">
        <f t="shared" si="2"/>
        <v>0.21169354838709678</v>
      </c>
      <c r="O43" s="38"/>
      <c r="P43" s="38"/>
      <c r="Q43" s="38"/>
      <c r="R43" s="38"/>
      <c r="S43" s="38"/>
    </row>
    <row r="44" spans="1:19" ht="12.75">
      <c r="A44" s="22" t="s">
        <v>29</v>
      </c>
      <c r="B44" s="23" t="s">
        <v>30</v>
      </c>
      <c r="C44" s="23" t="s">
        <v>29</v>
      </c>
      <c r="D44" s="23" t="s">
        <v>29</v>
      </c>
      <c r="E44" s="40">
        <v>992</v>
      </c>
      <c r="F44" s="50">
        <f>SUM(F43)</f>
        <v>144</v>
      </c>
      <c r="G44" s="50">
        <f>SUM(G43)</f>
        <v>66</v>
      </c>
      <c r="H44" s="50">
        <f>SUM(H43)</f>
        <v>782</v>
      </c>
      <c r="I44" s="24">
        <f t="shared" si="0"/>
        <v>0.14516129032258066</v>
      </c>
      <c r="J44" s="24">
        <f t="shared" si="1"/>
        <v>0.06653225806451613</v>
      </c>
      <c r="K44" s="25">
        <f t="shared" si="2"/>
        <v>0.21169354838709678</v>
      </c>
      <c r="O44" s="41"/>
      <c r="P44" s="41"/>
      <c r="Q44" s="41"/>
      <c r="R44" s="41"/>
      <c r="S44" s="38"/>
    </row>
    <row r="45" spans="1:19" ht="12.75">
      <c r="A45" s="18" t="s">
        <v>97</v>
      </c>
      <c r="B45" s="19" t="s">
        <v>98</v>
      </c>
      <c r="C45" s="19" t="s">
        <v>99</v>
      </c>
      <c r="D45" s="19" t="s">
        <v>100</v>
      </c>
      <c r="E45" s="38">
        <v>1156</v>
      </c>
      <c r="F45" s="56">
        <v>622</v>
      </c>
      <c r="G45" s="56">
        <v>160</v>
      </c>
      <c r="H45" s="56">
        <v>374</v>
      </c>
      <c r="I45" s="20">
        <f t="shared" si="0"/>
        <v>0.5380622837370242</v>
      </c>
      <c r="J45" s="20">
        <f t="shared" si="1"/>
        <v>0.1384083044982699</v>
      </c>
      <c r="K45" s="21">
        <f t="shared" si="2"/>
        <v>0.6764705882352942</v>
      </c>
      <c r="O45" s="38"/>
      <c r="P45" s="38"/>
      <c r="Q45" s="38"/>
      <c r="R45" s="38"/>
      <c r="S45" s="38"/>
    </row>
    <row r="46" spans="1:19" ht="12.75">
      <c r="A46" s="18" t="s">
        <v>97</v>
      </c>
      <c r="B46" s="19" t="s">
        <v>98</v>
      </c>
      <c r="C46" s="19" t="s">
        <v>101</v>
      </c>
      <c r="D46" s="19" t="s">
        <v>102</v>
      </c>
      <c r="E46" s="38">
        <v>346</v>
      </c>
      <c r="F46" s="56">
        <v>174</v>
      </c>
      <c r="G46" s="56">
        <v>56</v>
      </c>
      <c r="H46" s="56">
        <v>115</v>
      </c>
      <c r="I46" s="20">
        <f t="shared" si="0"/>
        <v>0.5028901734104047</v>
      </c>
      <c r="J46" s="20">
        <f t="shared" si="1"/>
        <v>0.16184971098265896</v>
      </c>
      <c r="K46" s="21">
        <f t="shared" si="2"/>
        <v>0.6647398843930635</v>
      </c>
      <c r="O46" s="38"/>
      <c r="P46" s="38"/>
      <c r="Q46" s="38"/>
      <c r="R46" s="38"/>
      <c r="S46" s="38"/>
    </row>
    <row r="47" spans="1:19" ht="12.75">
      <c r="A47" s="18" t="s">
        <v>97</v>
      </c>
      <c r="B47" s="19" t="s">
        <v>98</v>
      </c>
      <c r="C47" s="19" t="s">
        <v>103</v>
      </c>
      <c r="D47" s="19" t="s">
        <v>104</v>
      </c>
      <c r="E47" s="38">
        <v>300</v>
      </c>
      <c r="F47" s="56">
        <v>173</v>
      </c>
      <c r="G47" s="56">
        <v>49</v>
      </c>
      <c r="H47" s="56">
        <v>78</v>
      </c>
      <c r="I47" s="20">
        <f t="shared" si="0"/>
        <v>0.5766666666666667</v>
      </c>
      <c r="J47" s="20">
        <f t="shared" si="1"/>
        <v>0.16333333333333333</v>
      </c>
      <c r="K47" s="21">
        <f t="shared" si="2"/>
        <v>0.74</v>
      </c>
      <c r="O47" s="38"/>
      <c r="P47" s="38"/>
      <c r="Q47" s="38"/>
      <c r="R47" s="38"/>
      <c r="S47" s="38"/>
    </row>
    <row r="48" spans="1:19" ht="12.75">
      <c r="A48" s="22" t="s">
        <v>29</v>
      </c>
      <c r="B48" s="23" t="s">
        <v>30</v>
      </c>
      <c r="C48" s="23" t="s">
        <v>29</v>
      </c>
      <c r="D48" s="23" t="s">
        <v>29</v>
      </c>
      <c r="E48" s="40">
        <v>1802</v>
      </c>
      <c r="F48" s="50">
        <f>SUM(F45:F47)</f>
        <v>969</v>
      </c>
      <c r="G48" s="50">
        <f>SUM(G45:G47)</f>
        <v>265</v>
      </c>
      <c r="H48" s="50">
        <f>SUM(H45:H47)</f>
        <v>567</v>
      </c>
      <c r="I48" s="24">
        <f t="shared" si="0"/>
        <v>0.5377358490566038</v>
      </c>
      <c r="J48" s="24">
        <f t="shared" si="1"/>
        <v>0.14705882352941177</v>
      </c>
      <c r="K48" s="25">
        <f t="shared" si="2"/>
        <v>0.6847946725860156</v>
      </c>
      <c r="O48" s="41"/>
      <c r="P48" s="41"/>
      <c r="Q48" s="41"/>
      <c r="R48" s="41"/>
      <c r="S48" s="38"/>
    </row>
    <row r="49" spans="1:19" ht="12.75">
      <c r="A49" s="18" t="s">
        <v>105</v>
      </c>
      <c r="B49" s="19" t="s">
        <v>106</v>
      </c>
      <c r="C49" s="19" t="s">
        <v>107</v>
      </c>
      <c r="D49" s="19" t="s">
        <v>108</v>
      </c>
      <c r="E49" s="38">
        <v>249</v>
      </c>
      <c r="F49" s="56">
        <v>177</v>
      </c>
      <c r="G49" s="56">
        <v>37</v>
      </c>
      <c r="H49" s="56">
        <v>35</v>
      </c>
      <c r="I49" s="20">
        <f t="shared" si="0"/>
        <v>0.7108433734939759</v>
      </c>
      <c r="J49" s="20">
        <f t="shared" si="1"/>
        <v>0.14859437751004015</v>
      </c>
      <c r="K49" s="21">
        <f t="shared" si="2"/>
        <v>0.8594377510040161</v>
      </c>
      <c r="O49" s="38"/>
      <c r="P49" s="38"/>
      <c r="Q49" s="38"/>
      <c r="R49" s="38"/>
      <c r="S49" s="38"/>
    </row>
    <row r="50" spans="1:19" ht="12.75">
      <c r="A50" s="18" t="s">
        <v>105</v>
      </c>
      <c r="B50" s="19" t="s">
        <v>106</v>
      </c>
      <c r="C50" s="19" t="s">
        <v>109</v>
      </c>
      <c r="D50" s="19" t="s">
        <v>110</v>
      </c>
      <c r="E50" s="38">
        <v>297</v>
      </c>
      <c r="F50" s="56">
        <v>158</v>
      </c>
      <c r="G50" s="56">
        <v>57</v>
      </c>
      <c r="H50" s="56">
        <v>82</v>
      </c>
      <c r="I50" s="20">
        <f t="shared" si="0"/>
        <v>0.531986531986532</v>
      </c>
      <c r="J50" s="20">
        <f t="shared" si="1"/>
        <v>0.1919191919191919</v>
      </c>
      <c r="K50" s="21">
        <f t="shared" si="2"/>
        <v>0.7239057239057239</v>
      </c>
      <c r="O50" s="38"/>
      <c r="P50" s="38"/>
      <c r="Q50" s="38"/>
      <c r="R50" s="38"/>
      <c r="S50" s="38"/>
    </row>
    <row r="51" spans="1:19" ht="12.75">
      <c r="A51" s="22" t="s">
        <v>29</v>
      </c>
      <c r="B51" s="23" t="s">
        <v>30</v>
      </c>
      <c r="C51" s="23" t="s">
        <v>29</v>
      </c>
      <c r="D51" s="23" t="s">
        <v>29</v>
      </c>
      <c r="E51" s="40">
        <v>546</v>
      </c>
      <c r="F51" s="50">
        <f>SUM(F49:F50)</f>
        <v>335</v>
      </c>
      <c r="G51" s="50">
        <f>SUM(G49:G50)</f>
        <v>94</v>
      </c>
      <c r="H51" s="50">
        <f>SUM(H49:H50)</f>
        <v>117</v>
      </c>
      <c r="I51" s="24">
        <f t="shared" si="0"/>
        <v>0.6135531135531136</v>
      </c>
      <c r="J51" s="24">
        <f t="shared" si="1"/>
        <v>0.17216117216117216</v>
      </c>
      <c r="K51" s="25">
        <f t="shared" si="2"/>
        <v>0.7857142857142857</v>
      </c>
      <c r="O51" s="41"/>
      <c r="P51" s="41"/>
      <c r="Q51" s="41"/>
      <c r="R51" s="41"/>
      <c r="S51" s="38"/>
    </row>
    <row r="52" spans="1:19" ht="12.75">
      <c r="A52" s="18" t="s">
        <v>111</v>
      </c>
      <c r="B52" s="19" t="s">
        <v>112</v>
      </c>
      <c r="C52" s="19" t="s">
        <v>113</v>
      </c>
      <c r="D52" s="19" t="s">
        <v>114</v>
      </c>
      <c r="E52" s="38">
        <v>532</v>
      </c>
      <c r="F52" s="56">
        <v>302</v>
      </c>
      <c r="G52" s="56">
        <v>42</v>
      </c>
      <c r="H52" s="56">
        <v>188</v>
      </c>
      <c r="I52" s="20">
        <f t="shared" si="0"/>
        <v>0.5676691729323309</v>
      </c>
      <c r="J52" s="20">
        <f t="shared" si="1"/>
        <v>0.07894736842105263</v>
      </c>
      <c r="K52" s="21">
        <f t="shared" si="2"/>
        <v>0.6466165413533834</v>
      </c>
      <c r="O52" s="38"/>
      <c r="P52" s="38"/>
      <c r="Q52" s="38"/>
      <c r="R52" s="38"/>
      <c r="S52" s="38"/>
    </row>
    <row r="53" spans="1:19" ht="12.75">
      <c r="A53" s="22" t="s">
        <v>29</v>
      </c>
      <c r="B53" s="23" t="s">
        <v>30</v>
      </c>
      <c r="C53" s="23" t="s">
        <v>29</v>
      </c>
      <c r="D53" s="23" t="s">
        <v>29</v>
      </c>
      <c r="E53" s="40">
        <v>532</v>
      </c>
      <c r="F53" s="50">
        <f>SUM(F52)</f>
        <v>302</v>
      </c>
      <c r="G53" s="50">
        <f>SUM(G52)</f>
        <v>42</v>
      </c>
      <c r="H53" s="50">
        <f>SUM(H52)</f>
        <v>188</v>
      </c>
      <c r="I53" s="24">
        <f t="shared" si="0"/>
        <v>0.5676691729323309</v>
      </c>
      <c r="J53" s="24">
        <f t="shared" si="1"/>
        <v>0.07894736842105263</v>
      </c>
      <c r="K53" s="25">
        <f t="shared" si="2"/>
        <v>0.6466165413533834</v>
      </c>
      <c r="O53" s="41"/>
      <c r="P53" s="41"/>
      <c r="Q53" s="41"/>
      <c r="R53" s="41"/>
      <c r="S53" s="38"/>
    </row>
    <row r="54" spans="1:19" ht="12.75">
      <c r="A54" s="18" t="s">
        <v>115</v>
      </c>
      <c r="B54" s="19" t="s">
        <v>116</v>
      </c>
      <c r="C54" s="19" t="s">
        <v>117</v>
      </c>
      <c r="D54" s="19" t="s">
        <v>118</v>
      </c>
      <c r="E54" s="38">
        <v>491</v>
      </c>
      <c r="F54" s="56">
        <v>84</v>
      </c>
      <c r="G54" s="56">
        <v>42</v>
      </c>
      <c r="H54" s="56">
        <v>365</v>
      </c>
      <c r="I54" s="20">
        <f t="shared" si="0"/>
        <v>0.1710794297352342</v>
      </c>
      <c r="J54" s="20">
        <f t="shared" si="1"/>
        <v>0.0855397148676171</v>
      </c>
      <c r="K54" s="21">
        <f t="shared" si="2"/>
        <v>0.25661914460285135</v>
      </c>
      <c r="O54" s="38"/>
      <c r="P54" s="38"/>
      <c r="Q54" s="38"/>
      <c r="R54" s="38"/>
      <c r="S54" s="38"/>
    </row>
    <row r="55" spans="1:19" ht="12.75">
      <c r="A55" s="22" t="s">
        <v>29</v>
      </c>
      <c r="B55" s="23" t="s">
        <v>30</v>
      </c>
      <c r="C55" s="23" t="s">
        <v>29</v>
      </c>
      <c r="D55" s="23" t="s">
        <v>29</v>
      </c>
      <c r="E55" s="40">
        <v>491</v>
      </c>
      <c r="F55" s="50">
        <f>SUM(F54)</f>
        <v>84</v>
      </c>
      <c r="G55" s="50">
        <f>SUM(G54)</f>
        <v>42</v>
      </c>
      <c r="H55" s="50">
        <f>SUM(H54)</f>
        <v>365</v>
      </c>
      <c r="I55" s="24">
        <f t="shared" si="0"/>
        <v>0.1710794297352342</v>
      </c>
      <c r="J55" s="24">
        <f t="shared" si="1"/>
        <v>0.0855397148676171</v>
      </c>
      <c r="K55" s="25">
        <f t="shared" si="2"/>
        <v>0.25661914460285135</v>
      </c>
      <c r="O55" s="41"/>
      <c r="P55" s="41"/>
      <c r="Q55" s="41"/>
      <c r="R55" s="41"/>
      <c r="S55" s="38"/>
    </row>
    <row r="56" spans="1:19" ht="12.75">
      <c r="A56" s="18" t="s">
        <v>119</v>
      </c>
      <c r="B56" s="19" t="s">
        <v>120</v>
      </c>
      <c r="C56" s="19" t="s">
        <v>121</v>
      </c>
      <c r="D56" s="19" t="s">
        <v>122</v>
      </c>
      <c r="E56" s="38">
        <v>5130</v>
      </c>
      <c r="F56" s="56">
        <v>1549</v>
      </c>
      <c r="G56" s="56">
        <v>574</v>
      </c>
      <c r="H56" s="56">
        <v>3006</v>
      </c>
      <c r="I56" s="20">
        <f t="shared" si="0"/>
        <v>0.3019493177387914</v>
      </c>
      <c r="J56" s="20">
        <f t="shared" si="1"/>
        <v>0.11189083820662768</v>
      </c>
      <c r="K56" s="21">
        <f t="shared" si="2"/>
        <v>0.4138401559454191</v>
      </c>
      <c r="O56" s="38"/>
      <c r="P56" s="38"/>
      <c r="Q56" s="38"/>
      <c r="R56" s="38"/>
      <c r="S56" s="38"/>
    </row>
    <row r="57" spans="1:19" ht="12.75">
      <c r="A57" s="22" t="s">
        <v>29</v>
      </c>
      <c r="B57" s="23" t="s">
        <v>30</v>
      </c>
      <c r="C57" s="23" t="s">
        <v>29</v>
      </c>
      <c r="D57" s="23" t="s">
        <v>29</v>
      </c>
      <c r="E57" s="40">
        <v>5130</v>
      </c>
      <c r="F57" s="50">
        <f>SUM(F56)</f>
        <v>1549</v>
      </c>
      <c r="G57" s="50">
        <f>SUM(G56)</f>
        <v>574</v>
      </c>
      <c r="H57" s="50">
        <f>SUM(H56)</f>
        <v>3006</v>
      </c>
      <c r="I57" s="24">
        <f t="shared" si="0"/>
        <v>0.3019493177387914</v>
      </c>
      <c r="J57" s="24">
        <f t="shared" si="1"/>
        <v>0.11189083820662768</v>
      </c>
      <c r="K57" s="25">
        <f t="shared" si="2"/>
        <v>0.4138401559454191</v>
      </c>
      <c r="O57" s="41"/>
      <c r="P57" s="41"/>
      <c r="Q57" s="41"/>
      <c r="R57" s="41"/>
      <c r="S57" s="38"/>
    </row>
    <row r="58" spans="1:19" ht="12.75">
      <c r="A58" s="18" t="s">
        <v>123</v>
      </c>
      <c r="B58" s="19" t="s">
        <v>124</v>
      </c>
      <c r="C58" s="19" t="s">
        <v>125</v>
      </c>
      <c r="D58" s="19" t="s">
        <v>126</v>
      </c>
      <c r="E58" s="38">
        <v>68909</v>
      </c>
      <c r="F58" s="56">
        <v>41127</v>
      </c>
      <c r="G58" s="56">
        <v>5019</v>
      </c>
      <c r="H58" s="56">
        <v>22599</v>
      </c>
      <c r="I58" s="20">
        <f t="shared" si="0"/>
        <v>0.5968306026788953</v>
      </c>
      <c r="J58" s="20">
        <f t="shared" si="1"/>
        <v>0.07283518843692406</v>
      </c>
      <c r="K58" s="21">
        <f t="shared" si="2"/>
        <v>0.6696657911158194</v>
      </c>
      <c r="O58" s="38"/>
      <c r="P58" s="38"/>
      <c r="Q58" s="38"/>
      <c r="R58" s="38"/>
      <c r="S58" s="38"/>
    </row>
    <row r="59" spans="1:19" ht="12.75">
      <c r="A59" s="22" t="s">
        <v>29</v>
      </c>
      <c r="B59" s="23" t="s">
        <v>30</v>
      </c>
      <c r="C59" s="23" t="s">
        <v>29</v>
      </c>
      <c r="D59" s="23" t="s">
        <v>29</v>
      </c>
      <c r="E59" s="40">
        <v>68909</v>
      </c>
      <c r="F59" s="50">
        <f>SUM(F58)</f>
        <v>41127</v>
      </c>
      <c r="G59" s="50">
        <f>SUM(G58)</f>
        <v>5019</v>
      </c>
      <c r="H59" s="50">
        <f>SUM(H58)</f>
        <v>22599</v>
      </c>
      <c r="I59" s="24">
        <f t="shared" si="0"/>
        <v>0.5968306026788953</v>
      </c>
      <c r="J59" s="24">
        <f t="shared" si="1"/>
        <v>0.07283518843692406</v>
      </c>
      <c r="K59" s="25">
        <f t="shared" si="2"/>
        <v>0.6696657911158194</v>
      </c>
      <c r="O59" s="41"/>
      <c r="P59" s="41"/>
      <c r="Q59" s="41"/>
      <c r="R59" s="41"/>
      <c r="S59" s="38"/>
    </row>
    <row r="60" spans="1:19" ht="12.75">
      <c r="A60" s="18" t="s">
        <v>127</v>
      </c>
      <c r="B60" s="19" t="s">
        <v>128</v>
      </c>
      <c r="C60" s="19" t="s">
        <v>129</v>
      </c>
      <c r="D60" s="19" t="s">
        <v>130</v>
      </c>
      <c r="E60" s="38">
        <v>270</v>
      </c>
      <c r="F60" s="56">
        <v>73</v>
      </c>
      <c r="G60" s="56">
        <v>40</v>
      </c>
      <c r="H60" s="56">
        <v>157</v>
      </c>
      <c r="I60" s="20">
        <f t="shared" si="0"/>
        <v>0.27037037037037037</v>
      </c>
      <c r="J60" s="20">
        <f t="shared" si="1"/>
        <v>0.14814814814814814</v>
      </c>
      <c r="K60" s="21">
        <f t="shared" si="2"/>
        <v>0.4185185185185185</v>
      </c>
      <c r="O60" s="38"/>
      <c r="P60" s="38"/>
      <c r="Q60" s="38"/>
      <c r="R60" s="38"/>
      <c r="S60" s="38"/>
    </row>
    <row r="61" spans="1:19" ht="12.75">
      <c r="A61" s="22" t="s">
        <v>29</v>
      </c>
      <c r="B61" s="23" t="s">
        <v>30</v>
      </c>
      <c r="C61" s="23" t="s">
        <v>29</v>
      </c>
      <c r="D61" s="23" t="s">
        <v>29</v>
      </c>
      <c r="E61" s="40">
        <v>270</v>
      </c>
      <c r="F61" s="50">
        <f>SUM(F60)</f>
        <v>73</v>
      </c>
      <c r="G61" s="50">
        <f>SUM(G60)</f>
        <v>40</v>
      </c>
      <c r="H61" s="50">
        <f>SUM(H60)</f>
        <v>157</v>
      </c>
      <c r="I61" s="24">
        <f t="shared" si="0"/>
        <v>0.27037037037037037</v>
      </c>
      <c r="J61" s="24">
        <f t="shared" si="1"/>
        <v>0.14814814814814814</v>
      </c>
      <c r="K61" s="25">
        <f t="shared" si="2"/>
        <v>0.4185185185185185</v>
      </c>
      <c r="O61" s="41"/>
      <c r="P61" s="41"/>
      <c r="Q61" s="41"/>
      <c r="R61" s="41"/>
      <c r="S61" s="38"/>
    </row>
    <row r="62" spans="1:19" ht="12.75">
      <c r="A62" s="18" t="s">
        <v>131</v>
      </c>
      <c r="B62" s="19" t="s">
        <v>132</v>
      </c>
      <c r="C62" s="19" t="s">
        <v>133</v>
      </c>
      <c r="D62" s="19" t="s">
        <v>134</v>
      </c>
      <c r="E62" s="38">
        <v>46671</v>
      </c>
      <c r="F62" s="56">
        <v>1153</v>
      </c>
      <c r="G62" s="56">
        <v>706</v>
      </c>
      <c r="H62" s="56">
        <v>44809</v>
      </c>
      <c r="I62" s="20">
        <f t="shared" si="0"/>
        <v>0.02470484883546528</v>
      </c>
      <c r="J62" s="20">
        <f t="shared" si="1"/>
        <v>0.015127166763086284</v>
      </c>
      <c r="K62" s="21">
        <f t="shared" si="2"/>
        <v>0.03983201559855156</v>
      </c>
      <c r="O62" s="38"/>
      <c r="P62" s="38"/>
      <c r="Q62" s="38"/>
      <c r="R62" s="38"/>
      <c r="S62" s="38"/>
    </row>
    <row r="63" spans="1:19" ht="12.75">
      <c r="A63" s="22" t="s">
        <v>29</v>
      </c>
      <c r="B63" s="23" t="s">
        <v>30</v>
      </c>
      <c r="C63" s="23" t="s">
        <v>29</v>
      </c>
      <c r="D63" s="23" t="s">
        <v>29</v>
      </c>
      <c r="E63" s="40">
        <v>46671</v>
      </c>
      <c r="F63" s="50">
        <f>SUM(F62)</f>
        <v>1153</v>
      </c>
      <c r="G63" s="50">
        <f>SUM(G62)</f>
        <v>706</v>
      </c>
      <c r="H63" s="50">
        <f>SUM(H62)</f>
        <v>44809</v>
      </c>
      <c r="I63" s="24">
        <f t="shared" si="0"/>
        <v>0.02470484883546528</v>
      </c>
      <c r="J63" s="24">
        <f t="shared" si="1"/>
        <v>0.015127166763086284</v>
      </c>
      <c r="K63" s="25">
        <f t="shared" si="2"/>
        <v>0.03983201559855156</v>
      </c>
      <c r="O63" s="41"/>
      <c r="P63" s="41"/>
      <c r="Q63" s="41"/>
      <c r="R63" s="41"/>
      <c r="S63" s="38"/>
    </row>
    <row r="64" spans="1:19" ht="12.75">
      <c r="A64" s="18" t="s">
        <v>135</v>
      </c>
      <c r="B64" s="19" t="s">
        <v>136</v>
      </c>
      <c r="C64" s="19" t="s">
        <v>137</v>
      </c>
      <c r="D64" s="19" t="s">
        <v>138</v>
      </c>
      <c r="E64" s="38">
        <v>5216</v>
      </c>
      <c r="F64" s="56">
        <v>1235</v>
      </c>
      <c r="G64" s="56">
        <v>329</v>
      </c>
      <c r="H64" s="56">
        <v>3645</v>
      </c>
      <c r="I64" s="20">
        <f t="shared" si="0"/>
        <v>0.23677147239263804</v>
      </c>
      <c r="J64" s="20">
        <f t="shared" si="1"/>
        <v>0.06307515337423313</v>
      </c>
      <c r="K64" s="21">
        <f t="shared" si="2"/>
        <v>0.29984662576687116</v>
      </c>
      <c r="O64" s="38"/>
      <c r="P64" s="38"/>
      <c r="Q64" s="38"/>
      <c r="R64" s="38"/>
      <c r="S64" s="38"/>
    </row>
    <row r="65" spans="1:19" ht="12.75">
      <c r="A65" s="22" t="s">
        <v>29</v>
      </c>
      <c r="B65" s="23" t="s">
        <v>30</v>
      </c>
      <c r="C65" s="23" t="s">
        <v>29</v>
      </c>
      <c r="D65" s="23" t="s">
        <v>29</v>
      </c>
      <c r="E65" s="40">
        <v>5216</v>
      </c>
      <c r="F65" s="50">
        <f>SUM(F64)</f>
        <v>1235</v>
      </c>
      <c r="G65" s="50">
        <f>SUM(G64)</f>
        <v>329</v>
      </c>
      <c r="H65" s="50">
        <f>SUM(H64)</f>
        <v>3645</v>
      </c>
      <c r="I65" s="24">
        <f t="shared" si="0"/>
        <v>0.23677147239263804</v>
      </c>
      <c r="J65" s="24">
        <f t="shared" si="1"/>
        <v>0.06307515337423313</v>
      </c>
      <c r="K65" s="25">
        <f t="shared" si="2"/>
        <v>0.29984662576687116</v>
      </c>
      <c r="O65" s="41"/>
      <c r="P65" s="41"/>
      <c r="Q65" s="41"/>
      <c r="R65" s="41"/>
      <c r="S65" s="38"/>
    </row>
    <row r="66" spans="1:19" ht="12.75">
      <c r="A66" s="18" t="s">
        <v>139</v>
      </c>
      <c r="B66" s="19" t="s">
        <v>140</v>
      </c>
      <c r="C66" s="19" t="s">
        <v>141</v>
      </c>
      <c r="D66" s="19" t="s">
        <v>142</v>
      </c>
      <c r="E66" s="38">
        <v>2791</v>
      </c>
      <c r="F66" s="56">
        <v>144</v>
      </c>
      <c r="G66" s="56">
        <v>90</v>
      </c>
      <c r="H66" s="56">
        <v>2557</v>
      </c>
      <c r="I66" s="20">
        <f t="shared" si="0"/>
        <v>0.05159441060551773</v>
      </c>
      <c r="J66" s="20">
        <f t="shared" si="1"/>
        <v>0.032246506628448586</v>
      </c>
      <c r="K66" s="21">
        <f t="shared" si="2"/>
        <v>0.08384091723396632</v>
      </c>
      <c r="O66" s="38"/>
      <c r="P66" s="38"/>
      <c r="Q66" s="38"/>
      <c r="R66" s="38"/>
      <c r="S66" s="38"/>
    </row>
    <row r="67" spans="1:19" ht="12.75">
      <c r="A67" s="18" t="s">
        <v>139</v>
      </c>
      <c r="B67" s="19" t="s">
        <v>140</v>
      </c>
      <c r="C67" s="19" t="s">
        <v>143</v>
      </c>
      <c r="D67" s="19" t="s">
        <v>144</v>
      </c>
      <c r="E67" s="38">
        <v>384</v>
      </c>
      <c r="F67" s="56">
        <v>49</v>
      </c>
      <c r="G67" s="56">
        <v>44</v>
      </c>
      <c r="H67" s="56">
        <v>289</v>
      </c>
      <c r="I67" s="20">
        <f t="shared" si="0"/>
        <v>0.12760416666666666</v>
      </c>
      <c r="J67" s="20">
        <f t="shared" si="1"/>
        <v>0.11458333333333333</v>
      </c>
      <c r="K67" s="21">
        <f t="shared" si="2"/>
        <v>0.2421875</v>
      </c>
      <c r="O67" s="38"/>
      <c r="P67" s="38"/>
      <c r="Q67" s="38"/>
      <c r="R67" s="38"/>
      <c r="S67" s="38"/>
    </row>
    <row r="68" spans="1:19" ht="12.75">
      <c r="A68" s="18" t="s">
        <v>139</v>
      </c>
      <c r="B68" s="19" t="s">
        <v>140</v>
      </c>
      <c r="C68" s="19" t="s">
        <v>145</v>
      </c>
      <c r="D68" s="19" t="s">
        <v>146</v>
      </c>
      <c r="E68" s="38">
        <v>297</v>
      </c>
      <c r="F68" s="56">
        <v>85</v>
      </c>
      <c r="G68" s="56">
        <v>35</v>
      </c>
      <c r="H68" s="56">
        <v>177</v>
      </c>
      <c r="I68" s="20">
        <f aca="true" t="shared" si="3" ref="I68:I131">F68/E68</f>
        <v>0.28619528619528617</v>
      </c>
      <c r="J68" s="20">
        <f aca="true" t="shared" si="4" ref="J68:J131">G68/E68</f>
        <v>0.11784511784511785</v>
      </c>
      <c r="K68" s="21">
        <f aca="true" t="shared" si="5" ref="K68:K131">(F68+G68)/E68</f>
        <v>0.40404040404040403</v>
      </c>
      <c r="O68" s="38"/>
      <c r="P68" s="38"/>
      <c r="Q68" s="38"/>
      <c r="R68" s="38"/>
      <c r="S68" s="38"/>
    </row>
    <row r="69" spans="1:19" ht="12.75">
      <c r="A69" s="18" t="s">
        <v>139</v>
      </c>
      <c r="B69" s="19" t="s">
        <v>140</v>
      </c>
      <c r="C69" s="19" t="s">
        <v>147</v>
      </c>
      <c r="D69" s="19" t="s">
        <v>148</v>
      </c>
      <c r="E69" s="38">
        <v>270</v>
      </c>
      <c r="F69" s="56">
        <v>27</v>
      </c>
      <c r="G69" s="56">
        <v>7</v>
      </c>
      <c r="H69" s="56">
        <v>236</v>
      </c>
      <c r="I69" s="20">
        <f t="shared" si="3"/>
        <v>0.1</v>
      </c>
      <c r="J69" s="20">
        <f t="shared" si="4"/>
        <v>0.025925925925925925</v>
      </c>
      <c r="K69" s="21">
        <f t="shared" si="5"/>
        <v>0.1259259259259259</v>
      </c>
      <c r="O69" s="38"/>
      <c r="P69" s="38"/>
      <c r="Q69" s="38"/>
      <c r="R69" s="38"/>
      <c r="S69" s="38"/>
    </row>
    <row r="70" spans="1:19" ht="12.75">
      <c r="A70" s="18" t="s">
        <v>139</v>
      </c>
      <c r="B70" s="19" t="s">
        <v>140</v>
      </c>
      <c r="C70" s="19" t="s">
        <v>149</v>
      </c>
      <c r="D70" s="19" t="s">
        <v>150</v>
      </c>
      <c r="E70" s="38">
        <v>74</v>
      </c>
      <c r="F70" s="56">
        <v>15</v>
      </c>
      <c r="G70" s="56">
        <v>1</v>
      </c>
      <c r="H70" s="56">
        <v>58</v>
      </c>
      <c r="I70" s="20">
        <f t="shared" si="3"/>
        <v>0.20270270270270271</v>
      </c>
      <c r="J70" s="20">
        <f t="shared" si="4"/>
        <v>0.013513513513513514</v>
      </c>
      <c r="K70" s="21">
        <f t="shared" si="5"/>
        <v>0.21621621621621623</v>
      </c>
      <c r="O70" s="38"/>
      <c r="P70" s="38"/>
      <c r="Q70" s="38"/>
      <c r="R70" s="38"/>
      <c r="S70" s="38"/>
    </row>
    <row r="71" spans="1:19" ht="12.75">
      <c r="A71" s="22" t="s">
        <v>29</v>
      </c>
      <c r="B71" s="23" t="s">
        <v>30</v>
      </c>
      <c r="C71" s="23" t="s">
        <v>29</v>
      </c>
      <c r="D71" s="23" t="s">
        <v>29</v>
      </c>
      <c r="E71" s="40">
        <v>3816</v>
      </c>
      <c r="F71" s="50">
        <f>SUM(F66:F70)</f>
        <v>320</v>
      </c>
      <c r="G71" s="50">
        <f>SUM(G66:G70)</f>
        <v>177</v>
      </c>
      <c r="H71" s="50">
        <f>SUM(H66:H70)</f>
        <v>3317</v>
      </c>
      <c r="I71" s="24">
        <f t="shared" si="3"/>
        <v>0.08385744234800839</v>
      </c>
      <c r="J71" s="24">
        <f t="shared" si="4"/>
        <v>0.046383647798742135</v>
      </c>
      <c r="K71" s="25">
        <f t="shared" si="5"/>
        <v>0.13024109014675053</v>
      </c>
      <c r="O71" s="41"/>
      <c r="P71" s="41"/>
      <c r="Q71" s="41"/>
      <c r="R71" s="41"/>
      <c r="S71" s="38"/>
    </row>
    <row r="72" spans="1:19" ht="12.75">
      <c r="A72" s="18" t="s">
        <v>151</v>
      </c>
      <c r="B72" s="19" t="s">
        <v>152</v>
      </c>
      <c r="C72" s="19" t="s">
        <v>153</v>
      </c>
      <c r="D72" s="19" t="s">
        <v>154</v>
      </c>
      <c r="E72" s="38">
        <v>682</v>
      </c>
      <c r="F72" s="56">
        <v>129</v>
      </c>
      <c r="G72" s="56">
        <v>69</v>
      </c>
      <c r="H72" s="56">
        <v>484</v>
      </c>
      <c r="I72" s="20">
        <f t="shared" si="3"/>
        <v>0.18914956011730205</v>
      </c>
      <c r="J72" s="20">
        <f t="shared" si="4"/>
        <v>0.10117302052785923</v>
      </c>
      <c r="K72" s="21">
        <f t="shared" si="5"/>
        <v>0.2903225806451613</v>
      </c>
      <c r="O72" s="38"/>
      <c r="P72" s="38"/>
      <c r="Q72" s="38"/>
      <c r="R72" s="38"/>
      <c r="S72" s="38"/>
    </row>
    <row r="73" spans="1:19" ht="12.75">
      <c r="A73" s="18" t="s">
        <v>151</v>
      </c>
      <c r="B73" s="19" t="s">
        <v>152</v>
      </c>
      <c r="C73" s="19" t="s">
        <v>155</v>
      </c>
      <c r="D73" s="19" t="s">
        <v>156</v>
      </c>
      <c r="E73" s="38">
        <v>10923</v>
      </c>
      <c r="F73" s="56">
        <v>5476</v>
      </c>
      <c r="G73" s="56">
        <v>1197</v>
      </c>
      <c r="H73" s="56">
        <v>4244</v>
      </c>
      <c r="I73" s="20">
        <f t="shared" si="3"/>
        <v>0.5013274741371418</v>
      </c>
      <c r="J73" s="20">
        <f t="shared" si="4"/>
        <v>0.1095852787695688</v>
      </c>
      <c r="K73" s="21">
        <f t="shared" si="5"/>
        <v>0.6109127529067107</v>
      </c>
      <c r="O73" s="38"/>
      <c r="P73" s="38"/>
      <c r="Q73" s="38"/>
      <c r="R73" s="38"/>
      <c r="S73" s="38"/>
    </row>
    <row r="74" spans="1:19" ht="12.75">
      <c r="A74" s="18" t="s">
        <v>151</v>
      </c>
      <c r="B74" s="19" t="s">
        <v>152</v>
      </c>
      <c r="C74" s="19" t="s">
        <v>157</v>
      </c>
      <c r="D74" s="19" t="s">
        <v>158</v>
      </c>
      <c r="E74" s="38">
        <v>8261</v>
      </c>
      <c r="F74" s="56">
        <v>1574</v>
      </c>
      <c r="G74" s="56">
        <v>610</v>
      </c>
      <c r="H74" s="56">
        <v>6074</v>
      </c>
      <c r="I74" s="20">
        <f t="shared" si="3"/>
        <v>0.19053383367631038</v>
      </c>
      <c r="J74" s="20">
        <f t="shared" si="4"/>
        <v>0.07384093935358915</v>
      </c>
      <c r="K74" s="21">
        <f t="shared" si="5"/>
        <v>0.26437477302989953</v>
      </c>
      <c r="O74" s="38"/>
      <c r="P74" s="38"/>
      <c r="Q74" s="38"/>
      <c r="R74" s="38"/>
      <c r="S74" s="38"/>
    </row>
    <row r="75" spans="1:19" ht="12.75">
      <c r="A75" s="18" t="s">
        <v>151</v>
      </c>
      <c r="B75" s="19" t="s">
        <v>152</v>
      </c>
      <c r="C75" s="19" t="s">
        <v>159</v>
      </c>
      <c r="D75" s="19" t="s">
        <v>160</v>
      </c>
      <c r="E75" s="38">
        <v>5934</v>
      </c>
      <c r="F75" s="56">
        <v>1193</v>
      </c>
      <c r="G75" s="56">
        <v>791</v>
      </c>
      <c r="H75" s="56">
        <v>3940</v>
      </c>
      <c r="I75" s="20">
        <f t="shared" si="3"/>
        <v>0.2010448264239973</v>
      </c>
      <c r="J75" s="20">
        <f t="shared" si="4"/>
        <v>0.13329962925513988</v>
      </c>
      <c r="K75" s="21">
        <f t="shared" si="5"/>
        <v>0.3343444556791372</v>
      </c>
      <c r="O75" s="38"/>
      <c r="P75" s="38"/>
      <c r="Q75" s="38"/>
      <c r="R75" s="38"/>
      <c r="S75" s="38"/>
    </row>
    <row r="76" spans="1:19" ht="12.75">
      <c r="A76" s="18" t="s">
        <v>151</v>
      </c>
      <c r="B76" s="19" t="s">
        <v>152</v>
      </c>
      <c r="C76" s="19" t="s">
        <v>161</v>
      </c>
      <c r="D76" s="19" t="s">
        <v>162</v>
      </c>
      <c r="E76" s="38">
        <v>30419</v>
      </c>
      <c r="F76" s="56">
        <v>9773</v>
      </c>
      <c r="G76" s="56">
        <v>2421</v>
      </c>
      <c r="H76" s="56">
        <v>17975</v>
      </c>
      <c r="I76" s="20">
        <f t="shared" si="3"/>
        <v>0.32127946349321146</v>
      </c>
      <c r="J76" s="20">
        <f t="shared" si="4"/>
        <v>0.0795884151352773</v>
      </c>
      <c r="K76" s="21">
        <f t="shared" si="5"/>
        <v>0.40086787862848877</v>
      </c>
      <c r="O76" s="38"/>
      <c r="P76" s="38"/>
      <c r="Q76" s="38"/>
      <c r="R76" s="38"/>
      <c r="S76" s="38"/>
    </row>
    <row r="77" spans="1:19" ht="12.75">
      <c r="A77" s="18" t="s">
        <v>151</v>
      </c>
      <c r="B77" s="19" t="s">
        <v>152</v>
      </c>
      <c r="C77" s="19" t="s">
        <v>163</v>
      </c>
      <c r="D77" s="19" t="s">
        <v>164</v>
      </c>
      <c r="E77" s="38">
        <v>4501</v>
      </c>
      <c r="F77" s="56">
        <v>235</v>
      </c>
      <c r="G77" s="56">
        <v>129</v>
      </c>
      <c r="H77" s="56">
        <v>4135</v>
      </c>
      <c r="I77" s="20">
        <f t="shared" si="3"/>
        <v>0.05221061986225283</v>
      </c>
      <c r="J77" s="20">
        <f t="shared" si="4"/>
        <v>0.02866029771161964</v>
      </c>
      <c r="K77" s="21">
        <f t="shared" si="5"/>
        <v>0.08087091757387248</v>
      </c>
      <c r="O77" s="38"/>
      <c r="P77" s="38"/>
      <c r="Q77" s="38"/>
      <c r="R77" s="38"/>
      <c r="S77" s="38"/>
    </row>
    <row r="78" spans="1:19" ht="12.75">
      <c r="A78" s="18" t="s">
        <v>151</v>
      </c>
      <c r="B78" s="19" t="s">
        <v>152</v>
      </c>
      <c r="C78" s="19" t="s">
        <v>165</v>
      </c>
      <c r="D78" s="19" t="s">
        <v>166</v>
      </c>
      <c r="E78" s="38">
        <v>1325</v>
      </c>
      <c r="F78" s="56">
        <v>200</v>
      </c>
      <c r="G78" s="56">
        <v>79</v>
      </c>
      <c r="H78" s="56">
        <v>1046</v>
      </c>
      <c r="I78" s="20">
        <f t="shared" si="3"/>
        <v>0.1509433962264151</v>
      </c>
      <c r="J78" s="20">
        <f t="shared" si="4"/>
        <v>0.059622641509433964</v>
      </c>
      <c r="K78" s="21">
        <f t="shared" si="5"/>
        <v>0.21056603773584906</v>
      </c>
      <c r="O78" s="38"/>
      <c r="P78" s="38"/>
      <c r="Q78" s="38"/>
      <c r="R78" s="38"/>
      <c r="S78" s="38"/>
    </row>
    <row r="79" spans="1:19" ht="12.75">
      <c r="A79" s="18" t="s">
        <v>151</v>
      </c>
      <c r="B79" s="19" t="s">
        <v>152</v>
      </c>
      <c r="C79" s="19" t="s">
        <v>167</v>
      </c>
      <c r="D79" s="19" t="s">
        <v>168</v>
      </c>
      <c r="E79" s="38">
        <v>20251</v>
      </c>
      <c r="F79" s="56">
        <v>740</v>
      </c>
      <c r="G79" s="56">
        <v>453</v>
      </c>
      <c r="H79" s="56">
        <v>19032</v>
      </c>
      <c r="I79" s="20">
        <f t="shared" si="3"/>
        <v>0.03654140536269814</v>
      </c>
      <c r="J79" s="20">
        <f t="shared" si="4"/>
        <v>0.02236926571527332</v>
      </c>
      <c r="K79" s="21">
        <f t="shared" si="5"/>
        <v>0.05891067107797146</v>
      </c>
      <c r="O79" s="38"/>
      <c r="P79" s="38"/>
      <c r="Q79" s="38"/>
      <c r="R79" s="38"/>
      <c r="S79" s="38"/>
    </row>
    <row r="80" spans="1:19" ht="12.75">
      <c r="A80" s="18" t="s">
        <v>151</v>
      </c>
      <c r="B80" s="19" t="s">
        <v>152</v>
      </c>
      <c r="C80" s="19" t="s">
        <v>169</v>
      </c>
      <c r="D80" s="19" t="s">
        <v>170</v>
      </c>
      <c r="E80" s="38">
        <v>951</v>
      </c>
      <c r="F80" s="56">
        <v>384</v>
      </c>
      <c r="G80" s="56">
        <v>150</v>
      </c>
      <c r="H80" s="56">
        <v>391</v>
      </c>
      <c r="I80" s="20">
        <f t="shared" si="3"/>
        <v>0.4037854889589905</v>
      </c>
      <c r="J80" s="20">
        <f t="shared" si="4"/>
        <v>0.15772870662460567</v>
      </c>
      <c r="K80" s="21">
        <f t="shared" si="5"/>
        <v>0.5615141955835962</v>
      </c>
      <c r="O80" s="38"/>
      <c r="P80" s="38"/>
      <c r="Q80" s="38"/>
      <c r="R80" s="38"/>
      <c r="S80" s="38"/>
    </row>
    <row r="81" spans="1:19" ht="12.75">
      <c r="A81" s="18" t="s">
        <v>151</v>
      </c>
      <c r="B81" s="19" t="s">
        <v>152</v>
      </c>
      <c r="C81" s="19" t="s">
        <v>171</v>
      </c>
      <c r="D81" s="19" t="s">
        <v>172</v>
      </c>
      <c r="E81" s="38">
        <v>647</v>
      </c>
      <c r="F81" s="56">
        <v>76</v>
      </c>
      <c r="G81" s="56">
        <v>28</v>
      </c>
      <c r="H81" s="56">
        <v>540</v>
      </c>
      <c r="I81" s="20">
        <f t="shared" si="3"/>
        <v>0.11746522411128284</v>
      </c>
      <c r="J81" s="20">
        <f t="shared" si="4"/>
        <v>0.04327666151468315</v>
      </c>
      <c r="K81" s="21">
        <f t="shared" si="5"/>
        <v>0.160741885625966</v>
      </c>
      <c r="O81" s="38"/>
      <c r="P81" s="38"/>
      <c r="Q81" s="38"/>
      <c r="R81" s="38"/>
      <c r="S81" s="38"/>
    </row>
    <row r="82" spans="1:19" ht="12.75">
      <c r="A82" s="18" t="s">
        <v>151</v>
      </c>
      <c r="B82" s="19" t="s">
        <v>152</v>
      </c>
      <c r="C82" s="19" t="s">
        <v>173</v>
      </c>
      <c r="D82" s="19" t="s">
        <v>174</v>
      </c>
      <c r="E82" s="38">
        <v>300</v>
      </c>
      <c r="F82" s="56">
        <v>142</v>
      </c>
      <c r="G82" s="56">
        <v>10</v>
      </c>
      <c r="H82" s="56">
        <v>148</v>
      </c>
      <c r="I82" s="20">
        <f t="shared" si="3"/>
        <v>0.47333333333333333</v>
      </c>
      <c r="J82" s="20">
        <f t="shared" si="4"/>
        <v>0.03333333333333333</v>
      </c>
      <c r="K82" s="21">
        <f t="shared" si="5"/>
        <v>0.5066666666666667</v>
      </c>
      <c r="O82" s="38"/>
      <c r="P82" s="38"/>
      <c r="Q82" s="38"/>
      <c r="R82" s="38"/>
      <c r="S82" s="38"/>
    </row>
    <row r="83" spans="1:19" ht="12.75">
      <c r="A83" s="18" t="s">
        <v>151</v>
      </c>
      <c r="B83" s="19" t="s">
        <v>152</v>
      </c>
      <c r="C83" s="19" t="s">
        <v>175</v>
      </c>
      <c r="D83" s="19" t="s">
        <v>176</v>
      </c>
      <c r="E83" s="38">
        <v>5726</v>
      </c>
      <c r="F83" s="56">
        <v>137</v>
      </c>
      <c r="G83" s="56">
        <v>82</v>
      </c>
      <c r="H83" s="56">
        <v>5506</v>
      </c>
      <c r="I83" s="20">
        <f t="shared" si="3"/>
        <v>0.023925951798812434</v>
      </c>
      <c r="J83" s="20">
        <f t="shared" si="4"/>
        <v>0.014320642682500873</v>
      </c>
      <c r="K83" s="21">
        <f t="shared" si="5"/>
        <v>0.03824659448131331</v>
      </c>
      <c r="O83" s="38"/>
      <c r="P83" s="38"/>
      <c r="Q83" s="38"/>
      <c r="R83" s="38"/>
      <c r="S83" s="38"/>
    </row>
    <row r="84" spans="1:19" ht="12.75">
      <c r="A84" s="18" t="s">
        <v>151</v>
      </c>
      <c r="B84" s="19" t="s">
        <v>152</v>
      </c>
      <c r="C84" s="19" t="s">
        <v>177</v>
      </c>
      <c r="D84" s="19" t="s">
        <v>178</v>
      </c>
      <c r="E84" s="38">
        <v>10417</v>
      </c>
      <c r="F84" s="56">
        <v>960</v>
      </c>
      <c r="G84" s="56">
        <v>603</v>
      </c>
      <c r="H84" s="56">
        <v>8849</v>
      </c>
      <c r="I84" s="20">
        <f t="shared" si="3"/>
        <v>0.09215705097436883</v>
      </c>
      <c r="J84" s="20">
        <f t="shared" si="4"/>
        <v>0.05788614764327542</v>
      </c>
      <c r="K84" s="21">
        <f t="shared" si="5"/>
        <v>0.15004319861764423</v>
      </c>
      <c r="O84" s="38"/>
      <c r="P84" s="38"/>
      <c r="Q84" s="38"/>
      <c r="R84" s="38"/>
      <c r="S84" s="38"/>
    </row>
    <row r="85" spans="1:19" ht="12.75">
      <c r="A85" s="18" t="s">
        <v>151</v>
      </c>
      <c r="B85" s="19" t="s">
        <v>152</v>
      </c>
      <c r="C85" s="19" t="s">
        <v>179</v>
      </c>
      <c r="D85" s="19" t="s">
        <v>180</v>
      </c>
      <c r="E85" s="38">
        <v>148</v>
      </c>
      <c r="F85" s="56">
        <v>34</v>
      </c>
      <c r="G85" s="56">
        <v>14</v>
      </c>
      <c r="H85" s="56">
        <v>100</v>
      </c>
      <c r="I85" s="20">
        <f t="shared" si="3"/>
        <v>0.22972972972972974</v>
      </c>
      <c r="J85" s="20">
        <f t="shared" si="4"/>
        <v>0.0945945945945946</v>
      </c>
      <c r="K85" s="21">
        <f t="shared" si="5"/>
        <v>0.32432432432432434</v>
      </c>
      <c r="O85" s="38"/>
      <c r="P85" s="38"/>
      <c r="Q85" s="38"/>
      <c r="R85" s="38"/>
      <c r="S85" s="38"/>
    </row>
    <row r="86" spans="1:19" ht="12.75">
      <c r="A86" s="18" t="s">
        <v>151</v>
      </c>
      <c r="B86" s="19" t="s">
        <v>152</v>
      </c>
      <c r="C86" s="19" t="s">
        <v>181</v>
      </c>
      <c r="D86" s="19" t="s">
        <v>182</v>
      </c>
      <c r="E86" s="38">
        <v>362</v>
      </c>
      <c r="F86" s="56">
        <v>150</v>
      </c>
      <c r="G86" s="56">
        <v>56</v>
      </c>
      <c r="H86" s="56">
        <v>156</v>
      </c>
      <c r="I86" s="20">
        <f t="shared" si="3"/>
        <v>0.4143646408839779</v>
      </c>
      <c r="J86" s="20">
        <f t="shared" si="4"/>
        <v>0.15469613259668508</v>
      </c>
      <c r="K86" s="21">
        <f t="shared" si="5"/>
        <v>0.569060773480663</v>
      </c>
      <c r="O86" s="38"/>
      <c r="P86" s="38"/>
      <c r="Q86" s="38"/>
      <c r="R86" s="38"/>
      <c r="S86" s="38"/>
    </row>
    <row r="87" spans="1:19" ht="12.75">
      <c r="A87" s="22" t="s">
        <v>29</v>
      </c>
      <c r="B87" s="23" t="s">
        <v>30</v>
      </c>
      <c r="C87" s="23" t="s">
        <v>29</v>
      </c>
      <c r="D87" s="23" t="s">
        <v>29</v>
      </c>
      <c r="E87" s="40">
        <v>100847</v>
      </c>
      <c r="F87" s="50">
        <f>SUM(F72:F86)</f>
        <v>21203</v>
      </c>
      <c r="G87" s="50">
        <f>SUM(G72:G86)</f>
        <v>6692</v>
      </c>
      <c r="H87" s="50">
        <f>SUM(H72:H86)</f>
        <v>72620</v>
      </c>
      <c r="I87" s="24">
        <f t="shared" si="3"/>
        <v>0.2102491893660694</v>
      </c>
      <c r="J87" s="24">
        <f t="shared" si="4"/>
        <v>0.06635794817892451</v>
      </c>
      <c r="K87" s="25">
        <f t="shared" si="5"/>
        <v>0.2766071375449939</v>
      </c>
      <c r="O87" s="41"/>
      <c r="P87" s="41"/>
      <c r="Q87" s="41"/>
      <c r="R87" s="41"/>
      <c r="S87" s="38"/>
    </row>
    <row r="88" spans="1:19" ht="12.75">
      <c r="A88" s="18" t="s">
        <v>183</v>
      </c>
      <c r="B88" s="19" t="s">
        <v>184</v>
      </c>
      <c r="C88" s="19" t="s">
        <v>185</v>
      </c>
      <c r="D88" s="19" t="s">
        <v>186</v>
      </c>
      <c r="E88" s="38">
        <v>4021</v>
      </c>
      <c r="F88" s="56">
        <v>1256</v>
      </c>
      <c r="G88" s="56">
        <v>427</v>
      </c>
      <c r="H88" s="56">
        <v>2338</v>
      </c>
      <c r="I88" s="20">
        <f t="shared" si="3"/>
        <v>0.31236010942551606</v>
      </c>
      <c r="J88" s="20">
        <f t="shared" si="4"/>
        <v>0.10619248943048992</v>
      </c>
      <c r="K88" s="21">
        <f t="shared" si="5"/>
        <v>0.418552598856006</v>
      </c>
      <c r="O88" s="38"/>
      <c r="P88" s="38"/>
      <c r="Q88" s="38"/>
      <c r="R88" s="38"/>
      <c r="S88" s="38"/>
    </row>
    <row r="89" spans="1:19" ht="12.75">
      <c r="A89" s="18" t="s">
        <v>183</v>
      </c>
      <c r="B89" s="19" t="s">
        <v>184</v>
      </c>
      <c r="C89" s="19" t="s">
        <v>187</v>
      </c>
      <c r="D89" s="19" t="s">
        <v>188</v>
      </c>
      <c r="E89" s="38">
        <v>1769</v>
      </c>
      <c r="F89" s="56">
        <v>610</v>
      </c>
      <c r="G89" s="56">
        <v>155</v>
      </c>
      <c r="H89" s="56">
        <v>1003</v>
      </c>
      <c r="I89" s="20">
        <f t="shared" si="3"/>
        <v>0.3448275862068966</v>
      </c>
      <c r="J89" s="20">
        <f t="shared" si="4"/>
        <v>0.08762012436404748</v>
      </c>
      <c r="K89" s="21">
        <f t="shared" si="5"/>
        <v>0.43244771057094405</v>
      </c>
      <c r="O89" s="38"/>
      <c r="P89" s="38"/>
      <c r="Q89" s="38"/>
      <c r="R89" s="38"/>
      <c r="S89" s="38"/>
    </row>
    <row r="90" spans="1:19" ht="12.75">
      <c r="A90" s="18" t="s">
        <v>183</v>
      </c>
      <c r="B90" s="19" t="s">
        <v>184</v>
      </c>
      <c r="C90" s="19" t="s">
        <v>189</v>
      </c>
      <c r="D90" s="19" t="s">
        <v>190</v>
      </c>
      <c r="E90" s="38">
        <v>307</v>
      </c>
      <c r="F90" s="56">
        <v>103</v>
      </c>
      <c r="G90" s="56">
        <v>37</v>
      </c>
      <c r="H90" s="56">
        <v>157</v>
      </c>
      <c r="I90" s="20">
        <f t="shared" si="3"/>
        <v>0.3355048859934853</v>
      </c>
      <c r="J90" s="20">
        <f t="shared" si="4"/>
        <v>0.12052117263843648</v>
      </c>
      <c r="K90" s="21">
        <f t="shared" si="5"/>
        <v>0.4560260586319218</v>
      </c>
      <c r="O90" s="38"/>
      <c r="P90" s="38"/>
      <c r="Q90" s="38"/>
      <c r="R90" s="38"/>
      <c r="S90" s="38"/>
    </row>
    <row r="91" spans="1:19" ht="12.75">
      <c r="A91" s="22" t="s">
        <v>29</v>
      </c>
      <c r="B91" s="23" t="s">
        <v>30</v>
      </c>
      <c r="C91" s="23" t="s">
        <v>29</v>
      </c>
      <c r="D91" s="23" t="s">
        <v>29</v>
      </c>
      <c r="E91" s="40">
        <v>6097</v>
      </c>
      <c r="F91" s="50">
        <f>SUM(F88:F90)</f>
        <v>1969</v>
      </c>
      <c r="G91" s="50">
        <f>SUM(G88:G90)</f>
        <v>619</v>
      </c>
      <c r="H91" s="50">
        <f>SUM(H88:H90)</f>
        <v>3498</v>
      </c>
      <c r="I91" s="24">
        <f t="shared" si="3"/>
        <v>0.3229457110054125</v>
      </c>
      <c r="J91" s="24">
        <f t="shared" si="4"/>
        <v>0.10152534033131048</v>
      </c>
      <c r="K91" s="25">
        <f t="shared" si="5"/>
        <v>0.42447105133672297</v>
      </c>
      <c r="O91" s="41"/>
      <c r="P91" s="41"/>
      <c r="Q91" s="41"/>
      <c r="R91" s="41"/>
      <c r="S91" s="38"/>
    </row>
    <row r="92" spans="1:19" ht="12.75">
      <c r="A92" s="18" t="s">
        <v>191</v>
      </c>
      <c r="B92" s="19" t="s">
        <v>192</v>
      </c>
      <c r="C92" s="19" t="s">
        <v>193</v>
      </c>
      <c r="D92" s="19" t="s">
        <v>194</v>
      </c>
      <c r="E92" s="38">
        <v>4856</v>
      </c>
      <c r="F92" s="56">
        <v>1014</v>
      </c>
      <c r="G92" s="56">
        <v>351</v>
      </c>
      <c r="H92" s="56">
        <v>3488</v>
      </c>
      <c r="I92" s="20">
        <f t="shared" si="3"/>
        <v>0.20881383855024713</v>
      </c>
      <c r="J92" s="20">
        <f t="shared" si="4"/>
        <v>0.07228171334431631</v>
      </c>
      <c r="K92" s="21">
        <f t="shared" si="5"/>
        <v>0.2810955518945634</v>
      </c>
      <c r="O92" s="38"/>
      <c r="P92" s="38"/>
      <c r="Q92" s="38"/>
      <c r="R92" s="38"/>
      <c r="S92" s="38"/>
    </row>
    <row r="93" spans="1:19" ht="12.75">
      <c r="A93" s="18" t="s">
        <v>191</v>
      </c>
      <c r="B93" s="19" t="s">
        <v>192</v>
      </c>
      <c r="C93" s="19" t="s">
        <v>195</v>
      </c>
      <c r="D93" s="19" t="s">
        <v>196</v>
      </c>
      <c r="E93" s="38">
        <v>3904</v>
      </c>
      <c r="F93" s="56">
        <v>1118</v>
      </c>
      <c r="G93" s="56">
        <v>384</v>
      </c>
      <c r="H93" s="56">
        <v>2402</v>
      </c>
      <c r="I93" s="20">
        <f t="shared" si="3"/>
        <v>0.2863729508196721</v>
      </c>
      <c r="J93" s="20">
        <f t="shared" si="4"/>
        <v>0.09836065573770492</v>
      </c>
      <c r="K93" s="21">
        <f t="shared" si="5"/>
        <v>0.38473360655737704</v>
      </c>
      <c r="O93" s="38"/>
      <c r="P93" s="38"/>
      <c r="Q93" s="38"/>
      <c r="R93" s="38"/>
      <c r="S93" s="38"/>
    </row>
    <row r="94" spans="1:19" ht="12.75">
      <c r="A94" s="18" t="s">
        <v>191</v>
      </c>
      <c r="B94" s="19" t="s">
        <v>192</v>
      </c>
      <c r="C94" s="19" t="s">
        <v>197</v>
      </c>
      <c r="D94" s="19" t="s">
        <v>198</v>
      </c>
      <c r="E94" s="38">
        <v>985</v>
      </c>
      <c r="F94" s="56">
        <v>309</v>
      </c>
      <c r="G94" s="56">
        <v>127</v>
      </c>
      <c r="H94" s="56">
        <v>546</v>
      </c>
      <c r="I94" s="20">
        <f t="shared" si="3"/>
        <v>0.31370558375634516</v>
      </c>
      <c r="J94" s="20">
        <f t="shared" si="4"/>
        <v>0.12893401015228426</v>
      </c>
      <c r="K94" s="21">
        <f t="shared" si="5"/>
        <v>0.44263959390862945</v>
      </c>
      <c r="O94" s="38"/>
      <c r="P94" s="38"/>
      <c r="Q94" s="38"/>
      <c r="R94" s="38"/>
      <c r="S94" s="38"/>
    </row>
    <row r="95" spans="1:19" ht="12.75">
      <c r="A95" s="22" t="s">
        <v>29</v>
      </c>
      <c r="B95" s="23" t="s">
        <v>30</v>
      </c>
      <c r="C95" s="23" t="s">
        <v>29</v>
      </c>
      <c r="D95" s="23" t="s">
        <v>29</v>
      </c>
      <c r="E95" s="40">
        <v>9745</v>
      </c>
      <c r="F95" s="50">
        <f>SUM(F92:F94)</f>
        <v>2441</v>
      </c>
      <c r="G95" s="50">
        <f>SUM(G92:G94)</f>
        <v>862</v>
      </c>
      <c r="H95" s="50">
        <f>SUM(H92:H94)</f>
        <v>6436</v>
      </c>
      <c r="I95" s="24">
        <f t="shared" si="3"/>
        <v>0.2504874294510005</v>
      </c>
      <c r="J95" s="24">
        <f t="shared" si="4"/>
        <v>0.08845561826577732</v>
      </c>
      <c r="K95" s="25">
        <f t="shared" si="5"/>
        <v>0.33894304771677786</v>
      </c>
      <c r="O95" s="41"/>
      <c r="P95" s="41"/>
      <c r="Q95" s="41"/>
      <c r="R95" s="41"/>
      <c r="S95" s="38"/>
    </row>
    <row r="96" spans="1:19" ht="12.75">
      <c r="A96" s="18" t="s">
        <v>199</v>
      </c>
      <c r="B96" s="19" t="s">
        <v>200</v>
      </c>
      <c r="C96" s="19" t="s">
        <v>201</v>
      </c>
      <c r="D96" s="19" t="s">
        <v>202</v>
      </c>
      <c r="E96" s="38">
        <v>318</v>
      </c>
      <c r="F96" s="56">
        <v>45</v>
      </c>
      <c r="G96" s="56">
        <v>15</v>
      </c>
      <c r="H96" s="56">
        <v>257</v>
      </c>
      <c r="I96" s="20">
        <f t="shared" si="3"/>
        <v>0.14150943396226415</v>
      </c>
      <c r="J96" s="20">
        <f t="shared" si="4"/>
        <v>0.04716981132075472</v>
      </c>
      <c r="K96" s="21">
        <f t="shared" si="5"/>
        <v>0.18867924528301888</v>
      </c>
      <c r="O96" s="38"/>
      <c r="P96" s="38"/>
      <c r="Q96" s="38"/>
      <c r="R96" s="38"/>
      <c r="S96" s="38"/>
    </row>
    <row r="97" spans="1:19" ht="12.75">
      <c r="A97" s="22" t="s">
        <v>29</v>
      </c>
      <c r="B97" s="23" t="s">
        <v>30</v>
      </c>
      <c r="C97" s="23" t="s">
        <v>29</v>
      </c>
      <c r="D97" s="23" t="s">
        <v>29</v>
      </c>
      <c r="E97" s="40">
        <v>318</v>
      </c>
      <c r="F97" s="50">
        <f>SUM(F96)</f>
        <v>45</v>
      </c>
      <c r="G97" s="50">
        <f>SUM(G96)</f>
        <v>15</v>
      </c>
      <c r="H97" s="50">
        <f>SUM(H96)</f>
        <v>257</v>
      </c>
      <c r="I97" s="24">
        <f t="shared" si="3"/>
        <v>0.14150943396226415</v>
      </c>
      <c r="J97" s="24">
        <f t="shared" si="4"/>
        <v>0.04716981132075472</v>
      </c>
      <c r="K97" s="25">
        <f t="shared" si="5"/>
        <v>0.18867924528301888</v>
      </c>
      <c r="O97" s="41"/>
      <c r="P97" s="41"/>
      <c r="Q97" s="41"/>
      <c r="R97" s="41"/>
      <c r="S97" s="38"/>
    </row>
    <row r="98" spans="1:19" ht="12.75">
      <c r="A98" s="18" t="s">
        <v>203</v>
      </c>
      <c r="B98" s="19" t="s">
        <v>204</v>
      </c>
      <c r="C98" s="19" t="s">
        <v>205</v>
      </c>
      <c r="D98" s="19" t="s">
        <v>206</v>
      </c>
      <c r="E98" s="38">
        <v>512</v>
      </c>
      <c r="F98" s="56">
        <v>125</v>
      </c>
      <c r="G98" s="56">
        <v>38</v>
      </c>
      <c r="H98" s="56">
        <v>349</v>
      </c>
      <c r="I98" s="20">
        <f t="shared" si="3"/>
        <v>0.244140625</v>
      </c>
      <c r="J98" s="20">
        <f t="shared" si="4"/>
        <v>0.07421875</v>
      </c>
      <c r="K98" s="21">
        <f t="shared" si="5"/>
        <v>0.318359375</v>
      </c>
      <c r="O98" s="38"/>
      <c r="P98" s="38"/>
      <c r="Q98" s="38"/>
      <c r="R98" s="38"/>
      <c r="S98" s="38"/>
    </row>
    <row r="99" spans="1:19" ht="12.75">
      <c r="A99" s="18" t="s">
        <v>203</v>
      </c>
      <c r="B99" s="19" t="s">
        <v>204</v>
      </c>
      <c r="C99" s="19" t="s">
        <v>207</v>
      </c>
      <c r="D99" s="19" t="s">
        <v>208</v>
      </c>
      <c r="E99" s="38">
        <v>1297</v>
      </c>
      <c r="F99" s="56">
        <v>135</v>
      </c>
      <c r="G99" s="56">
        <v>62</v>
      </c>
      <c r="H99" s="56">
        <v>1099</v>
      </c>
      <c r="I99" s="20">
        <f t="shared" si="3"/>
        <v>0.1040863531225906</v>
      </c>
      <c r="J99" s="20">
        <f t="shared" si="4"/>
        <v>0.047802621434078645</v>
      </c>
      <c r="K99" s="21">
        <f t="shared" si="5"/>
        <v>0.15188897455666925</v>
      </c>
      <c r="O99" s="38"/>
      <c r="P99" s="38"/>
      <c r="Q99" s="38"/>
      <c r="R99" s="38"/>
      <c r="S99" s="38"/>
    </row>
    <row r="100" spans="1:19" ht="12.75">
      <c r="A100" s="22" t="s">
        <v>29</v>
      </c>
      <c r="B100" s="23" t="s">
        <v>30</v>
      </c>
      <c r="C100" s="23" t="s">
        <v>29</v>
      </c>
      <c r="D100" s="23" t="s">
        <v>29</v>
      </c>
      <c r="E100" s="40">
        <v>1809</v>
      </c>
      <c r="F100" s="50">
        <f>SUM(F98:F99)</f>
        <v>260</v>
      </c>
      <c r="G100" s="50">
        <f>SUM(G98:G99)</f>
        <v>100</v>
      </c>
      <c r="H100" s="50">
        <f>SUM(H98:H99)</f>
        <v>1448</v>
      </c>
      <c r="I100" s="24">
        <f t="shared" si="3"/>
        <v>0.14372581536760642</v>
      </c>
      <c r="J100" s="24">
        <f t="shared" si="4"/>
        <v>0.055279159756771695</v>
      </c>
      <c r="K100" s="25">
        <f t="shared" si="5"/>
        <v>0.19900497512437812</v>
      </c>
      <c r="O100" s="41"/>
      <c r="P100" s="41"/>
      <c r="Q100" s="41"/>
      <c r="R100" s="41"/>
      <c r="S100" s="38"/>
    </row>
    <row r="101" spans="1:19" ht="12.75">
      <c r="A101" s="18" t="s">
        <v>209</v>
      </c>
      <c r="B101" s="19" t="s">
        <v>210</v>
      </c>
      <c r="C101" s="19" t="s">
        <v>211</v>
      </c>
      <c r="D101" s="19" t="s">
        <v>212</v>
      </c>
      <c r="E101" s="38">
        <v>1538</v>
      </c>
      <c r="F101" s="56">
        <v>208</v>
      </c>
      <c r="G101" s="56">
        <v>71</v>
      </c>
      <c r="H101" s="56">
        <v>1258</v>
      </c>
      <c r="I101" s="20">
        <f t="shared" si="3"/>
        <v>0.1352405721716515</v>
      </c>
      <c r="J101" s="20">
        <f t="shared" si="4"/>
        <v>0.046163849154746424</v>
      </c>
      <c r="K101" s="21">
        <f t="shared" si="5"/>
        <v>0.18140442132639792</v>
      </c>
      <c r="O101" s="38"/>
      <c r="P101" s="38"/>
      <c r="Q101" s="38"/>
      <c r="R101" s="38"/>
      <c r="S101" s="38"/>
    </row>
    <row r="102" spans="1:19" ht="12.75">
      <c r="A102" s="18" t="s">
        <v>29</v>
      </c>
      <c r="B102" s="19" t="s">
        <v>30</v>
      </c>
      <c r="C102" s="19" t="s">
        <v>29</v>
      </c>
      <c r="D102" s="19" t="s">
        <v>29</v>
      </c>
      <c r="E102" s="38">
        <v>1538</v>
      </c>
      <c r="F102" s="57">
        <f>SUM(F101)</f>
        <v>208</v>
      </c>
      <c r="G102" s="57">
        <f>SUM(G101)</f>
        <v>71</v>
      </c>
      <c r="H102" s="57">
        <f>SUM(H101)</f>
        <v>1258</v>
      </c>
      <c r="I102" s="20">
        <f t="shared" si="3"/>
        <v>0.1352405721716515</v>
      </c>
      <c r="J102" s="20">
        <f t="shared" si="4"/>
        <v>0.046163849154746424</v>
      </c>
      <c r="K102" s="21">
        <f t="shared" si="5"/>
        <v>0.18140442132639792</v>
      </c>
      <c r="O102" s="41"/>
      <c r="P102" s="41"/>
      <c r="Q102" s="41"/>
      <c r="R102" s="41"/>
      <c r="S102" s="38"/>
    </row>
    <row r="103" spans="1:19" ht="12.75">
      <c r="A103" s="18" t="s">
        <v>213</v>
      </c>
      <c r="B103" s="19" t="s">
        <v>214</v>
      </c>
      <c r="C103" s="19" t="s">
        <v>215</v>
      </c>
      <c r="D103" s="19" t="s">
        <v>216</v>
      </c>
      <c r="E103" s="38">
        <v>82</v>
      </c>
      <c r="F103" s="56">
        <v>15</v>
      </c>
      <c r="G103" s="56">
        <v>4</v>
      </c>
      <c r="H103" s="56">
        <v>61</v>
      </c>
      <c r="I103" s="20">
        <f t="shared" si="3"/>
        <v>0.18292682926829268</v>
      </c>
      <c r="J103" s="20">
        <f t="shared" si="4"/>
        <v>0.04878048780487805</v>
      </c>
      <c r="K103" s="21">
        <f t="shared" si="5"/>
        <v>0.23170731707317074</v>
      </c>
      <c r="O103" s="38"/>
      <c r="P103" s="38"/>
      <c r="Q103" s="38"/>
      <c r="R103" s="38"/>
      <c r="S103" s="38"/>
    </row>
    <row r="104" spans="1:19" ht="12.75">
      <c r="A104" s="22" t="s">
        <v>29</v>
      </c>
      <c r="B104" s="23" t="s">
        <v>30</v>
      </c>
      <c r="C104" s="23" t="s">
        <v>29</v>
      </c>
      <c r="D104" s="23" t="s">
        <v>29</v>
      </c>
      <c r="E104" s="40">
        <v>82</v>
      </c>
      <c r="F104" s="50">
        <f>SUM(F103)</f>
        <v>15</v>
      </c>
      <c r="G104" s="50">
        <f>SUM(G103)</f>
        <v>4</v>
      </c>
      <c r="H104" s="50">
        <f>SUM(H103)</f>
        <v>61</v>
      </c>
      <c r="I104" s="24">
        <f t="shared" si="3"/>
        <v>0.18292682926829268</v>
      </c>
      <c r="J104" s="24">
        <f t="shared" si="4"/>
        <v>0.04878048780487805</v>
      </c>
      <c r="K104" s="25">
        <f t="shared" si="5"/>
        <v>0.23170731707317074</v>
      </c>
      <c r="O104" s="41"/>
      <c r="P104" s="41"/>
      <c r="Q104" s="41"/>
      <c r="R104" s="41"/>
      <c r="S104" s="38"/>
    </row>
    <row r="105" spans="1:19" ht="12.75">
      <c r="A105" s="18" t="s">
        <v>217</v>
      </c>
      <c r="B105" s="19" t="s">
        <v>218</v>
      </c>
      <c r="C105" s="19" t="s">
        <v>219</v>
      </c>
      <c r="D105" s="19" t="s">
        <v>220</v>
      </c>
      <c r="E105" s="38">
        <v>700</v>
      </c>
      <c r="F105" s="56">
        <v>353</v>
      </c>
      <c r="G105" s="56">
        <v>77</v>
      </c>
      <c r="H105" s="56">
        <v>264</v>
      </c>
      <c r="I105" s="20">
        <f t="shared" si="3"/>
        <v>0.5042857142857143</v>
      </c>
      <c r="J105" s="20">
        <f t="shared" si="4"/>
        <v>0.11</v>
      </c>
      <c r="K105" s="21">
        <f t="shared" si="5"/>
        <v>0.6142857142857143</v>
      </c>
      <c r="O105" s="38"/>
      <c r="P105" s="38"/>
      <c r="Q105" s="38"/>
      <c r="R105" s="38"/>
      <c r="S105" s="38"/>
    </row>
    <row r="106" spans="1:19" ht="12.75">
      <c r="A106" s="18" t="s">
        <v>217</v>
      </c>
      <c r="B106" s="19" t="s">
        <v>218</v>
      </c>
      <c r="C106" s="19" t="s">
        <v>221</v>
      </c>
      <c r="D106" s="19" t="s">
        <v>222</v>
      </c>
      <c r="E106" s="38">
        <v>229</v>
      </c>
      <c r="F106" s="56">
        <v>91</v>
      </c>
      <c r="G106" s="56">
        <v>35</v>
      </c>
      <c r="H106" s="56">
        <v>103</v>
      </c>
      <c r="I106" s="20">
        <f t="shared" si="3"/>
        <v>0.39737991266375544</v>
      </c>
      <c r="J106" s="20">
        <f t="shared" si="4"/>
        <v>0.15283842794759825</v>
      </c>
      <c r="K106" s="21">
        <f t="shared" si="5"/>
        <v>0.5502183406113537</v>
      </c>
      <c r="O106" s="38"/>
      <c r="P106" s="38"/>
      <c r="Q106" s="38"/>
      <c r="R106" s="38"/>
      <c r="S106" s="38"/>
    </row>
    <row r="107" spans="1:19" ht="12.75">
      <c r="A107" s="22" t="s">
        <v>29</v>
      </c>
      <c r="B107" s="23" t="s">
        <v>30</v>
      </c>
      <c r="C107" s="23" t="s">
        <v>29</v>
      </c>
      <c r="D107" s="23" t="s">
        <v>29</v>
      </c>
      <c r="E107" s="40">
        <v>929</v>
      </c>
      <c r="F107" s="50">
        <f>SUM(F105:F106)</f>
        <v>444</v>
      </c>
      <c r="G107" s="50">
        <f>SUM(G105:G106)</f>
        <v>112</v>
      </c>
      <c r="H107" s="50">
        <f>SUM(H105:H106)</f>
        <v>367</v>
      </c>
      <c r="I107" s="24">
        <f t="shared" si="3"/>
        <v>0.47793326157158234</v>
      </c>
      <c r="J107" s="24">
        <f t="shared" si="4"/>
        <v>0.12055974165769645</v>
      </c>
      <c r="K107" s="25">
        <f t="shared" si="5"/>
        <v>0.5984930032292788</v>
      </c>
      <c r="O107" s="41"/>
      <c r="P107" s="41"/>
      <c r="Q107" s="41"/>
      <c r="R107" s="41"/>
      <c r="S107" s="38"/>
    </row>
    <row r="108" spans="1:19" ht="12.75">
      <c r="A108" s="18" t="s">
        <v>223</v>
      </c>
      <c r="B108" s="19" t="s">
        <v>224</v>
      </c>
      <c r="C108" s="19" t="s">
        <v>225</v>
      </c>
      <c r="D108" s="19" t="s">
        <v>226</v>
      </c>
      <c r="E108" s="38">
        <v>217</v>
      </c>
      <c r="F108" s="56">
        <v>80</v>
      </c>
      <c r="G108" s="56">
        <v>34</v>
      </c>
      <c r="H108" s="56">
        <v>103</v>
      </c>
      <c r="I108" s="20">
        <f t="shared" si="3"/>
        <v>0.3686635944700461</v>
      </c>
      <c r="J108" s="20">
        <f t="shared" si="4"/>
        <v>0.15668202764976957</v>
      </c>
      <c r="K108" s="21">
        <f t="shared" si="5"/>
        <v>0.5253456221198156</v>
      </c>
      <c r="O108" s="38"/>
      <c r="P108" s="38"/>
      <c r="Q108" s="38"/>
      <c r="R108" s="38"/>
      <c r="S108" s="38"/>
    </row>
    <row r="109" spans="1:19" ht="12.75">
      <c r="A109" s="22" t="s">
        <v>29</v>
      </c>
      <c r="B109" s="23" t="s">
        <v>30</v>
      </c>
      <c r="C109" s="23" t="s">
        <v>29</v>
      </c>
      <c r="D109" s="23" t="s">
        <v>29</v>
      </c>
      <c r="E109" s="40">
        <v>217</v>
      </c>
      <c r="F109" s="50">
        <f>SUM(F108)</f>
        <v>80</v>
      </c>
      <c r="G109" s="50">
        <f>SUM(G108)</f>
        <v>34</v>
      </c>
      <c r="H109" s="50">
        <f>SUM(H108)</f>
        <v>103</v>
      </c>
      <c r="I109" s="24">
        <f t="shared" si="3"/>
        <v>0.3686635944700461</v>
      </c>
      <c r="J109" s="24">
        <f t="shared" si="4"/>
        <v>0.15668202764976957</v>
      </c>
      <c r="K109" s="25">
        <f t="shared" si="5"/>
        <v>0.5253456221198156</v>
      </c>
      <c r="O109" s="41"/>
      <c r="P109" s="41"/>
      <c r="Q109" s="41"/>
      <c r="R109" s="41"/>
      <c r="S109" s="38"/>
    </row>
    <row r="110" spans="1:19" ht="12.75">
      <c r="A110" s="18" t="s">
        <v>227</v>
      </c>
      <c r="B110" s="19" t="s">
        <v>228</v>
      </c>
      <c r="C110" s="19" t="s">
        <v>229</v>
      </c>
      <c r="D110" s="19" t="s">
        <v>230</v>
      </c>
      <c r="E110" s="38">
        <v>83720</v>
      </c>
      <c r="F110" s="56">
        <v>15976</v>
      </c>
      <c r="G110" s="56">
        <v>4088</v>
      </c>
      <c r="H110" s="56">
        <v>63527</v>
      </c>
      <c r="I110" s="20">
        <f t="shared" si="3"/>
        <v>0.1908265647396082</v>
      </c>
      <c r="J110" s="20">
        <f t="shared" si="4"/>
        <v>0.04882943143812709</v>
      </c>
      <c r="K110" s="21">
        <f t="shared" si="5"/>
        <v>0.2396559961777353</v>
      </c>
      <c r="O110" s="38"/>
      <c r="P110" s="38"/>
      <c r="Q110" s="38"/>
      <c r="R110" s="38"/>
      <c r="S110" s="38"/>
    </row>
    <row r="111" spans="1:19" ht="12.75">
      <c r="A111" s="22" t="s">
        <v>29</v>
      </c>
      <c r="B111" s="23" t="s">
        <v>30</v>
      </c>
      <c r="C111" s="23" t="s">
        <v>29</v>
      </c>
      <c r="D111" s="23" t="s">
        <v>29</v>
      </c>
      <c r="E111" s="40">
        <v>83720</v>
      </c>
      <c r="F111" s="50">
        <f>SUM(F110)</f>
        <v>15976</v>
      </c>
      <c r="G111" s="50">
        <f>SUM(G110)</f>
        <v>4088</v>
      </c>
      <c r="H111" s="50">
        <f>SUM(H110)</f>
        <v>63527</v>
      </c>
      <c r="I111" s="24">
        <f t="shared" si="3"/>
        <v>0.1908265647396082</v>
      </c>
      <c r="J111" s="24">
        <f t="shared" si="4"/>
        <v>0.04882943143812709</v>
      </c>
      <c r="K111" s="25">
        <f t="shared" si="5"/>
        <v>0.2396559961777353</v>
      </c>
      <c r="O111" s="41"/>
      <c r="P111" s="41"/>
      <c r="Q111" s="41"/>
      <c r="R111" s="41"/>
      <c r="S111" s="38"/>
    </row>
    <row r="112" spans="1:19" ht="12.75">
      <c r="A112" s="18" t="s">
        <v>231</v>
      </c>
      <c r="B112" s="19" t="s">
        <v>232</v>
      </c>
      <c r="C112" s="19" t="s">
        <v>233</v>
      </c>
      <c r="D112" s="19" t="s">
        <v>234</v>
      </c>
      <c r="E112" s="38">
        <v>187</v>
      </c>
      <c r="F112" s="56">
        <v>48</v>
      </c>
      <c r="G112" s="56">
        <v>33</v>
      </c>
      <c r="H112" s="56">
        <v>106</v>
      </c>
      <c r="I112" s="20">
        <f t="shared" si="3"/>
        <v>0.25668449197860965</v>
      </c>
      <c r="J112" s="20">
        <f t="shared" si="4"/>
        <v>0.17647058823529413</v>
      </c>
      <c r="K112" s="21">
        <f t="shared" si="5"/>
        <v>0.43315508021390375</v>
      </c>
      <c r="O112" s="38"/>
      <c r="P112" s="38"/>
      <c r="Q112" s="38"/>
      <c r="R112" s="38"/>
      <c r="S112" s="38"/>
    </row>
    <row r="113" spans="1:19" ht="12.75">
      <c r="A113" s="18" t="s">
        <v>231</v>
      </c>
      <c r="B113" s="19" t="s">
        <v>232</v>
      </c>
      <c r="C113" s="19" t="s">
        <v>235</v>
      </c>
      <c r="D113" s="19" t="s">
        <v>236</v>
      </c>
      <c r="E113" s="38">
        <v>54</v>
      </c>
      <c r="F113" s="56">
        <v>14</v>
      </c>
      <c r="G113" s="56">
        <v>3</v>
      </c>
      <c r="H113" s="56">
        <v>37</v>
      </c>
      <c r="I113" s="20">
        <f t="shared" si="3"/>
        <v>0.25925925925925924</v>
      </c>
      <c r="J113" s="20">
        <f t="shared" si="4"/>
        <v>0.05555555555555555</v>
      </c>
      <c r="K113" s="21">
        <f t="shared" si="5"/>
        <v>0.3148148148148148</v>
      </c>
      <c r="O113" s="38"/>
      <c r="P113" s="38"/>
      <c r="Q113" s="38"/>
      <c r="R113" s="38"/>
      <c r="S113" s="38"/>
    </row>
    <row r="114" spans="1:19" ht="12.75">
      <c r="A114" s="22" t="s">
        <v>29</v>
      </c>
      <c r="B114" s="23" t="s">
        <v>30</v>
      </c>
      <c r="C114" s="23" t="s">
        <v>29</v>
      </c>
      <c r="D114" s="23" t="s">
        <v>29</v>
      </c>
      <c r="E114" s="40">
        <v>241</v>
      </c>
      <c r="F114" s="50">
        <f>SUM(F112:F113)</f>
        <v>62</v>
      </c>
      <c r="G114" s="50">
        <f>SUM(G112:G113)</f>
        <v>36</v>
      </c>
      <c r="H114" s="50">
        <f>SUM(H112:H113)</f>
        <v>143</v>
      </c>
      <c r="I114" s="24">
        <f t="shared" si="3"/>
        <v>0.2572614107883817</v>
      </c>
      <c r="J114" s="24">
        <f t="shared" si="4"/>
        <v>0.14937759336099585</v>
      </c>
      <c r="K114" s="25">
        <f t="shared" si="5"/>
        <v>0.4066390041493776</v>
      </c>
      <c r="O114" s="41"/>
      <c r="P114" s="41"/>
      <c r="Q114" s="41"/>
      <c r="R114" s="41"/>
      <c r="S114" s="38"/>
    </row>
    <row r="115" spans="1:19" ht="12.75">
      <c r="A115" s="18" t="s">
        <v>237</v>
      </c>
      <c r="B115" s="19" t="s">
        <v>238</v>
      </c>
      <c r="C115" s="19" t="s">
        <v>239</v>
      </c>
      <c r="D115" s="19" t="s">
        <v>240</v>
      </c>
      <c r="E115" s="38">
        <v>193</v>
      </c>
      <c r="F115" s="56">
        <v>59</v>
      </c>
      <c r="G115" s="56">
        <v>32</v>
      </c>
      <c r="H115" s="56">
        <v>102</v>
      </c>
      <c r="I115" s="20">
        <f t="shared" si="3"/>
        <v>0.30569948186528495</v>
      </c>
      <c r="J115" s="20">
        <f t="shared" si="4"/>
        <v>0.16580310880829016</v>
      </c>
      <c r="K115" s="21">
        <f t="shared" si="5"/>
        <v>0.47150259067357514</v>
      </c>
      <c r="O115" s="38"/>
      <c r="P115" s="38"/>
      <c r="Q115" s="38"/>
      <c r="R115" s="38"/>
      <c r="S115" s="38"/>
    </row>
    <row r="116" spans="1:19" ht="12.75">
      <c r="A116" s="18" t="s">
        <v>237</v>
      </c>
      <c r="B116" s="19" t="s">
        <v>238</v>
      </c>
      <c r="C116" s="19" t="s">
        <v>241</v>
      </c>
      <c r="D116" s="19" t="s">
        <v>242</v>
      </c>
      <c r="E116" s="38">
        <v>125</v>
      </c>
      <c r="F116" s="56">
        <v>37</v>
      </c>
      <c r="G116" s="56">
        <v>19</v>
      </c>
      <c r="H116" s="56">
        <v>69</v>
      </c>
      <c r="I116" s="20">
        <f t="shared" si="3"/>
        <v>0.296</v>
      </c>
      <c r="J116" s="20">
        <f t="shared" si="4"/>
        <v>0.152</v>
      </c>
      <c r="K116" s="21">
        <f t="shared" si="5"/>
        <v>0.448</v>
      </c>
      <c r="O116" s="38"/>
      <c r="P116" s="38"/>
      <c r="Q116" s="38"/>
      <c r="R116" s="38"/>
      <c r="S116" s="38"/>
    </row>
    <row r="117" spans="1:19" ht="12.75">
      <c r="A117" s="18" t="s">
        <v>237</v>
      </c>
      <c r="B117" s="19" t="s">
        <v>238</v>
      </c>
      <c r="C117" s="19" t="s">
        <v>243</v>
      </c>
      <c r="D117" s="19" t="s">
        <v>244</v>
      </c>
      <c r="E117" s="38">
        <v>239</v>
      </c>
      <c r="F117" s="56">
        <v>74</v>
      </c>
      <c r="G117" s="56">
        <v>40</v>
      </c>
      <c r="H117" s="56">
        <v>125</v>
      </c>
      <c r="I117" s="20">
        <f t="shared" si="3"/>
        <v>0.30962343096234307</v>
      </c>
      <c r="J117" s="20">
        <f t="shared" si="4"/>
        <v>0.16736401673640167</v>
      </c>
      <c r="K117" s="21">
        <f t="shared" si="5"/>
        <v>0.4769874476987448</v>
      </c>
      <c r="O117" s="38"/>
      <c r="P117" s="38"/>
      <c r="Q117" s="38"/>
      <c r="R117" s="38"/>
      <c r="S117" s="38"/>
    </row>
    <row r="118" spans="1:19" ht="12.75">
      <c r="A118" s="18" t="s">
        <v>237</v>
      </c>
      <c r="B118" s="19" t="s">
        <v>238</v>
      </c>
      <c r="C118" s="19" t="s">
        <v>245</v>
      </c>
      <c r="D118" s="19" t="s">
        <v>246</v>
      </c>
      <c r="E118" s="38">
        <v>112</v>
      </c>
      <c r="F118" s="56">
        <v>50</v>
      </c>
      <c r="G118" s="56">
        <v>18</v>
      </c>
      <c r="H118" s="56">
        <v>44</v>
      </c>
      <c r="I118" s="20">
        <f t="shared" si="3"/>
        <v>0.44642857142857145</v>
      </c>
      <c r="J118" s="20">
        <f t="shared" si="4"/>
        <v>0.16071428571428573</v>
      </c>
      <c r="K118" s="21">
        <f t="shared" si="5"/>
        <v>0.6071428571428571</v>
      </c>
      <c r="O118" s="38"/>
      <c r="P118" s="38"/>
      <c r="Q118" s="38"/>
      <c r="R118" s="38"/>
      <c r="S118" s="38"/>
    </row>
    <row r="119" spans="1:19" ht="12.75">
      <c r="A119" s="18" t="s">
        <v>237</v>
      </c>
      <c r="B119" s="19" t="s">
        <v>238</v>
      </c>
      <c r="C119" s="19" t="s">
        <v>247</v>
      </c>
      <c r="D119" s="19" t="s">
        <v>248</v>
      </c>
      <c r="E119" s="38">
        <v>727</v>
      </c>
      <c r="F119" s="56">
        <v>246</v>
      </c>
      <c r="G119" s="56">
        <v>109</v>
      </c>
      <c r="H119" s="56">
        <v>371</v>
      </c>
      <c r="I119" s="20">
        <f t="shared" si="3"/>
        <v>0.33837689133425036</v>
      </c>
      <c r="J119" s="20">
        <f t="shared" si="4"/>
        <v>0.1499312242090784</v>
      </c>
      <c r="K119" s="21">
        <f t="shared" si="5"/>
        <v>0.48830811554332876</v>
      </c>
      <c r="O119" s="38"/>
      <c r="P119" s="38"/>
      <c r="Q119" s="38"/>
      <c r="R119" s="38"/>
      <c r="S119" s="38"/>
    </row>
    <row r="120" spans="1:19" ht="12.75">
      <c r="A120" s="22" t="s">
        <v>29</v>
      </c>
      <c r="B120" s="23" t="s">
        <v>30</v>
      </c>
      <c r="C120" s="23" t="s">
        <v>29</v>
      </c>
      <c r="D120" s="23" t="s">
        <v>29</v>
      </c>
      <c r="E120" s="40">
        <v>1396</v>
      </c>
      <c r="F120" s="50">
        <f>SUM(F115:F119)</f>
        <v>466</v>
      </c>
      <c r="G120" s="50">
        <f>SUM(G115:G119)</f>
        <v>218</v>
      </c>
      <c r="H120" s="50">
        <f>SUM(H115:H119)</f>
        <v>711</v>
      </c>
      <c r="I120" s="24">
        <f t="shared" si="3"/>
        <v>0.333810888252149</v>
      </c>
      <c r="J120" s="24">
        <f t="shared" si="4"/>
        <v>0.15616045845272206</v>
      </c>
      <c r="K120" s="25">
        <f t="shared" si="5"/>
        <v>0.4899713467048711</v>
      </c>
      <c r="O120" s="41"/>
      <c r="P120" s="41"/>
      <c r="Q120" s="41"/>
      <c r="R120" s="41"/>
      <c r="S120" s="38"/>
    </row>
    <row r="121" spans="1:19" ht="12.75">
      <c r="A121" s="18" t="s">
        <v>249</v>
      </c>
      <c r="B121" s="19" t="s">
        <v>250</v>
      </c>
      <c r="C121" s="19" t="s">
        <v>251</v>
      </c>
      <c r="D121" s="19" t="s">
        <v>252</v>
      </c>
      <c r="E121" s="38">
        <v>1093</v>
      </c>
      <c r="F121" s="56">
        <v>540</v>
      </c>
      <c r="G121" s="56">
        <v>118</v>
      </c>
      <c r="H121" s="56">
        <v>431</v>
      </c>
      <c r="I121" s="20">
        <f t="shared" si="3"/>
        <v>0.4940530649588289</v>
      </c>
      <c r="J121" s="20">
        <f t="shared" si="4"/>
        <v>0.10795974382433669</v>
      </c>
      <c r="K121" s="21">
        <f t="shared" si="5"/>
        <v>0.6020128087831657</v>
      </c>
      <c r="O121" s="38"/>
      <c r="P121" s="38"/>
      <c r="Q121" s="38"/>
      <c r="R121" s="38"/>
      <c r="S121" s="38"/>
    </row>
    <row r="122" spans="1:19" ht="12.75">
      <c r="A122" s="22" t="s">
        <v>29</v>
      </c>
      <c r="B122" s="23" t="s">
        <v>30</v>
      </c>
      <c r="C122" s="23" t="s">
        <v>29</v>
      </c>
      <c r="D122" s="23" t="s">
        <v>29</v>
      </c>
      <c r="E122" s="40">
        <v>1093</v>
      </c>
      <c r="F122" s="50">
        <f>SUM(F121)</f>
        <v>540</v>
      </c>
      <c r="G122" s="50">
        <f>SUM(G121)</f>
        <v>118</v>
      </c>
      <c r="H122" s="50">
        <f>SUM(H121)</f>
        <v>431</v>
      </c>
      <c r="I122" s="24">
        <f t="shared" si="3"/>
        <v>0.4940530649588289</v>
      </c>
      <c r="J122" s="24">
        <f t="shared" si="4"/>
        <v>0.10795974382433669</v>
      </c>
      <c r="K122" s="25">
        <f t="shared" si="5"/>
        <v>0.6020128087831657</v>
      </c>
      <c r="O122" s="41"/>
      <c r="P122" s="41"/>
      <c r="Q122" s="41"/>
      <c r="R122" s="41"/>
      <c r="S122" s="38"/>
    </row>
    <row r="123" spans="1:19" ht="12.75">
      <c r="A123" s="18" t="s">
        <v>253</v>
      </c>
      <c r="B123" s="19" t="s">
        <v>254</v>
      </c>
      <c r="C123" s="19" t="s">
        <v>255</v>
      </c>
      <c r="D123" s="19" t="s">
        <v>256</v>
      </c>
      <c r="E123" s="38">
        <v>4596</v>
      </c>
      <c r="F123" s="56">
        <v>883</v>
      </c>
      <c r="G123" s="56">
        <v>335</v>
      </c>
      <c r="H123" s="56">
        <v>3364</v>
      </c>
      <c r="I123" s="20">
        <f t="shared" si="3"/>
        <v>0.1921235857267189</v>
      </c>
      <c r="J123" s="20">
        <f t="shared" si="4"/>
        <v>0.07288946910356832</v>
      </c>
      <c r="K123" s="21">
        <f t="shared" si="5"/>
        <v>0.2650130548302872</v>
      </c>
      <c r="O123" s="38"/>
      <c r="P123" s="38"/>
      <c r="Q123" s="38"/>
      <c r="R123" s="38"/>
      <c r="S123" s="38"/>
    </row>
    <row r="124" spans="1:19" ht="12.75">
      <c r="A124" s="18" t="s">
        <v>253</v>
      </c>
      <c r="B124" s="19" t="s">
        <v>254</v>
      </c>
      <c r="C124" s="19" t="s">
        <v>257</v>
      </c>
      <c r="D124" s="19" t="s">
        <v>258</v>
      </c>
      <c r="E124" s="38">
        <v>1171</v>
      </c>
      <c r="F124" s="56">
        <v>140</v>
      </c>
      <c r="G124" s="56">
        <v>47</v>
      </c>
      <c r="H124" s="56">
        <v>984</v>
      </c>
      <c r="I124" s="20">
        <f t="shared" si="3"/>
        <v>0.11955593509820667</v>
      </c>
      <c r="J124" s="20">
        <f t="shared" si="4"/>
        <v>0.04013663535439795</v>
      </c>
      <c r="K124" s="21">
        <f t="shared" si="5"/>
        <v>0.1596925704526046</v>
      </c>
      <c r="O124" s="38"/>
      <c r="P124" s="38"/>
      <c r="Q124" s="38"/>
      <c r="R124" s="38"/>
      <c r="S124" s="38"/>
    </row>
    <row r="125" spans="1:19" ht="12.75">
      <c r="A125" s="18" t="s">
        <v>253</v>
      </c>
      <c r="B125" s="19" t="s">
        <v>254</v>
      </c>
      <c r="C125" s="19" t="s">
        <v>259</v>
      </c>
      <c r="D125" s="19" t="s">
        <v>260</v>
      </c>
      <c r="E125" s="38">
        <v>751</v>
      </c>
      <c r="F125" s="56">
        <v>351</v>
      </c>
      <c r="G125" s="56">
        <v>94</v>
      </c>
      <c r="H125" s="56">
        <v>306</v>
      </c>
      <c r="I125" s="20">
        <f t="shared" si="3"/>
        <v>0.4673768308921438</v>
      </c>
      <c r="J125" s="20">
        <f t="shared" si="4"/>
        <v>0.12516644474034622</v>
      </c>
      <c r="K125" s="21">
        <f t="shared" si="5"/>
        <v>0.59254327563249</v>
      </c>
      <c r="O125" s="38"/>
      <c r="P125" s="38"/>
      <c r="Q125" s="38"/>
      <c r="R125" s="38"/>
      <c r="S125" s="38"/>
    </row>
    <row r="126" spans="1:19" ht="12.75">
      <c r="A126" s="22" t="s">
        <v>29</v>
      </c>
      <c r="B126" s="23" t="s">
        <v>30</v>
      </c>
      <c r="C126" s="23" t="s">
        <v>29</v>
      </c>
      <c r="D126" s="23" t="s">
        <v>29</v>
      </c>
      <c r="E126" s="40">
        <v>6518</v>
      </c>
      <c r="F126" s="50">
        <f>SUM(F123:F125)</f>
        <v>1374</v>
      </c>
      <c r="G126" s="50">
        <f>SUM(G123:G125)</f>
        <v>476</v>
      </c>
      <c r="H126" s="50">
        <f>SUM(H123:H125)</f>
        <v>4654</v>
      </c>
      <c r="I126" s="24">
        <f t="shared" si="3"/>
        <v>0.2108008591592513</v>
      </c>
      <c r="J126" s="24">
        <f t="shared" si="4"/>
        <v>0.07302853636084689</v>
      </c>
      <c r="K126" s="25">
        <f t="shared" si="5"/>
        <v>0.28382939552009817</v>
      </c>
      <c r="O126" s="41"/>
      <c r="P126" s="41"/>
      <c r="Q126" s="41"/>
      <c r="R126" s="41"/>
      <c r="S126" s="38"/>
    </row>
    <row r="127" spans="1:19" ht="12.75">
      <c r="A127" s="18" t="s">
        <v>261</v>
      </c>
      <c r="B127" s="19" t="s">
        <v>262</v>
      </c>
      <c r="C127" s="19" t="s">
        <v>263</v>
      </c>
      <c r="D127" s="19" t="s">
        <v>264</v>
      </c>
      <c r="E127" s="38">
        <v>24629</v>
      </c>
      <c r="F127" s="56">
        <v>4215</v>
      </c>
      <c r="G127" s="56">
        <v>861</v>
      </c>
      <c r="H127" s="56">
        <v>19491</v>
      </c>
      <c r="I127" s="20">
        <f t="shared" si="3"/>
        <v>0.17113971334605546</v>
      </c>
      <c r="J127" s="20">
        <f t="shared" si="4"/>
        <v>0.0349587884201551</v>
      </c>
      <c r="K127" s="21">
        <f t="shared" si="5"/>
        <v>0.20609850176621056</v>
      </c>
      <c r="O127" s="38"/>
      <c r="P127" s="38"/>
      <c r="Q127" s="38"/>
      <c r="R127" s="38"/>
      <c r="S127" s="38"/>
    </row>
    <row r="128" spans="1:19" ht="12.75">
      <c r="A128" s="18" t="s">
        <v>261</v>
      </c>
      <c r="B128" s="19" t="s">
        <v>262</v>
      </c>
      <c r="C128" s="19" t="s">
        <v>265</v>
      </c>
      <c r="D128" s="19" t="s">
        <v>266</v>
      </c>
      <c r="E128" s="38">
        <v>14774</v>
      </c>
      <c r="F128" s="56">
        <v>2973</v>
      </c>
      <c r="G128" s="56">
        <v>936</v>
      </c>
      <c r="H128" s="56">
        <v>10746</v>
      </c>
      <c r="I128" s="20">
        <f t="shared" si="3"/>
        <v>0.20123189386760526</v>
      </c>
      <c r="J128" s="20">
        <f t="shared" si="4"/>
        <v>0.06335454176255584</v>
      </c>
      <c r="K128" s="21">
        <f t="shared" si="5"/>
        <v>0.2645864356301611</v>
      </c>
      <c r="O128" s="38"/>
      <c r="P128" s="38"/>
      <c r="Q128" s="38"/>
      <c r="R128" s="38"/>
      <c r="S128" s="38"/>
    </row>
    <row r="129" spans="1:19" ht="12.75">
      <c r="A129" s="18" t="s">
        <v>261</v>
      </c>
      <c r="B129" s="19" t="s">
        <v>262</v>
      </c>
      <c r="C129" s="19" t="s">
        <v>267</v>
      </c>
      <c r="D129" s="19" t="s">
        <v>268</v>
      </c>
      <c r="E129" s="38">
        <v>1242</v>
      </c>
      <c r="F129" s="56">
        <v>227</v>
      </c>
      <c r="G129" s="56">
        <v>61</v>
      </c>
      <c r="H129" s="56">
        <v>952</v>
      </c>
      <c r="I129" s="20">
        <f t="shared" si="3"/>
        <v>0.18276972624798712</v>
      </c>
      <c r="J129" s="20">
        <f t="shared" si="4"/>
        <v>0.04911433172302738</v>
      </c>
      <c r="K129" s="21">
        <f t="shared" si="5"/>
        <v>0.2318840579710145</v>
      </c>
      <c r="O129" s="38"/>
      <c r="P129" s="38"/>
      <c r="Q129" s="38"/>
      <c r="R129" s="38"/>
      <c r="S129" s="38"/>
    </row>
    <row r="130" spans="1:19" ht="12.75">
      <c r="A130" s="22" t="s">
        <v>29</v>
      </c>
      <c r="B130" s="23" t="s">
        <v>30</v>
      </c>
      <c r="C130" s="23" t="s">
        <v>29</v>
      </c>
      <c r="D130" s="23" t="s">
        <v>29</v>
      </c>
      <c r="E130" s="40">
        <v>40645</v>
      </c>
      <c r="F130" s="50">
        <f>SUM(F127:F129)</f>
        <v>7415</v>
      </c>
      <c r="G130" s="50">
        <f>SUM(G127:G129)</f>
        <v>1858</v>
      </c>
      <c r="H130" s="50">
        <f>SUM(H127:H129)</f>
        <v>31189</v>
      </c>
      <c r="I130" s="24">
        <f t="shared" si="3"/>
        <v>0.182433263624062</v>
      </c>
      <c r="J130" s="24">
        <f t="shared" si="4"/>
        <v>0.04571287981301513</v>
      </c>
      <c r="K130" s="25">
        <f t="shared" si="5"/>
        <v>0.22814614343707712</v>
      </c>
      <c r="O130" s="41"/>
      <c r="P130" s="41"/>
      <c r="Q130" s="41"/>
      <c r="R130" s="41"/>
      <c r="S130" s="38"/>
    </row>
    <row r="131" spans="1:19" ht="12.75">
      <c r="A131" s="18" t="s">
        <v>269</v>
      </c>
      <c r="B131" s="19" t="s">
        <v>270</v>
      </c>
      <c r="C131" s="19" t="s">
        <v>271</v>
      </c>
      <c r="D131" s="19" t="s">
        <v>272</v>
      </c>
      <c r="E131" s="38">
        <v>1438</v>
      </c>
      <c r="F131" s="56">
        <v>571</v>
      </c>
      <c r="G131" s="56">
        <v>180</v>
      </c>
      <c r="H131" s="56">
        <v>687</v>
      </c>
      <c r="I131" s="20">
        <f t="shared" si="3"/>
        <v>0.39707927677329624</v>
      </c>
      <c r="J131" s="20">
        <f t="shared" si="4"/>
        <v>0.12517385257301808</v>
      </c>
      <c r="K131" s="21">
        <f t="shared" si="5"/>
        <v>0.5222531293463143</v>
      </c>
      <c r="O131" s="38"/>
      <c r="P131" s="38"/>
      <c r="Q131" s="38"/>
      <c r="R131" s="38"/>
      <c r="S131" s="38"/>
    </row>
    <row r="132" spans="1:19" ht="12.75">
      <c r="A132" s="18" t="s">
        <v>269</v>
      </c>
      <c r="B132" s="19" t="s">
        <v>270</v>
      </c>
      <c r="C132" s="19" t="s">
        <v>273</v>
      </c>
      <c r="D132" s="19" t="s">
        <v>274</v>
      </c>
      <c r="E132" s="38">
        <v>215</v>
      </c>
      <c r="F132" s="56">
        <v>37</v>
      </c>
      <c r="G132" s="56">
        <v>8</v>
      </c>
      <c r="H132" s="56">
        <v>170</v>
      </c>
      <c r="I132" s="20">
        <f aca="true" t="shared" si="6" ref="I132:I195">F132/E132</f>
        <v>0.17209302325581396</v>
      </c>
      <c r="J132" s="20">
        <f aca="true" t="shared" si="7" ref="J132:J195">G132/E132</f>
        <v>0.037209302325581395</v>
      </c>
      <c r="K132" s="21">
        <f aca="true" t="shared" si="8" ref="K132:K195">(F132+G132)/E132</f>
        <v>0.20930232558139536</v>
      </c>
      <c r="O132" s="38"/>
      <c r="P132" s="38"/>
      <c r="Q132" s="38"/>
      <c r="R132" s="38"/>
      <c r="S132" s="38"/>
    </row>
    <row r="133" spans="1:19" ht="12.75">
      <c r="A133" s="18" t="s">
        <v>269</v>
      </c>
      <c r="B133" s="19" t="s">
        <v>270</v>
      </c>
      <c r="C133" s="19" t="s">
        <v>275</v>
      </c>
      <c r="D133" s="19" t="s">
        <v>276</v>
      </c>
      <c r="E133" s="38">
        <v>349</v>
      </c>
      <c r="F133" s="56">
        <v>65</v>
      </c>
      <c r="G133" s="56">
        <v>75</v>
      </c>
      <c r="H133" s="56">
        <v>206</v>
      </c>
      <c r="I133" s="20">
        <f t="shared" si="6"/>
        <v>0.18624641833810887</v>
      </c>
      <c r="J133" s="20">
        <f t="shared" si="7"/>
        <v>0.2148997134670487</v>
      </c>
      <c r="K133" s="21">
        <f t="shared" si="8"/>
        <v>0.40114613180515757</v>
      </c>
      <c r="O133" s="38"/>
      <c r="P133" s="38"/>
      <c r="Q133" s="38"/>
      <c r="R133" s="38"/>
      <c r="S133" s="38"/>
    </row>
    <row r="134" spans="1:19" ht="12.75">
      <c r="A134" s="18" t="s">
        <v>269</v>
      </c>
      <c r="B134" s="19" t="s">
        <v>270</v>
      </c>
      <c r="C134" s="19" t="s">
        <v>277</v>
      </c>
      <c r="D134" s="19" t="s">
        <v>278</v>
      </c>
      <c r="E134" s="38">
        <v>146</v>
      </c>
      <c r="F134" s="56">
        <v>102</v>
      </c>
      <c r="G134" s="56">
        <v>14</v>
      </c>
      <c r="H134" s="56">
        <v>30</v>
      </c>
      <c r="I134" s="20">
        <f t="shared" si="6"/>
        <v>0.6986301369863014</v>
      </c>
      <c r="J134" s="20">
        <f t="shared" si="7"/>
        <v>0.0958904109589041</v>
      </c>
      <c r="K134" s="21">
        <f t="shared" si="8"/>
        <v>0.7945205479452054</v>
      </c>
      <c r="O134" s="38"/>
      <c r="P134" s="38"/>
      <c r="Q134" s="38"/>
      <c r="R134" s="38"/>
      <c r="S134" s="38"/>
    </row>
    <row r="135" spans="1:19" ht="12.75">
      <c r="A135" s="18" t="s">
        <v>269</v>
      </c>
      <c r="B135" s="19" t="s">
        <v>270</v>
      </c>
      <c r="C135" s="19" t="s">
        <v>279</v>
      </c>
      <c r="D135" s="19" t="s">
        <v>280</v>
      </c>
      <c r="E135" s="38">
        <v>1130</v>
      </c>
      <c r="F135" s="56">
        <v>173</v>
      </c>
      <c r="G135" s="56">
        <v>111</v>
      </c>
      <c r="H135" s="56">
        <v>838</v>
      </c>
      <c r="I135" s="20">
        <f t="shared" si="6"/>
        <v>0.15309734513274337</v>
      </c>
      <c r="J135" s="20">
        <f t="shared" si="7"/>
        <v>0.09823008849557523</v>
      </c>
      <c r="K135" s="21">
        <f t="shared" si="8"/>
        <v>0.2513274336283186</v>
      </c>
      <c r="O135" s="38"/>
      <c r="P135" s="38"/>
      <c r="Q135" s="38"/>
      <c r="R135" s="38"/>
      <c r="S135" s="38"/>
    </row>
    <row r="136" spans="1:19" ht="12.75">
      <c r="A136" s="18" t="s">
        <v>269</v>
      </c>
      <c r="B136" s="19" t="s">
        <v>270</v>
      </c>
      <c r="C136" s="19" t="s">
        <v>281</v>
      </c>
      <c r="D136" s="19" t="s">
        <v>282</v>
      </c>
      <c r="E136" s="38">
        <v>62</v>
      </c>
      <c r="F136" s="56">
        <v>28</v>
      </c>
      <c r="G136" s="56">
        <v>5</v>
      </c>
      <c r="H136" s="56">
        <v>29</v>
      </c>
      <c r="I136" s="20">
        <f t="shared" si="6"/>
        <v>0.45161290322580644</v>
      </c>
      <c r="J136" s="20">
        <f t="shared" si="7"/>
        <v>0.08064516129032258</v>
      </c>
      <c r="K136" s="21">
        <f t="shared" si="8"/>
        <v>0.532258064516129</v>
      </c>
      <c r="O136" s="38"/>
      <c r="P136" s="38"/>
      <c r="Q136" s="38"/>
      <c r="R136" s="38"/>
      <c r="S136" s="38"/>
    </row>
    <row r="137" spans="1:19" ht="12.75">
      <c r="A137" s="22" t="s">
        <v>29</v>
      </c>
      <c r="B137" s="23" t="s">
        <v>30</v>
      </c>
      <c r="C137" s="23" t="s">
        <v>29</v>
      </c>
      <c r="D137" s="23" t="s">
        <v>29</v>
      </c>
      <c r="E137" s="40">
        <v>3340</v>
      </c>
      <c r="F137" s="50">
        <f>SUM(F131:F136)</f>
        <v>976</v>
      </c>
      <c r="G137" s="50">
        <f>SUM(G131:G136)</f>
        <v>393</v>
      </c>
      <c r="H137" s="50">
        <f>SUM(H131:H136)</f>
        <v>1960</v>
      </c>
      <c r="I137" s="24">
        <f t="shared" si="6"/>
        <v>0.29221556886227545</v>
      </c>
      <c r="J137" s="24">
        <f t="shared" si="7"/>
        <v>0.11766467065868264</v>
      </c>
      <c r="K137" s="25">
        <f t="shared" si="8"/>
        <v>0.4098802395209581</v>
      </c>
      <c r="O137" s="41"/>
      <c r="P137" s="41"/>
      <c r="Q137" s="41"/>
      <c r="R137" s="41"/>
      <c r="S137" s="38"/>
    </row>
    <row r="138" spans="1:19" ht="12.75">
      <c r="A138" s="18" t="s">
        <v>283</v>
      </c>
      <c r="B138" s="19" t="s">
        <v>284</v>
      </c>
      <c r="C138" s="19" t="s">
        <v>285</v>
      </c>
      <c r="D138" s="19" t="s">
        <v>286</v>
      </c>
      <c r="E138" s="38">
        <v>178</v>
      </c>
      <c r="F138" s="56">
        <v>63</v>
      </c>
      <c r="G138" s="56">
        <v>28</v>
      </c>
      <c r="H138" s="56">
        <v>87</v>
      </c>
      <c r="I138" s="20">
        <f t="shared" si="6"/>
        <v>0.3539325842696629</v>
      </c>
      <c r="J138" s="20">
        <f t="shared" si="7"/>
        <v>0.15730337078651685</v>
      </c>
      <c r="K138" s="21">
        <f t="shared" si="8"/>
        <v>0.5112359550561798</v>
      </c>
      <c r="O138" s="38"/>
      <c r="P138" s="38"/>
      <c r="Q138" s="38"/>
      <c r="R138" s="38"/>
      <c r="S138" s="38"/>
    </row>
    <row r="139" spans="1:19" ht="12.75">
      <c r="A139" s="18" t="s">
        <v>283</v>
      </c>
      <c r="B139" s="19" t="s">
        <v>284</v>
      </c>
      <c r="C139" s="19" t="s">
        <v>287</v>
      </c>
      <c r="D139" s="19" t="s">
        <v>288</v>
      </c>
      <c r="E139" s="38">
        <v>511</v>
      </c>
      <c r="F139" s="56">
        <v>142</v>
      </c>
      <c r="G139" s="56">
        <v>42</v>
      </c>
      <c r="H139" s="56">
        <v>325</v>
      </c>
      <c r="I139" s="20">
        <f t="shared" si="6"/>
        <v>0.27788649706457924</v>
      </c>
      <c r="J139" s="20">
        <f t="shared" si="7"/>
        <v>0.0821917808219178</v>
      </c>
      <c r="K139" s="21">
        <f t="shared" si="8"/>
        <v>0.36007827788649704</v>
      </c>
      <c r="O139" s="38"/>
      <c r="P139" s="38"/>
      <c r="Q139" s="38"/>
      <c r="R139" s="38"/>
      <c r="S139" s="38"/>
    </row>
    <row r="140" spans="1:19" ht="12.75">
      <c r="A140" s="18" t="s">
        <v>283</v>
      </c>
      <c r="B140" s="19" t="s">
        <v>284</v>
      </c>
      <c r="C140" s="19" t="s">
        <v>289</v>
      </c>
      <c r="D140" s="19" t="s">
        <v>290</v>
      </c>
      <c r="E140" s="38">
        <v>219</v>
      </c>
      <c r="F140" s="56">
        <v>29</v>
      </c>
      <c r="G140" s="56">
        <v>12</v>
      </c>
      <c r="H140" s="56">
        <v>178</v>
      </c>
      <c r="I140" s="20">
        <f t="shared" si="6"/>
        <v>0.1324200913242009</v>
      </c>
      <c r="J140" s="20">
        <f t="shared" si="7"/>
        <v>0.0547945205479452</v>
      </c>
      <c r="K140" s="21">
        <f t="shared" si="8"/>
        <v>0.1872146118721461</v>
      </c>
      <c r="O140" s="38"/>
      <c r="P140" s="38"/>
      <c r="Q140" s="38"/>
      <c r="R140" s="38"/>
      <c r="S140" s="38"/>
    </row>
    <row r="141" spans="1:19" ht="12.75">
      <c r="A141" s="22" t="s">
        <v>29</v>
      </c>
      <c r="B141" s="23" t="s">
        <v>30</v>
      </c>
      <c r="C141" s="23" t="s">
        <v>29</v>
      </c>
      <c r="D141" s="23" t="s">
        <v>29</v>
      </c>
      <c r="E141" s="40">
        <v>908</v>
      </c>
      <c r="F141" s="50">
        <f>SUM(F138:F140)</f>
        <v>234</v>
      </c>
      <c r="G141" s="50">
        <f>SUM(G138:G140)</f>
        <v>82</v>
      </c>
      <c r="H141" s="50">
        <f>SUM(H138:H140)</f>
        <v>590</v>
      </c>
      <c r="I141" s="24">
        <f t="shared" si="6"/>
        <v>0.2577092511013216</v>
      </c>
      <c r="J141" s="24">
        <f t="shared" si="7"/>
        <v>0.09030837004405286</v>
      </c>
      <c r="K141" s="25">
        <f t="shared" si="8"/>
        <v>0.34801762114537443</v>
      </c>
      <c r="O141" s="41"/>
      <c r="P141" s="41"/>
      <c r="Q141" s="41"/>
      <c r="R141" s="41"/>
      <c r="S141" s="38"/>
    </row>
    <row r="142" spans="1:19" ht="12.75">
      <c r="A142" s="18" t="s">
        <v>291</v>
      </c>
      <c r="B142" s="19" t="s">
        <v>292</v>
      </c>
      <c r="C142" s="19" t="s">
        <v>293</v>
      </c>
      <c r="D142" s="19" t="s">
        <v>294</v>
      </c>
      <c r="E142" s="38">
        <v>2400</v>
      </c>
      <c r="F142" s="56">
        <v>709</v>
      </c>
      <c r="G142" s="56">
        <v>231</v>
      </c>
      <c r="H142" s="56">
        <v>1458</v>
      </c>
      <c r="I142" s="20">
        <f t="shared" si="6"/>
        <v>0.29541666666666666</v>
      </c>
      <c r="J142" s="20">
        <f t="shared" si="7"/>
        <v>0.09625</v>
      </c>
      <c r="K142" s="21">
        <f t="shared" si="8"/>
        <v>0.39166666666666666</v>
      </c>
      <c r="O142" s="38"/>
      <c r="P142" s="38"/>
      <c r="Q142" s="38"/>
      <c r="R142" s="38"/>
      <c r="S142" s="38"/>
    </row>
    <row r="143" spans="1:19" ht="12.75">
      <c r="A143" s="18" t="s">
        <v>291</v>
      </c>
      <c r="B143" s="19" t="s">
        <v>292</v>
      </c>
      <c r="C143" s="19" t="s">
        <v>295</v>
      </c>
      <c r="D143" s="19" t="s">
        <v>296</v>
      </c>
      <c r="E143" s="38">
        <v>188</v>
      </c>
      <c r="F143" s="56">
        <v>29</v>
      </c>
      <c r="G143" s="56">
        <v>38</v>
      </c>
      <c r="H143" s="56">
        <v>121</v>
      </c>
      <c r="I143" s="20">
        <f t="shared" si="6"/>
        <v>0.15425531914893617</v>
      </c>
      <c r="J143" s="20">
        <f t="shared" si="7"/>
        <v>0.20212765957446807</v>
      </c>
      <c r="K143" s="21">
        <f t="shared" si="8"/>
        <v>0.35638297872340424</v>
      </c>
      <c r="O143" s="38"/>
      <c r="P143" s="38"/>
      <c r="Q143" s="38"/>
      <c r="R143" s="38"/>
      <c r="S143" s="38"/>
    </row>
    <row r="144" spans="1:19" ht="12.75">
      <c r="A144" s="18" t="s">
        <v>291</v>
      </c>
      <c r="B144" s="19" t="s">
        <v>292</v>
      </c>
      <c r="C144" s="19" t="s">
        <v>297</v>
      </c>
      <c r="D144" s="19" t="s">
        <v>298</v>
      </c>
      <c r="E144" s="38">
        <v>302</v>
      </c>
      <c r="F144" s="56">
        <v>76</v>
      </c>
      <c r="G144" s="56">
        <v>36</v>
      </c>
      <c r="H144" s="56">
        <v>190</v>
      </c>
      <c r="I144" s="20">
        <f t="shared" si="6"/>
        <v>0.25165562913907286</v>
      </c>
      <c r="J144" s="20">
        <f t="shared" si="7"/>
        <v>0.11920529801324503</v>
      </c>
      <c r="K144" s="21">
        <f t="shared" si="8"/>
        <v>0.3708609271523179</v>
      </c>
      <c r="O144" s="38"/>
      <c r="P144" s="38"/>
      <c r="Q144" s="38"/>
      <c r="R144" s="38"/>
      <c r="S144" s="38"/>
    </row>
    <row r="145" spans="1:19" ht="12.75">
      <c r="A145" s="18" t="s">
        <v>291</v>
      </c>
      <c r="B145" s="19" t="s">
        <v>292</v>
      </c>
      <c r="C145" s="19" t="s">
        <v>299</v>
      </c>
      <c r="D145" s="19" t="s">
        <v>300</v>
      </c>
      <c r="E145" s="38">
        <v>157</v>
      </c>
      <c r="F145" s="56">
        <v>42</v>
      </c>
      <c r="G145" s="56">
        <v>21</v>
      </c>
      <c r="H145" s="56">
        <v>94</v>
      </c>
      <c r="I145" s="20">
        <f t="shared" si="6"/>
        <v>0.267515923566879</v>
      </c>
      <c r="J145" s="20">
        <f t="shared" si="7"/>
        <v>0.1337579617834395</v>
      </c>
      <c r="K145" s="21">
        <f t="shared" si="8"/>
        <v>0.4012738853503185</v>
      </c>
      <c r="O145" s="38"/>
      <c r="P145" s="38"/>
      <c r="Q145" s="38"/>
      <c r="R145" s="38"/>
      <c r="S145" s="38"/>
    </row>
    <row r="146" spans="1:19" ht="12.75">
      <c r="A146" s="22" t="s">
        <v>29</v>
      </c>
      <c r="B146" s="23" t="s">
        <v>30</v>
      </c>
      <c r="C146" s="23" t="s">
        <v>29</v>
      </c>
      <c r="D146" s="23" t="s">
        <v>29</v>
      </c>
      <c r="E146" s="40">
        <v>3047</v>
      </c>
      <c r="F146" s="50">
        <f>SUM(F142:F145)</f>
        <v>856</v>
      </c>
      <c r="G146" s="50">
        <f>SUM(G142:G145)</f>
        <v>326</v>
      </c>
      <c r="H146" s="50">
        <f>SUM(H142:H145)</f>
        <v>1863</v>
      </c>
      <c r="I146" s="24">
        <f t="shared" si="6"/>
        <v>0.2809320643255661</v>
      </c>
      <c r="J146" s="24">
        <f t="shared" si="7"/>
        <v>0.10699048244174598</v>
      </c>
      <c r="K146" s="25">
        <f t="shared" si="8"/>
        <v>0.38792254676731214</v>
      </c>
      <c r="O146" s="41"/>
      <c r="P146" s="41"/>
      <c r="Q146" s="41"/>
      <c r="R146" s="41"/>
      <c r="S146" s="38"/>
    </row>
    <row r="147" spans="1:19" ht="12.75">
      <c r="A147" s="18" t="s">
        <v>301</v>
      </c>
      <c r="B147" s="19" t="s">
        <v>302</v>
      </c>
      <c r="C147" s="19" t="s">
        <v>303</v>
      </c>
      <c r="D147" s="19" t="s">
        <v>304</v>
      </c>
      <c r="E147" s="38">
        <v>179</v>
      </c>
      <c r="F147" s="56">
        <v>42</v>
      </c>
      <c r="G147" s="56">
        <v>13</v>
      </c>
      <c r="H147" s="56">
        <v>123</v>
      </c>
      <c r="I147" s="20">
        <f t="shared" si="6"/>
        <v>0.2346368715083799</v>
      </c>
      <c r="J147" s="20">
        <f t="shared" si="7"/>
        <v>0.07262569832402235</v>
      </c>
      <c r="K147" s="21">
        <f t="shared" si="8"/>
        <v>0.30726256983240224</v>
      </c>
      <c r="O147" s="38"/>
      <c r="P147" s="38"/>
      <c r="Q147" s="38"/>
      <c r="R147" s="38"/>
      <c r="S147" s="38"/>
    </row>
    <row r="148" spans="1:19" ht="12.75">
      <c r="A148" s="18" t="s">
        <v>301</v>
      </c>
      <c r="B148" s="19" t="s">
        <v>302</v>
      </c>
      <c r="C148" s="19" t="s">
        <v>305</v>
      </c>
      <c r="D148" s="19" t="s">
        <v>306</v>
      </c>
      <c r="E148" s="38">
        <v>447</v>
      </c>
      <c r="F148" s="56">
        <v>69</v>
      </c>
      <c r="G148" s="56">
        <v>15</v>
      </c>
      <c r="H148" s="56">
        <v>363</v>
      </c>
      <c r="I148" s="20">
        <f t="shared" si="6"/>
        <v>0.15436241610738255</v>
      </c>
      <c r="J148" s="20">
        <f t="shared" si="7"/>
        <v>0.03355704697986577</v>
      </c>
      <c r="K148" s="21">
        <f t="shared" si="8"/>
        <v>0.18791946308724833</v>
      </c>
      <c r="O148" s="38"/>
      <c r="P148" s="38"/>
      <c r="Q148" s="38"/>
      <c r="R148" s="38"/>
      <c r="S148" s="38"/>
    </row>
    <row r="149" spans="1:19" ht="12.75">
      <c r="A149" s="18" t="s">
        <v>301</v>
      </c>
      <c r="B149" s="19" t="s">
        <v>302</v>
      </c>
      <c r="C149" s="19" t="s">
        <v>307</v>
      </c>
      <c r="D149" s="19" t="s">
        <v>308</v>
      </c>
      <c r="E149" s="38">
        <v>20085</v>
      </c>
      <c r="F149" s="56">
        <v>6580</v>
      </c>
      <c r="G149" s="56">
        <v>1581</v>
      </c>
      <c r="H149" s="56">
        <v>11921</v>
      </c>
      <c r="I149" s="20">
        <f t="shared" si="6"/>
        <v>0.3276076674134927</v>
      </c>
      <c r="J149" s="20">
        <f t="shared" si="7"/>
        <v>0.07871545929798357</v>
      </c>
      <c r="K149" s="21">
        <f t="shared" si="8"/>
        <v>0.40632312671147625</v>
      </c>
      <c r="O149" s="38"/>
      <c r="P149" s="38"/>
      <c r="Q149" s="38"/>
      <c r="R149" s="38"/>
      <c r="S149" s="38"/>
    </row>
    <row r="150" spans="1:19" ht="12.75">
      <c r="A150" s="22" t="s">
        <v>29</v>
      </c>
      <c r="B150" s="23" t="s">
        <v>30</v>
      </c>
      <c r="C150" s="23" t="s">
        <v>29</v>
      </c>
      <c r="D150" s="23" t="s">
        <v>29</v>
      </c>
      <c r="E150" s="40">
        <v>20711</v>
      </c>
      <c r="F150" s="50">
        <f>SUM(F147:F149)</f>
        <v>6691</v>
      </c>
      <c r="G150" s="50">
        <f>SUM(G147:G149)</f>
        <v>1609</v>
      </c>
      <c r="H150" s="50">
        <f>SUM(H147:H149)</f>
        <v>12407</v>
      </c>
      <c r="I150" s="24">
        <f t="shared" si="6"/>
        <v>0.32306503790256386</v>
      </c>
      <c r="J150" s="24">
        <f t="shared" si="7"/>
        <v>0.07768818502245184</v>
      </c>
      <c r="K150" s="25">
        <f t="shared" si="8"/>
        <v>0.4007532229250157</v>
      </c>
      <c r="O150" s="41"/>
      <c r="P150" s="41"/>
      <c r="Q150" s="41"/>
      <c r="R150" s="41"/>
      <c r="S150" s="38"/>
    </row>
    <row r="151" spans="1:19" ht="12.75">
      <c r="A151" s="18" t="s">
        <v>309</v>
      </c>
      <c r="B151" s="19" t="s">
        <v>310</v>
      </c>
      <c r="C151" s="19" t="s">
        <v>311</v>
      </c>
      <c r="D151" s="19" t="s">
        <v>312</v>
      </c>
      <c r="E151" s="38">
        <v>143</v>
      </c>
      <c r="F151" s="56">
        <v>28</v>
      </c>
      <c r="G151" s="56">
        <v>10</v>
      </c>
      <c r="H151" s="56">
        <v>105</v>
      </c>
      <c r="I151" s="20">
        <f t="shared" si="6"/>
        <v>0.1958041958041958</v>
      </c>
      <c r="J151" s="20">
        <f t="shared" si="7"/>
        <v>0.06993006993006994</v>
      </c>
      <c r="K151" s="21">
        <f t="shared" si="8"/>
        <v>0.26573426573426573</v>
      </c>
      <c r="O151" s="38"/>
      <c r="P151" s="38"/>
      <c r="Q151" s="38"/>
      <c r="R151" s="38"/>
      <c r="S151" s="38"/>
    </row>
    <row r="152" spans="1:19" ht="12.75">
      <c r="A152" s="22" t="s">
        <v>29</v>
      </c>
      <c r="B152" s="23" t="s">
        <v>30</v>
      </c>
      <c r="C152" s="23" t="s">
        <v>29</v>
      </c>
      <c r="D152" s="23" t="s">
        <v>29</v>
      </c>
      <c r="E152" s="40">
        <v>143</v>
      </c>
      <c r="F152" s="50">
        <f>SUM(F151)</f>
        <v>28</v>
      </c>
      <c r="G152" s="50">
        <f>SUM(G151)</f>
        <v>10</v>
      </c>
      <c r="H152" s="50">
        <f>SUM(H151)</f>
        <v>105</v>
      </c>
      <c r="I152" s="24">
        <f t="shared" si="6"/>
        <v>0.1958041958041958</v>
      </c>
      <c r="J152" s="24">
        <f t="shared" si="7"/>
        <v>0.06993006993006994</v>
      </c>
      <c r="K152" s="25">
        <f t="shared" si="8"/>
        <v>0.26573426573426573</v>
      </c>
      <c r="O152" s="41"/>
      <c r="P152" s="41"/>
      <c r="Q152" s="41"/>
      <c r="R152" s="41"/>
      <c r="S152" s="38"/>
    </row>
    <row r="153" spans="1:19" ht="12.75">
      <c r="A153" s="18" t="s">
        <v>313</v>
      </c>
      <c r="B153" s="19" t="s">
        <v>314</v>
      </c>
      <c r="C153" s="19" t="s">
        <v>315</v>
      </c>
      <c r="D153" s="19" t="s">
        <v>316</v>
      </c>
      <c r="E153" s="38">
        <v>2267</v>
      </c>
      <c r="F153" s="56">
        <v>426</v>
      </c>
      <c r="G153" s="56">
        <v>162</v>
      </c>
      <c r="H153" s="56">
        <v>1672</v>
      </c>
      <c r="I153" s="20">
        <f t="shared" si="6"/>
        <v>0.1879135421261579</v>
      </c>
      <c r="J153" s="20">
        <f t="shared" si="7"/>
        <v>0.07146007940008822</v>
      </c>
      <c r="K153" s="21">
        <f t="shared" si="8"/>
        <v>0.25937362152624616</v>
      </c>
      <c r="O153" s="38"/>
      <c r="P153" s="38"/>
      <c r="Q153" s="38"/>
      <c r="R153" s="38"/>
      <c r="S153" s="38"/>
    </row>
    <row r="154" spans="1:19" ht="12.75">
      <c r="A154" s="22" t="s">
        <v>29</v>
      </c>
      <c r="B154" s="23" t="s">
        <v>30</v>
      </c>
      <c r="C154" s="23" t="s">
        <v>29</v>
      </c>
      <c r="D154" s="23" t="s">
        <v>29</v>
      </c>
      <c r="E154" s="40">
        <v>2267</v>
      </c>
      <c r="F154" s="50">
        <f>SUM(F153)</f>
        <v>426</v>
      </c>
      <c r="G154" s="50">
        <f>SUM(G153)</f>
        <v>162</v>
      </c>
      <c r="H154" s="50">
        <f>SUM(H153)</f>
        <v>1672</v>
      </c>
      <c r="I154" s="24">
        <f t="shared" si="6"/>
        <v>0.1879135421261579</v>
      </c>
      <c r="J154" s="24">
        <f t="shared" si="7"/>
        <v>0.07146007940008822</v>
      </c>
      <c r="K154" s="25">
        <f t="shared" si="8"/>
        <v>0.25937362152624616</v>
      </c>
      <c r="O154" s="41"/>
      <c r="P154" s="41"/>
      <c r="Q154" s="41"/>
      <c r="R154" s="41"/>
      <c r="S154" s="38"/>
    </row>
    <row r="155" spans="1:19" ht="12.75">
      <c r="A155" s="18" t="s">
        <v>317</v>
      </c>
      <c r="B155" s="19" t="s">
        <v>318</v>
      </c>
      <c r="C155" s="19" t="s">
        <v>319</v>
      </c>
      <c r="D155" s="19" t="s">
        <v>320</v>
      </c>
      <c r="E155" s="38">
        <v>3163</v>
      </c>
      <c r="F155" s="56">
        <v>1252</v>
      </c>
      <c r="G155" s="56">
        <v>315</v>
      </c>
      <c r="H155" s="56">
        <v>1595</v>
      </c>
      <c r="I155" s="20">
        <f t="shared" si="6"/>
        <v>0.3958267467594056</v>
      </c>
      <c r="J155" s="20">
        <f t="shared" si="7"/>
        <v>0.09958899778691116</v>
      </c>
      <c r="K155" s="21">
        <f t="shared" si="8"/>
        <v>0.49541574454631676</v>
      </c>
      <c r="O155" s="38"/>
      <c r="P155" s="38"/>
      <c r="Q155" s="38"/>
      <c r="R155" s="38"/>
      <c r="S155" s="38"/>
    </row>
    <row r="156" spans="1:19" ht="12.75">
      <c r="A156" s="18" t="s">
        <v>317</v>
      </c>
      <c r="B156" s="19" t="s">
        <v>318</v>
      </c>
      <c r="C156" s="19" t="s">
        <v>321</v>
      </c>
      <c r="D156" s="19" t="s">
        <v>322</v>
      </c>
      <c r="E156" s="38">
        <v>719</v>
      </c>
      <c r="F156" s="56">
        <v>183</v>
      </c>
      <c r="G156" s="56">
        <v>58</v>
      </c>
      <c r="H156" s="56">
        <v>478</v>
      </c>
      <c r="I156" s="20">
        <f t="shared" si="6"/>
        <v>0.2545201668984701</v>
      </c>
      <c r="J156" s="20">
        <f t="shared" si="7"/>
        <v>0.08066759388038942</v>
      </c>
      <c r="K156" s="21">
        <f t="shared" si="8"/>
        <v>0.33518776077885953</v>
      </c>
      <c r="O156" s="38"/>
      <c r="P156" s="38"/>
      <c r="Q156" s="38"/>
      <c r="R156" s="38"/>
      <c r="S156" s="38"/>
    </row>
    <row r="157" spans="1:19" ht="12.75">
      <c r="A157" s="18" t="s">
        <v>317</v>
      </c>
      <c r="B157" s="19" t="s">
        <v>318</v>
      </c>
      <c r="C157" s="19" t="s">
        <v>323</v>
      </c>
      <c r="D157" s="19" t="s">
        <v>324</v>
      </c>
      <c r="E157" s="38">
        <v>404</v>
      </c>
      <c r="F157" s="56">
        <v>137</v>
      </c>
      <c r="G157" s="56">
        <v>43</v>
      </c>
      <c r="H157" s="56">
        <v>224</v>
      </c>
      <c r="I157" s="20">
        <f t="shared" si="6"/>
        <v>0.33910891089108913</v>
      </c>
      <c r="J157" s="20">
        <f t="shared" si="7"/>
        <v>0.10643564356435643</v>
      </c>
      <c r="K157" s="21">
        <f t="shared" si="8"/>
        <v>0.44554455445544555</v>
      </c>
      <c r="O157" s="38"/>
      <c r="P157" s="38"/>
      <c r="Q157" s="38"/>
      <c r="R157" s="38"/>
      <c r="S157" s="38"/>
    </row>
    <row r="158" spans="1:19" ht="12.75">
      <c r="A158" s="22" t="s">
        <v>29</v>
      </c>
      <c r="B158" s="23" t="s">
        <v>30</v>
      </c>
      <c r="C158" s="23" t="s">
        <v>29</v>
      </c>
      <c r="D158" s="23" t="s">
        <v>29</v>
      </c>
      <c r="E158" s="40">
        <v>4286</v>
      </c>
      <c r="F158" s="50">
        <f>SUM(F155:F157)</f>
        <v>1572</v>
      </c>
      <c r="G158" s="50">
        <f>SUM(G155:G157)</f>
        <v>416</v>
      </c>
      <c r="H158" s="50">
        <f>SUM(H155:H157)</f>
        <v>2297</v>
      </c>
      <c r="I158" s="24">
        <f t="shared" si="6"/>
        <v>0.3667755482967802</v>
      </c>
      <c r="J158" s="24">
        <f t="shared" si="7"/>
        <v>0.0970601959869342</v>
      </c>
      <c r="K158" s="25">
        <f t="shared" si="8"/>
        <v>0.46383574428371444</v>
      </c>
      <c r="O158" s="41"/>
      <c r="P158" s="41"/>
      <c r="Q158" s="41"/>
      <c r="R158" s="41"/>
      <c r="S158" s="38"/>
    </row>
    <row r="159" spans="1:19" ht="12.75">
      <c r="A159" s="18" t="s">
        <v>325</v>
      </c>
      <c r="B159" s="19" t="s">
        <v>326</v>
      </c>
      <c r="C159" s="19" t="s">
        <v>327</v>
      </c>
      <c r="D159" s="19" t="s">
        <v>328</v>
      </c>
      <c r="E159" s="38">
        <v>5708</v>
      </c>
      <c r="F159" s="56">
        <v>1870</v>
      </c>
      <c r="G159" s="56">
        <v>488</v>
      </c>
      <c r="H159" s="56">
        <v>3336</v>
      </c>
      <c r="I159" s="20">
        <f t="shared" si="6"/>
        <v>0.32761037140854943</v>
      </c>
      <c r="J159" s="20">
        <f t="shared" si="7"/>
        <v>0.08549404344779257</v>
      </c>
      <c r="K159" s="21">
        <f t="shared" si="8"/>
        <v>0.413104414856342</v>
      </c>
      <c r="O159" s="38"/>
      <c r="P159" s="38"/>
      <c r="Q159" s="38"/>
      <c r="R159" s="38"/>
      <c r="S159" s="38"/>
    </row>
    <row r="160" spans="1:19" ht="12.75">
      <c r="A160" s="18" t="s">
        <v>325</v>
      </c>
      <c r="B160" s="19" t="s">
        <v>326</v>
      </c>
      <c r="C160" s="19" t="s">
        <v>329</v>
      </c>
      <c r="D160" s="19" t="s">
        <v>330</v>
      </c>
      <c r="E160" s="38">
        <v>343</v>
      </c>
      <c r="F160" s="56">
        <v>114</v>
      </c>
      <c r="G160" s="56">
        <v>61</v>
      </c>
      <c r="H160" s="56">
        <v>168</v>
      </c>
      <c r="I160" s="20">
        <f t="shared" si="6"/>
        <v>0.3323615160349854</v>
      </c>
      <c r="J160" s="20">
        <f t="shared" si="7"/>
        <v>0.17784256559766765</v>
      </c>
      <c r="K160" s="21">
        <f t="shared" si="8"/>
        <v>0.5102040816326531</v>
      </c>
      <c r="O160" s="38"/>
      <c r="P160" s="38"/>
      <c r="Q160" s="38"/>
      <c r="R160" s="38"/>
      <c r="S160" s="38"/>
    </row>
    <row r="161" spans="1:19" ht="12.75">
      <c r="A161" s="22" t="s">
        <v>29</v>
      </c>
      <c r="B161" s="23" t="s">
        <v>30</v>
      </c>
      <c r="C161" s="23" t="s">
        <v>29</v>
      </c>
      <c r="D161" s="23" t="s">
        <v>29</v>
      </c>
      <c r="E161" s="40">
        <v>6051</v>
      </c>
      <c r="F161" s="50">
        <f>SUM(F159:F160)</f>
        <v>1984</v>
      </c>
      <c r="G161" s="50">
        <f>SUM(G159:G160)</f>
        <v>549</v>
      </c>
      <c r="H161" s="50">
        <f>SUM(H159:H160)</f>
        <v>3504</v>
      </c>
      <c r="I161" s="24">
        <f t="shared" si="6"/>
        <v>0.32787968930755246</v>
      </c>
      <c r="J161" s="24">
        <f t="shared" si="7"/>
        <v>0.09072880515617253</v>
      </c>
      <c r="K161" s="25">
        <f t="shared" si="8"/>
        <v>0.418608494463725</v>
      </c>
      <c r="O161" s="41"/>
      <c r="P161" s="41"/>
      <c r="Q161" s="41"/>
      <c r="R161" s="41"/>
      <c r="S161" s="38"/>
    </row>
    <row r="162" spans="1:19" ht="12.75">
      <c r="A162" s="18" t="s">
        <v>331</v>
      </c>
      <c r="B162" s="19" t="s">
        <v>332</v>
      </c>
      <c r="C162" s="19" t="s">
        <v>333</v>
      </c>
      <c r="D162" s="19" t="s">
        <v>334</v>
      </c>
      <c r="E162" s="38">
        <v>1466</v>
      </c>
      <c r="F162" s="56">
        <v>601</v>
      </c>
      <c r="G162" s="56">
        <v>193</v>
      </c>
      <c r="H162" s="56">
        <v>670</v>
      </c>
      <c r="I162" s="20">
        <f t="shared" si="6"/>
        <v>0.4099590723055935</v>
      </c>
      <c r="J162" s="20">
        <f t="shared" si="7"/>
        <v>0.13165075034106413</v>
      </c>
      <c r="K162" s="21">
        <f t="shared" si="8"/>
        <v>0.5416098226466576</v>
      </c>
      <c r="O162" s="38"/>
      <c r="P162" s="38"/>
      <c r="Q162" s="38"/>
      <c r="R162" s="38"/>
      <c r="S162" s="38"/>
    </row>
    <row r="163" spans="1:19" ht="12.75">
      <c r="A163" s="18" t="s">
        <v>331</v>
      </c>
      <c r="B163" s="19" t="s">
        <v>332</v>
      </c>
      <c r="C163" s="19" t="s">
        <v>335</v>
      </c>
      <c r="D163" s="19" t="s">
        <v>336</v>
      </c>
      <c r="E163" s="38">
        <v>3014</v>
      </c>
      <c r="F163" s="56">
        <v>1607</v>
      </c>
      <c r="G163" s="56">
        <v>294</v>
      </c>
      <c r="H163" s="56">
        <v>1106</v>
      </c>
      <c r="I163" s="20">
        <f t="shared" si="6"/>
        <v>0.533178500331785</v>
      </c>
      <c r="J163" s="20">
        <f t="shared" si="7"/>
        <v>0.09754479097544791</v>
      </c>
      <c r="K163" s="21">
        <f t="shared" si="8"/>
        <v>0.6307232913072329</v>
      </c>
      <c r="O163" s="38"/>
      <c r="P163" s="38"/>
      <c r="Q163" s="38"/>
      <c r="R163" s="38"/>
      <c r="S163" s="38"/>
    </row>
    <row r="164" spans="1:19" ht="12.75">
      <c r="A164" s="18" t="s">
        <v>331</v>
      </c>
      <c r="B164" s="19" t="s">
        <v>332</v>
      </c>
      <c r="C164" s="19" t="s">
        <v>337</v>
      </c>
      <c r="D164" s="19" t="s">
        <v>338</v>
      </c>
      <c r="E164" s="38">
        <v>183</v>
      </c>
      <c r="F164" s="56">
        <v>66</v>
      </c>
      <c r="G164" s="56">
        <v>14</v>
      </c>
      <c r="H164" s="56">
        <v>103</v>
      </c>
      <c r="I164" s="20">
        <f t="shared" si="6"/>
        <v>0.36065573770491804</v>
      </c>
      <c r="J164" s="20">
        <f t="shared" si="7"/>
        <v>0.07650273224043716</v>
      </c>
      <c r="K164" s="21">
        <f t="shared" si="8"/>
        <v>0.4371584699453552</v>
      </c>
      <c r="O164" s="38"/>
      <c r="P164" s="38"/>
      <c r="Q164" s="38"/>
      <c r="R164" s="38"/>
      <c r="S164" s="38"/>
    </row>
    <row r="165" spans="1:19" ht="12.75">
      <c r="A165" s="18" t="s">
        <v>331</v>
      </c>
      <c r="B165" s="19" t="s">
        <v>332</v>
      </c>
      <c r="C165" s="19" t="s">
        <v>339</v>
      </c>
      <c r="D165" s="19" t="s">
        <v>340</v>
      </c>
      <c r="E165" s="38">
        <v>557</v>
      </c>
      <c r="F165" s="56">
        <v>184</v>
      </c>
      <c r="G165" s="56">
        <v>46</v>
      </c>
      <c r="H165" s="56">
        <v>327</v>
      </c>
      <c r="I165" s="20">
        <f t="shared" si="6"/>
        <v>0.3303411131059246</v>
      </c>
      <c r="J165" s="20">
        <f t="shared" si="7"/>
        <v>0.08258527827648116</v>
      </c>
      <c r="K165" s="21">
        <f t="shared" si="8"/>
        <v>0.4129263913824057</v>
      </c>
      <c r="O165" s="38"/>
      <c r="P165" s="38"/>
      <c r="Q165" s="38"/>
      <c r="R165" s="38"/>
      <c r="S165" s="38"/>
    </row>
    <row r="166" spans="1:19" ht="12.75">
      <c r="A166" s="22" t="s">
        <v>29</v>
      </c>
      <c r="B166" s="23" t="s">
        <v>30</v>
      </c>
      <c r="C166" s="23" t="s">
        <v>29</v>
      </c>
      <c r="D166" s="23" t="s">
        <v>29</v>
      </c>
      <c r="E166" s="40">
        <v>5220</v>
      </c>
      <c r="F166" s="50">
        <f>SUM(F162:F165)</f>
        <v>2458</v>
      </c>
      <c r="G166" s="50">
        <f>SUM(G162:G165)</f>
        <v>547</v>
      </c>
      <c r="H166" s="50">
        <f>SUM(H162:H165)</f>
        <v>2206</v>
      </c>
      <c r="I166" s="24">
        <f t="shared" si="6"/>
        <v>0.47088122605363986</v>
      </c>
      <c r="J166" s="24">
        <f t="shared" si="7"/>
        <v>0.10478927203065135</v>
      </c>
      <c r="K166" s="25">
        <f t="shared" si="8"/>
        <v>0.5756704980842912</v>
      </c>
      <c r="O166" s="41"/>
      <c r="P166" s="41"/>
      <c r="Q166" s="41"/>
      <c r="R166" s="41"/>
      <c r="S166" s="38"/>
    </row>
    <row r="167" spans="1:19" ht="12.75">
      <c r="A167" s="18" t="s">
        <v>341</v>
      </c>
      <c r="B167" s="19" t="s">
        <v>342</v>
      </c>
      <c r="C167" s="19" t="s">
        <v>343</v>
      </c>
      <c r="D167" s="19" t="s">
        <v>344</v>
      </c>
      <c r="E167" s="38">
        <v>1558</v>
      </c>
      <c r="F167" s="56">
        <v>748</v>
      </c>
      <c r="G167" s="56">
        <v>180</v>
      </c>
      <c r="H167" s="56">
        <v>628</v>
      </c>
      <c r="I167" s="20">
        <f t="shared" si="6"/>
        <v>0.48010269576379977</v>
      </c>
      <c r="J167" s="20">
        <f t="shared" si="7"/>
        <v>0.11553273427471117</v>
      </c>
      <c r="K167" s="21">
        <f t="shared" si="8"/>
        <v>0.5956354300385109</v>
      </c>
      <c r="O167" s="38"/>
      <c r="P167" s="38"/>
      <c r="Q167" s="38"/>
      <c r="R167" s="38"/>
      <c r="S167" s="38"/>
    </row>
    <row r="168" spans="1:19" ht="12.75">
      <c r="A168" s="18" t="s">
        <v>341</v>
      </c>
      <c r="B168" s="19" t="s">
        <v>342</v>
      </c>
      <c r="C168" s="19" t="s">
        <v>345</v>
      </c>
      <c r="D168" s="19" t="s">
        <v>346</v>
      </c>
      <c r="E168" s="38">
        <v>812</v>
      </c>
      <c r="F168" s="56">
        <v>498</v>
      </c>
      <c r="G168" s="56">
        <v>79</v>
      </c>
      <c r="H168" s="56">
        <v>226</v>
      </c>
      <c r="I168" s="20">
        <f t="shared" si="6"/>
        <v>0.6133004926108374</v>
      </c>
      <c r="J168" s="20">
        <f t="shared" si="7"/>
        <v>0.09729064039408868</v>
      </c>
      <c r="K168" s="21">
        <f t="shared" si="8"/>
        <v>0.7105911330049262</v>
      </c>
      <c r="O168" s="38"/>
      <c r="P168" s="38"/>
      <c r="Q168" s="38"/>
      <c r="R168" s="38"/>
      <c r="S168" s="38"/>
    </row>
    <row r="169" spans="1:19" ht="12.75">
      <c r="A169" s="18" t="s">
        <v>341</v>
      </c>
      <c r="B169" s="19" t="s">
        <v>342</v>
      </c>
      <c r="C169" s="19" t="s">
        <v>347</v>
      </c>
      <c r="D169" s="19" t="s">
        <v>348</v>
      </c>
      <c r="E169" s="38">
        <v>210</v>
      </c>
      <c r="F169" s="56">
        <v>133</v>
      </c>
      <c r="G169" s="56">
        <v>29</v>
      </c>
      <c r="H169" s="56">
        <v>47</v>
      </c>
      <c r="I169" s="20">
        <f t="shared" si="6"/>
        <v>0.6333333333333333</v>
      </c>
      <c r="J169" s="20">
        <f t="shared" si="7"/>
        <v>0.1380952380952381</v>
      </c>
      <c r="K169" s="21">
        <f t="shared" si="8"/>
        <v>0.7714285714285715</v>
      </c>
      <c r="O169" s="38"/>
      <c r="P169" s="38"/>
      <c r="Q169" s="38"/>
      <c r="R169" s="38"/>
      <c r="S169" s="38"/>
    </row>
    <row r="170" spans="1:19" ht="12.75">
      <c r="A170" s="18" t="s">
        <v>341</v>
      </c>
      <c r="B170" s="19" t="s">
        <v>342</v>
      </c>
      <c r="C170" s="19" t="s">
        <v>349</v>
      </c>
      <c r="D170" s="19" t="s">
        <v>350</v>
      </c>
      <c r="E170" s="38">
        <v>375</v>
      </c>
      <c r="F170" s="56">
        <v>114</v>
      </c>
      <c r="G170" s="56">
        <v>35</v>
      </c>
      <c r="H170" s="56">
        <v>226</v>
      </c>
      <c r="I170" s="20">
        <f t="shared" si="6"/>
        <v>0.304</v>
      </c>
      <c r="J170" s="20">
        <f t="shared" si="7"/>
        <v>0.09333333333333334</v>
      </c>
      <c r="K170" s="21">
        <f t="shared" si="8"/>
        <v>0.3973333333333333</v>
      </c>
      <c r="O170" s="38"/>
      <c r="P170" s="38"/>
      <c r="Q170" s="38"/>
      <c r="R170" s="38"/>
      <c r="S170" s="38"/>
    </row>
    <row r="171" spans="1:19" ht="12.75">
      <c r="A171" s="18" t="s">
        <v>341</v>
      </c>
      <c r="B171" s="19" t="s">
        <v>342</v>
      </c>
      <c r="C171" s="19" t="s">
        <v>351</v>
      </c>
      <c r="D171" s="19" t="s">
        <v>352</v>
      </c>
      <c r="E171" s="38">
        <v>205</v>
      </c>
      <c r="F171" s="56">
        <v>68</v>
      </c>
      <c r="G171" s="56">
        <v>36</v>
      </c>
      <c r="H171" s="56">
        <v>90</v>
      </c>
      <c r="I171" s="20">
        <f t="shared" si="6"/>
        <v>0.33170731707317075</v>
      </c>
      <c r="J171" s="20">
        <f t="shared" si="7"/>
        <v>0.17560975609756097</v>
      </c>
      <c r="K171" s="21">
        <f t="shared" si="8"/>
        <v>0.5073170731707317</v>
      </c>
      <c r="O171" s="38"/>
      <c r="P171" s="38"/>
      <c r="Q171" s="38"/>
      <c r="R171" s="38"/>
      <c r="S171" s="38"/>
    </row>
    <row r="172" spans="1:19" ht="12.75">
      <c r="A172" s="18" t="s">
        <v>341</v>
      </c>
      <c r="B172" s="19" t="s">
        <v>342</v>
      </c>
      <c r="C172" s="19" t="s">
        <v>353</v>
      </c>
      <c r="D172" s="19" t="s">
        <v>354</v>
      </c>
      <c r="E172" s="38">
        <v>373</v>
      </c>
      <c r="F172" s="56">
        <v>59</v>
      </c>
      <c r="G172" s="56">
        <v>17</v>
      </c>
      <c r="H172" s="56">
        <v>297</v>
      </c>
      <c r="I172" s="20">
        <f t="shared" si="6"/>
        <v>0.1581769436997319</v>
      </c>
      <c r="J172" s="20">
        <f t="shared" si="7"/>
        <v>0.045576407506702415</v>
      </c>
      <c r="K172" s="21">
        <f t="shared" si="8"/>
        <v>0.2037533512064343</v>
      </c>
      <c r="O172" s="38"/>
      <c r="P172" s="38"/>
      <c r="Q172" s="38"/>
      <c r="R172" s="38"/>
      <c r="S172" s="38"/>
    </row>
    <row r="173" spans="1:19" ht="12.75">
      <c r="A173" s="22" t="s">
        <v>29</v>
      </c>
      <c r="B173" s="23" t="s">
        <v>30</v>
      </c>
      <c r="C173" s="23" t="s">
        <v>29</v>
      </c>
      <c r="D173" s="23" t="s">
        <v>29</v>
      </c>
      <c r="E173" s="40">
        <v>3533</v>
      </c>
      <c r="F173" s="50">
        <f>SUM(F167:F172)</f>
        <v>1620</v>
      </c>
      <c r="G173" s="50">
        <f>SUM(G167:G172)</f>
        <v>376</v>
      </c>
      <c r="H173" s="50">
        <f>SUM(H167:H172)</f>
        <v>1514</v>
      </c>
      <c r="I173" s="24">
        <f t="shared" si="6"/>
        <v>0.45853382394565523</v>
      </c>
      <c r="J173" s="24">
        <f t="shared" si="7"/>
        <v>0.1064251344466459</v>
      </c>
      <c r="K173" s="25">
        <f t="shared" si="8"/>
        <v>0.5649589583923011</v>
      </c>
      <c r="O173" s="41"/>
      <c r="P173" s="41"/>
      <c r="Q173" s="41"/>
      <c r="R173" s="41"/>
      <c r="S173" s="38"/>
    </row>
    <row r="174" spans="1:19" ht="12.75">
      <c r="A174" s="18" t="s">
        <v>355</v>
      </c>
      <c r="B174" s="19" t="s">
        <v>356</v>
      </c>
      <c r="C174" s="19" t="s">
        <v>357</v>
      </c>
      <c r="D174" s="19" t="s">
        <v>358</v>
      </c>
      <c r="E174" s="38">
        <v>258</v>
      </c>
      <c r="F174" s="56">
        <v>42</v>
      </c>
      <c r="G174" s="56">
        <v>21</v>
      </c>
      <c r="H174" s="56">
        <v>195</v>
      </c>
      <c r="I174" s="20">
        <f t="shared" si="6"/>
        <v>0.16279069767441862</v>
      </c>
      <c r="J174" s="20">
        <f t="shared" si="7"/>
        <v>0.08139534883720931</v>
      </c>
      <c r="K174" s="21">
        <f t="shared" si="8"/>
        <v>0.2441860465116279</v>
      </c>
      <c r="O174" s="38"/>
      <c r="P174" s="38"/>
      <c r="Q174" s="38"/>
      <c r="R174" s="38"/>
      <c r="S174" s="38"/>
    </row>
    <row r="175" spans="1:19" ht="12.75">
      <c r="A175" s="18" t="s">
        <v>355</v>
      </c>
      <c r="B175" s="19" t="s">
        <v>356</v>
      </c>
      <c r="C175" s="19" t="s">
        <v>359</v>
      </c>
      <c r="D175" s="19" t="s">
        <v>360</v>
      </c>
      <c r="E175" s="38">
        <v>300</v>
      </c>
      <c r="F175" s="56">
        <v>32</v>
      </c>
      <c r="G175" s="56">
        <v>37</v>
      </c>
      <c r="H175" s="56">
        <v>228</v>
      </c>
      <c r="I175" s="20">
        <f t="shared" si="6"/>
        <v>0.10666666666666667</v>
      </c>
      <c r="J175" s="20">
        <f t="shared" si="7"/>
        <v>0.12333333333333334</v>
      </c>
      <c r="K175" s="21">
        <f t="shared" si="8"/>
        <v>0.23</v>
      </c>
      <c r="O175" s="38"/>
      <c r="P175" s="38"/>
      <c r="Q175" s="38"/>
      <c r="R175" s="38"/>
      <c r="S175" s="38"/>
    </row>
    <row r="176" spans="1:19" ht="12.75">
      <c r="A176" s="22" t="s">
        <v>29</v>
      </c>
      <c r="B176" s="23" t="s">
        <v>30</v>
      </c>
      <c r="C176" s="23" t="s">
        <v>29</v>
      </c>
      <c r="D176" s="23" t="s">
        <v>29</v>
      </c>
      <c r="E176" s="40">
        <v>558</v>
      </c>
      <c r="F176" s="50">
        <f>SUM(F174:F175)</f>
        <v>74</v>
      </c>
      <c r="G176" s="50">
        <f>SUM(G174:G175)</f>
        <v>58</v>
      </c>
      <c r="H176" s="50">
        <f>SUM(H174:H175)</f>
        <v>423</v>
      </c>
      <c r="I176" s="24">
        <f t="shared" si="6"/>
        <v>0.13261648745519714</v>
      </c>
      <c r="J176" s="24">
        <f t="shared" si="7"/>
        <v>0.1039426523297491</v>
      </c>
      <c r="K176" s="25">
        <f t="shared" si="8"/>
        <v>0.23655913978494625</v>
      </c>
      <c r="O176" s="41"/>
      <c r="P176" s="41"/>
      <c r="Q176" s="41"/>
      <c r="R176" s="41"/>
      <c r="S176" s="38"/>
    </row>
    <row r="177" spans="1:19" ht="12.75">
      <c r="A177" s="18" t="s">
        <v>361</v>
      </c>
      <c r="B177" s="19" t="s">
        <v>362</v>
      </c>
      <c r="C177" s="19" t="s">
        <v>363</v>
      </c>
      <c r="D177" s="19" t="s">
        <v>364</v>
      </c>
      <c r="E177" s="38">
        <v>1267</v>
      </c>
      <c r="F177" s="56">
        <v>158</v>
      </c>
      <c r="G177" s="56">
        <v>67</v>
      </c>
      <c r="H177" s="56">
        <v>1035</v>
      </c>
      <c r="I177" s="20">
        <f t="shared" si="6"/>
        <v>0.12470402525651145</v>
      </c>
      <c r="J177" s="20">
        <f t="shared" si="7"/>
        <v>0.05288082083662194</v>
      </c>
      <c r="K177" s="21">
        <f t="shared" si="8"/>
        <v>0.17758484609313338</v>
      </c>
      <c r="O177" s="38"/>
      <c r="P177" s="38"/>
      <c r="Q177" s="38"/>
      <c r="R177" s="38"/>
      <c r="S177" s="38"/>
    </row>
    <row r="178" spans="1:19" ht="12.75">
      <c r="A178" s="18" t="s">
        <v>361</v>
      </c>
      <c r="B178" s="19" t="s">
        <v>362</v>
      </c>
      <c r="C178" s="19" t="s">
        <v>365</v>
      </c>
      <c r="D178" s="19" t="s">
        <v>366</v>
      </c>
      <c r="E178" s="38">
        <v>585</v>
      </c>
      <c r="F178" s="56">
        <v>184</v>
      </c>
      <c r="G178" s="56">
        <v>54</v>
      </c>
      <c r="H178" s="56">
        <v>343</v>
      </c>
      <c r="I178" s="20">
        <f t="shared" si="6"/>
        <v>0.3145299145299145</v>
      </c>
      <c r="J178" s="20">
        <f t="shared" si="7"/>
        <v>0.09230769230769231</v>
      </c>
      <c r="K178" s="21">
        <f t="shared" si="8"/>
        <v>0.40683760683760684</v>
      </c>
      <c r="O178" s="38"/>
      <c r="P178" s="38"/>
      <c r="Q178" s="38"/>
      <c r="R178" s="38"/>
      <c r="S178" s="38"/>
    </row>
    <row r="179" spans="1:19" ht="12.75">
      <c r="A179" s="22" t="s">
        <v>29</v>
      </c>
      <c r="B179" s="23" t="s">
        <v>30</v>
      </c>
      <c r="C179" s="23" t="s">
        <v>29</v>
      </c>
      <c r="D179" s="23" t="s">
        <v>29</v>
      </c>
      <c r="E179" s="40">
        <v>1852</v>
      </c>
      <c r="F179" s="50">
        <f>SUM(F177:F178)</f>
        <v>342</v>
      </c>
      <c r="G179" s="50">
        <f>SUM(G177:G178)</f>
        <v>121</v>
      </c>
      <c r="H179" s="50">
        <f>SUM(H177:H178)</f>
        <v>1378</v>
      </c>
      <c r="I179" s="24">
        <f t="shared" si="6"/>
        <v>0.18466522678185746</v>
      </c>
      <c r="J179" s="24">
        <f t="shared" si="7"/>
        <v>0.06533477321814254</v>
      </c>
      <c r="K179" s="25">
        <f t="shared" si="8"/>
        <v>0.25</v>
      </c>
      <c r="O179" s="41"/>
      <c r="P179" s="41"/>
      <c r="Q179" s="41"/>
      <c r="R179" s="41"/>
      <c r="S179" s="38"/>
    </row>
    <row r="180" spans="1:19" ht="12.75">
      <c r="A180" s="18" t="s">
        <v>367</v>
      </c>
      <c r="B180" s="19" t="s">
        <v>368</v>
      </c>
      <c r="C180" s="19" t="s">
        <v>369</v>
      </c>
      <c r="D180" s="19" t="s">
        <v>370</v>
      </c>
      <c r="E180" s="38">
        <v>610</v>
      </c>
      <c r="F180" s="56">
        <v>174</v>
      </c>
      <c r="G180" s="56">
        <v>52</v>
      </c>
      <c r="H180" s="56">
        <v>384</v>
      </c>
      <c r="I180" s="20">
        <f t="shared" si="6"/>
        <v>0.28524590163934427</v>
      </c>
      <c r="J180" s="20">
        <f t="shared" si="7"/>
        <v>0.08524590163934426</v>
      </c>
      <c r="K180" s="21">
        <f t="shared" si="8"/>
        <v>0.3704918032786885</v>
      </c>
      <c r="O180" s="38"/>
      <c r="P180" s="38"/>
      <c r="Q180" s="38"/>
      <c r="R180" s="38"/>
      <c r="S180" s="38"/>
    </row>
    <row r="181" spans="1:19" ht="12.75">
      <c r="A181" s="18" t="s">
        <v>367</v>
      </c>
      <c r="B181" s="19" t="s">
        <v>368</v>
      </c>
      <c r="C181" s="19" t="s">
        <v>371</v>
      </c>
      <c r="D181" s="19" t="s">
        <v>372</v>
      </c>
      <c r="E181" s="38">
        <v>311</v>
      </c>
      <c r="F181" s="56">
        <v>58</v>
      </c>
      <c r="G181" s="56">
        <v>32</v>
      </c>
      <c r="H181" s="56">
        <v>210</v>
      </c>
      <c r="I181" s="20">
        <f t="shared" si="6"/>
        <v>0.1864951768488746</v>
      </c>
      <c r="J181" s="20">
        <f t="shared" si="7"/>
        <v>0.10289389067524116</v>
      </c>
      <c r="K181" s="21">
        <f t="shared" si="8"/>
        <v>0.28938906752411575</v>
      </c>
      <c r="O181" s="38"/>
      <c r="P181" s="38"/>
      <c r="Q181" s="38"/>
      <c r="R181" s="38"/>
      <c r="S181" s="38"/>
    </row>
    <row r="182" spans="1:19" ht="12.75">
      <c r="A182" s="22" t="s">
        <v>29</v>
      </c>
      <c r="B182" s="23" t="s">
        <v>30</v>
      </c>
      <c r="C182" s="23" t="s">
        <v>29</v>
      </c>
      <c r="D182" s="23" t="s">
        <v>29</v>
      </c>
      <c r="E182" s="40">
        <v>921</v>
      </c>
      <c r="F182" s="50">
        <f>SUM(F180:F181)</f>
        <v>232</v>
      </c>
      <c r="G182" s="50">
        <f>SUM(G180:G181)</f>
        <v>84</v>
      </c>
      <c r="H182" s="50">
        <f>SUM(H180:H181)</f>
        <v>594</v>
      </c>
      <c r="I182" s="24">
        <f t="shared" si="6"/>
        <v>0.251900108577633</v>
      </c>
      <c r="J182" s="24">
        <f t="shared" si="7"/>
        <v>0.09120521172638436</v>
      </c>
      <c r="K182" s="25">
        <f t="shared" si="8"/>
        <v>0.34310532030401736</v>
      </c>
      <c r="O182" s="41"/>
      <c r="P182" s="41"/>
      <c r="Q182" s="41"/>
      <c r="R182" s="41"/>
      <c r="S182" s="38"/>
    </row>
    <row r="183" spans="1:19" ht="12.75">
      <c r="A183" s="18" t="s">
        <v>373</v>
      </c>
      <c r="B183" s="19" t="s">
        <v>374</v>
      </c>
      <c r="C183" s="19" t="s">
        <v>375</v>
      </c>
      <c r="D183" s="19" t="s">
        <v>376</v>
      </c>
      <c r="E183" s="38">
        <v>1571</v>
      </c>
      <c r="F183" s="56">
        <v>13</v>
      </c>
      <c r="G183" s="56">
        <v>39</v>
      </c>
      <c r="H183" s="56">
        <v>1518</v>
      </c>
      <c r="I183" s="20">
        <f t="shared" si="6"/>
        <v>0.008274984086569064</v>
      </c>
      <c r="J183" s="20">
        <f t="shared" si="7"/>
        <v>0.024824952259707194</v>
      </c>
      <c r="K183" s="21">
        <f t="shared" si="8"/>
        <v>0.033099936346276254</v>
      </c>
      <c r="O183" s="38"/>
      <c r="P183" s="38"/>
      <c r="Q183" s="38"/>
      <c r="R183" s="38"/>
      <c r="S183" s="38"/>
    </row>
    <row r="184" spans="1:19" ht="12.75">
      <c r="A184" s="22" t="s">
        <v>29</v>
      </c>
      <c r="B184" s="23" t="s">
        <v>30</v>
      </c>
      <c r="C184" s="23" t="s">
        <v>29</v>
      </c>
      <c r="D184" s="23" t="s">
        <v>29</v>
      </c>
      <c r="E184" s="40">
        <v>1571</v>
      </c>
      <c r="F184" s="50">
        <f>SUM(F183)</f>
        <v>13</v>
      </c>
      <c r="G184" s="50">
        <f>SUM(G183)</f>
        <v>39</v>
      </c>
      <c r="H184" s="50">
        <f>SUM(H183)</f>
        <v>1518</v>
      </c>
      <c r="I184" s="24">
        <f t="shared" si="6"/>
        <v>0.008274984086569064</v>
      </c>
      <c r="J184" s="24">
        <f t="shared" si="7"/>
        <v>0.024824952259707194</v>
      </c>
      <c r="K184" s="25">
        <f t="shared" si="8"/>
        <v>0.033099936346276254</v>
      </c>
      <c r="O184" s="41"/>
      <c r="P184" s="41"/>
      <c r="Q184" s="41"/>
      <c r="R184" s="41"/>
      <c r="S184" s="38"/>
    </row>
    <row r="185" spans="1:19" ht="12.75">
      <c r="A185" s="18" t="s">
        <v>377</v>
      </c>
      <c r="B185" s="19" t="s">
        <v>378</v>
      </c>
      <c r="C185" s="19" t="s">
        <v>379</v>
      </c>
      <c r="D185" s="19" t="s">
        <v>380</v>
      </c>
      <c r="E185" s="38">
        <v>285</v>
      </c>
      <c r="F185" s="56">
        <v>138</v>
      </c>
      <c r="G185" s="56">
        <v>17</v>
      </c>
      <c r="H185" s="56">
        <v>130</v>
      </c>
      <c r="I185" s="20">
        <f t="shared" si="6"/>
        <v>0.4842105263157895</v>
      </c>
      <c r="J185" s="20">
        <f t="shared" si="7"/>
        <v>0.05964912280701754</v>
      </c>
      <c r="K185" s="21">
        <f t="shared" si="8"/>
        <v>0.543859649122807</v>
      </c>
      <c r="O185" s="38"/>
      <c r="P185" s="38"/>
      <c r="Q185" s="38"/>
      <c r="R185" s="38"/>
      <c r="S185" s="38"/>
    </row>
    <row r="186" spans="1:19" ht="12.75">
      <c r="A186" s="18" t="s">
        <v>377</v>
      </c>
      <c r="B186" s="19" t="s">
        <v>378</v>
      </c>
      <c r="C186" s="19" t="s">
        <v>381</v>
      </c>
      <c r="D186" s="19" t="s">
        <v>382</v>
      </c>
      <c r="E186" s="38">
        <v>1648</v>
      </c>
      <c r="F186" s="56">
        <v>840</v>
      </c>
      <c r="G186" s="56">
        <v>183</v>
      </c>
      <c r="H186" s="56">
        <v>625</v>
      </c>
      <c r="I186" s="20">
        <f t="shared" si="6"/>
        <v>0.5097087378640777</v>
      </c>
      <c r="J186" s="20">
        <f t="shared" si="7"/>
        <v>0.11104368932038836</v>
      </c>
      <c r="K186" s="21">
        <f t="shared" si="8"/>
        <v>0.620752427184466</v>
      </c>
      <c r="O186" s="38"/>
      <c r="P186" s="38"/>
      <c r="Q186" s="38"/>
      <c r="R186" s="38"/>
      <c r="S186" s="38"/>
    </row>
    <row r="187" spans="1:19" ht="12.75">
      <c r="A187" s="18" t="s">
        <v>377</v>
      </c>
      <c r="B187" s="19" t="s">
        <v>378</v>
      </c>
      <c r="C187" s="19" t="s">
        <v>383</v>
      </c>
      <c r="D187" s="19" t="s">
        <v>384</v>
      </c>
      <c r="E187" s="38">
        <v>279</v>
      </c>
      <c r="F187" s="56">
        <v>129</v>
      </c>
      <c r="G187" s="56">
        <v>37</v>
      </c>
      <c r="H187" s="56">
        <v>113</v>
      </c>
      <c r="I187" s="20">
        <f t="shared" si="6"/>
        <v>0.46236559139784944</v>
      </c>
      <c r="J187" s="20">
        <f t="shared" si="7"/>
        <v>0.13261648745519714</v>
      </c>
      <c r="K187" s="21">
        <f t="shared" si="8"/>
        <v>0.5949820788530465</v>
      </c>
      <c r="O187" s="38"/>
      <c r="P187" s="38"/>
      <c r="Q187" s="38"/>
      <c r="R187" s="38"/>
      <c r="S187" s="38"/>
    </row>
    <row r="188" spans="1:19" ht="12.75">
      <c r="A188" s="18" t="s">
        <v>377</v>
      </c>
      <c r="B188" s="19" t="s">
        <v>378</v>
      </c>
      <c r="C188" s="19" t="s">
        <v>385</v>
      </c>
      <c r="D188" s="19" t="s">
        <v>386</v>
      </c>
      <c r="E188" s="38">
        <v>255</v>
      </c>
      <c r="F188" s="56">
        <v>86</v>
      </c>
      <c r="G188" s="56">
        <v>38</v>
      </c>
      <c r="H188" s="56">
        <v>131</v>
      </c>
      <c r="I188" s="20">
        <f t="shared" si="6"/>
        <v>0.33725490196078434</v>
      </c>
      <c r="J188" s="20">
        <f t="shared" si="7"/>
        <v>0.14901960784313725</v>
      </c>
      <c r="K188" s="21">
        <f t="shared" si="8"/>
        <v>0.48627450980392156</v>
      </c>
      <c r="O188" s="38"/>
      <c r="P188" s="38"/>
      <c r="Q188" s="38"/>
      <c r="R188" s="38"/>
      <c r="S188" s="38"/>
    </row>
    <row r="189" spans="1:19" ht="12.75">
      <c r="A189" s="22" t="s">
        <v>29</v>
      </c>
      <c r="B189" s="23" t="s">
        <v>30</v>
      </c>
      <c r="C189" s="23" t="s">
        <v>29</v>
      </c>
      <c r="D189" s="23" t="s">
        <v>29</v>
      </c>
      <c r="E189" s="40">
        <v>2467</v>
      </c>
      <c r="F189" s="50">
        <f>SUM(F185:F188)</f>
        <v>1193</v>
      </c>
      <c r="G189" s="50">
        <f>SUM(G185:G188)</f>
        <v>275</v>
      </c>
      <c r="H189" s="50">
        <f>SUM(H185:H188)</f>
        <v>999</v>
      </c>
      <c r="I189" s="24">
        <f t="shared" si="6"/>
        <v>0.48358329955411433</v>
      </c>
      <c r="J189" s="24">
        <f t="shared" si="7"/>
        <v>0.1114714227807053</v>
      </c>
      <c r="K189" s="25">
        <f t="shared" si="8"/>
        <v>0.5950547223348196</v>
      </c>
      <c r="O189" s="41"/>
      <c r="P189" s="41"/>
      <c r="Q189" s="41"/>
      <c r="R189" s="41"/>
      <c r="S189" s="38"/>
    </row>
    <row r="190" spans="1:19" ht="12.75">
      <c r="A190" s="18" t="s">
        <v>387</v>
      </c>
      <c r="B190" s="19" t="s">
        <v>388</v>
      </c>
      <c r="C190" s="19" t="s">
        <v>389</v>
      </c>
      <c r="D190" s="19" t="s">
        <v>390</v>
      </c>
      <c r="E190" s="38">
        <v>16967</v>
      </c>
      <c r="F190" s="56">
        <v>9245</v>
      </c>
      <c r="G190" s="56">
        <v>1901</v>
      </c>
      <c r="H190" s="56">
        <v>5817</v>
      </c>
      <c r="I190" s="20">
        <f t="shared" si="6"/>
        <v>0.5448812400542229</v>
      </c>
      <c r="J190" s="20">
        <f t="shared" si="7"/>
        <v>0.11204102080509223</v>
      </c>
      <c r="K190" s="21">
        <f t="shared" si="8"/>
        <v>0.6569222608593152</v>
      </c>
      <c r="O190" s="38"/>
      <c r="P190" s="38"/>
      <c r="Q190" s="38"/>
      <c r="R190" s="38"/>
      <c r="S190" s="38"/>
    </row>
    <row r="191" spans="1:19" ht="12.75">
      <c r="A191" s="18" t="s">
        <v>387</v>
      </c>
      <c r="B191" s="19" t="s">
        <v>388</v>
      </c>
      <c r="C191" s="19" t="s">
        <v>391</v>
      </c>
      <c r="D191" s="19" t="s">
        <v>392</v>
      </c>
      <c r="E191" s="38">
        <v>8306</v>
      </c>
      <c r="F191" s="56">
        <v>2070</v>
      </c>
      <c r="G191" s="56">
        <v>988</v>
      </c>
      <c r="H191" s="56">
        <v>5248</v>
      </c>
      <c r="I191" s="20">
        <f t="shared" si="6"/>
        <v>0.24921743318083314</v>
      </c>
      <c r="J191" s="20">
        <f t="shared" si="7"/>
        <v>0.11895015651336384</v>
      </c>
      <c r="K191" s="21">
        <f t="shared" si="8"/>
        <v>0.36816758969419694</v>
      </c>
      <c r="O191" s="38"/>
      <c r="P191" s="38"/>
      <c r="Q191" s="38"/>
      <c r="R191" s="38"/>
      <c r="S191" s="38"/>
    </row>
    <row r="192" spans="1:19" ht="12.75">
      <c r="A192" s="22" t="s">
        <v>29</v>
      </c>
      <c r="B192" s="23" t="s">
        <v>30</v>
      </c>
      <c r="C192" s="23" t="s">
        <v>29</v>
      </c>
      <c r="D192" s="23" t="s">
        <v>29</v>
      </c>
      <c r="E192" s="40">
        <v>25273</v>
      </c>
      <c r="F192" s="50">
        <f>SUM(F190:F191)</f>
        <v>11315</v>
      </c>
      <c r="G192" s="50">
        <f>SUM(G190:G191)</f>
        <v>2889</v>
      </c>
      <c r="H192" s="50">
        <f>SUM(H190:H191)</f>
        <v>11065</v>
      </c>
      <c r="I192" s="24">
        <f t="shared" si="6"/>
        <v>0.4477109959245044</v>
      </c>
      <c r="J192" s="24">
        <f t="shared" si="7"/>
        <v>0.11431171606061805</v>
      </c>
      <c r="K192" s="25">
        <f t="shared" si="8"/>
        <v>0.5620227119851224</v>
      </c>
      <c r="O192" s="41"/>
      <c r="P192" s="41"/>
      <c r="Q192" s="41"/>
      <c r="R192" s="41"/>
      <c r="S192" s="38"/>
    </row>
    <row r="193" spans="1:19" ht="12.75">
      <c r="A193" s="18" t="s">
        <v>393</v>
      </c>
      <c r="B193" s="19" t="s">
        <v>394</v>
      </c>
      <c r="C193" s="19" t="s">
        <v>395</v>
      </c>
      <c r="D193" s="19" t="s">
        <v>396</v>
      </c>
      <c r="E193" s="38">
        <v>592</v>
      </c>
      <c r="F193" s="56">
        <v>103</v>
      </c>
      <c r="G193" s="56">
        <v>71</v>
      </c>
      <c r="H193" s="56">
        <v>418</v>
      </c>
      <c r="I193" s="20">
        <f t="shared" si="6"/>
        <v>0.17398648648648649</v>
      </c>
      <c r="J193" s="20">
        <f t="shared" si="7"/>
        <v>0.11993243243243243</v>
      </c>
      <c r="K193" s="21">
        <f t="shared" si="8"/>
        <v>0.2939189189189189</v>
      </c>
      <c r="O193" s="38"/>
      <c r="P193" s="38"/>
      <c r="Q193" s="38"/>
      <c r="R193" s="38"/>
      <c r="S193" s="38"/>
    </row>
    <row r="194" spans="1:19" ht="12.75">
      <c r="A194" s="18" t="s">
        <v>393</v>
      </c>
      <c r="B194" s="19" t="s">
        <v>394</v>
      </c>
      <c r="C194" s="19" t="s">
        <v>397</v>
      </c>
      <c r="D194" s="19" t="s">
        <v>398</v>
      </c>
      <c r="E194" s="38">
        <v>452</v>
      </c>
      <c r="F194" s="56">
        <v>67</v>
      </c>
      <c r="G194" s="56">
        <v>29</v>
      </c>
      <c r="H194" s="56">
        <v>356</v>
      </c>
      <c r="I194" s="20">
        <f t="shared" si="6"/>
        <v>0.14823008849557523</v>
      </c>
      <c r="J194" s="20">
        <f t="shared" si="7"/>
        <v>0.06415929203539823</v>
      </c>
      <c r="K194" s="21">
        <f t="shared" si="8"/>
        <v>0.21238938053097345</v>
      </c>
      <c r="O194" s="38"/>
      <c r="P194" s="38"/>
      <c r="Q194" s="38"/>
      <c r="R194" s="38"/>
      <c r="S194" s="38"/>
    </row>
    <row r="195" spans="1:19" ht="12.75">
      <c r="A195" s="22" t="s">
        <v>29</v>
      </c>
      <c r="B195" s="23" t="s">
        <v>30</v>
      </c>
      <c r="C195" s="23" t="s">
        <v>29</v>
      </c>
      <c r="D195" s="23" t="s">
        <v>29</v>
      </c>
      <c r="E195" s="40">
        <v>1044</v>
      </c>
      <c r="F195" s="50">
        <f>SUM(F193:F194)</f>
        <v>170</v>
      </c>
      <c r="G195" s="50">
        <f>SUM(G193:G194)</f>
        <v>100</v>
      </c>
      <c r="H195" s="50">
        <f>SUM(H193:H194)</f>
        <v>774</v>
      </c>
      <c r="I195" s="24">
        <f t="shared" si="6"/>
        <v>0.16283524904214558</v>
      </c>
      <c r="J195" s="24">
        <f t="shared" si="7"/>
        <v>0.09578544061302682</v>
      </c>
      <c r="K195" s="25">
        <f t="shared" si="8"/>
        <v>0.25862068965517243</v>
      </c>
      <c r="O195" s="41"/>
      <c r="P195" s="41"/>
      <c r="Q195" s="41"/>
      <c r="R195" s="41"/>
      <c r="S195" s="38"/>
    </row>
    <row r="196" spans="1:19" ht="12.75">
      <c r="A196" s="18" t="s">
        <v>399</v>
      </c>
      <c r="B196" s="19" t="s">
        <v>400</v>
      </c>
      <c r="C196" s="19" t="s">
        <v>401</v>
      </c>
      <c r="D196" s="19" t="s">
        <v>402</v>
      </c>
      <c r="E196" s="38">
        <v>613</v>
      </c>
      <c r="F196" s="56">
        <v>288</v>
      </c>
      <c r="G196" s="56">
        <v>67</v>
      </c>
      <c r="H196" s="56">
        <v>258</v>
      </c>
      <c r="I196" s="20">
        <f aca="true" t="shared" si="9" ref="I196:I250">F196/E196</f>
        <v>0.4698205546492659</v>
      </c>
      <c r="J196" s="20">
        <f aca="true" t="shared" si="10" ref="J196:J250">G196/E196</f>
        <v>0.10929853181076672</v>
      </c>
      <c r="K196" s="21">
        <f aca="true" t="shared" si="11" ref="K196:K250">(F196+G196)/E196</f>
        <v>0.5791190864600326</v>
      </c>
      <c r="O196" s="38"/>
      <c r="P196" s="38"/>
      <c r="Q196" s="38"/>
      <c r="R196" s="38"/>
      <c r="S196" s="38"/>
    </row>
    <row r="197" spans="1:19" ht="12.75">
      <c r="A197" s="18" t="s">
        <v>399</v>
      </c>
      <c r="B197" s="19" t="s">
        <v>400</v>
      </c>
      <c r="C197" s="19" t="s">
        <v>403</v>
      </c>
      <c r="D197" s="19" t="s">
        <v>404</v>
      </c>
      <c r="E197" s="38">
        <v>1212</v>
      </c>
      <c r="F197" s="56">
        <v>593</v>
      </c>
      <c r="G197" s="56">
        <v>120</v>
      </c>
      <c r="H197" s="56">
        <v>492</v>
      </c>
      <c r="I197" s="20">
        <f t="shared" si="9"/>
        <v>0.4892739273927393</v>
      </c>
      <c r="J197" s="20">
        <f t="shared" si="10"/>
        <v>0.09900990099009901</v>
      </c>
      <c r="K197" s="21">
        <f t="shared" si="11"/>
        <v>0.5882838283828383</v>
      </c>
      <c r="O197" s="38"/>
      <c r="P197" s="38"/>
      <c r="Q197" s="38"/>
      <c r="R197" s="38"/>
      <c r="S197" s="38"/>
    </row>
    <row r="198" spans="1:19" ht="12.75">
      <c r="A198" s="18" t="s">
        <v>399</v>
      </c>
      <c r="B198" s="19" t="s">
        <v>400</v>
      </c>
      <c r="C198" s="19" t="s">
        <v>405</v>
      </c>
      <c r="D198" s="19" t="s">
        <v>406</v>
      </c>
      <c r="E198" s="38">
        <v>426</v>
      </c>
      <c r="F198" s="56">
        <v>145</v>
      </c>
      <c r="G198" s="56">
        <v>45</v>
      </c>
      <c r="H198" s="56">
        <v>235</v>
      </c>
      <c r="I198" s="20">
        <f t="shared" si="9"/>
        <v>0.3403755868544601</v>
      </c>
      <c r="J198" s="20">
        <f t="shared" si="10"/>
        <v>0.1056338028169014</v>
      </c>
      <c r="K198" s="21">
        <f t="shared" si="11"/>
        <v>0.4460093896713615</v>
      </c>
      <c r="O198" s="38"/>
      <c r="P198" s="38"/>
      <c r="Q198" s="38"/>
      <c r="R198" s="38"/>
      <c r="S198" s="38"/>
    </row>
    <row r="199" spans="1:19" ht="12.75">
      <c r="A199" s="22" t="s">
        <v>29</v>
      </c>
      <c r="B199" s="23" t="s">
        <v>30</v>
      </c>
      <c r="C199" s="23" t="s">
        <v>29</v>
      </c>
      <c r="D199" s="23" t="s">
        <v>29</v>
      </c>
      <c r="E199" s="40">
        <v>2251</v>
      </c>
      <c r="F199" s="50">
        <f>SUM(F196:F198)</f>
        <v>1026</v>
      </c>
      <c r="G199" s="50">
        <f>SUM(G196:G198)</f>
        <v>232</v>
      </c>
      <c r="H199" s="50">
        <f>SUM(H196:H198)</f>
        <v>985</v>
      </c>
      <c r="I199" s="24">
        <f t="shared" si="9"/>
        <v>0.45579742336739226</v>
      </c>
      <c r="J199" s="24">
        <f t="shared" si="10"/>
        <v>0.10306530430919592</v>
      </c>
      <c r="K199" s="25">
        <f t="shared" si="11"/>
        <v>0.5588627276765882</v>
      </c>
      <c r="O199" s="41"/>
      <c r="P199" s="41"/>
      <c r="Q199" s="41"/>
      <c r="R199" s="41"/>
      <c r="S199" s="38"/>
    </row>
    <row r="200" spans="1:19" ht="12.75">
      <c r="A200" s="18" t="s">
        <v>407</v>
      </c>
      <c r="B200" s="19" t="s">
        <v>408</v>
      </c>
      <c r="C200" s="19" t="s">
        <v>409</v>
      </c>
      <c r="D200" s="19" t="s">
        <v>410</v>
      </c>
      <c r="E200" s="38">
        <v>427</v>
      </c>
      <c r="F200" s="56">
        <v>53</v>
      </c>
      <c r="G200" s="56">
        <v>33</v>
      </c>
      <c r="H200" s="56">
        <v>336</v>
      </c>
      <c r="I200" s="20">
        <f t="shared" si="9"/>
        <v>0.12412177985948478</v>
      </c>
      <c r="J200" s="20">
        <f t="shared" si="10"/>
        <v>0.07728337236533958</v>
      </c>
      <c r="K200" s="21">
        <f t="shared" si="11"/>
        <v>0.20140515222482436</v>
      </c>
      <c r="O200" s="38"/>
      <c r="P200" s="38"/>
      <c r="Q200" s="38"/>
      <c r="R200" s="38"/>
      <c r="S200" s="38"/>
    </row>
    <row r="201" spans="1:19" ht="12.75">
      <c r="A201" s="18" t="s">
        <v>407</v>
      </c>
      <c r="B201" s="19" t="s">
        <v>408</v>
      </c>
      <c r="C201" s="19" t="s">
        <v>411</v>
      </c>
      <c r="D201" s="19" t="s">
        <v>412</v>
      </c>
      <c r="E201" s="38">
        <v>1979</v>
      </c>
      <c r="F201" s="56">
        <v>88</v>
      </c>
      <c r="G201" s="56">
        <v>48</v>
      </c>
      <c r="H201" s="56">
        <v>1843</v>
      </c>
      <c r="I201" s="20">
        <f t="shared" si="9"/>
        <v>0.04446690247599798</v>
      </c>
      <c r="J201" s="20">
        <f t="shared" si="10"/>
        <v>0.02425467407781708</v>
      </c>
      <c r="K201" s="21">
        <f t="shared" si="11"/>
        <v>0.06872157655381506</v>
      </c>
      <c r="O201" s="38"/>
      <c r="P201" s="38"/>
      <c r="Q201" s="38"/>
      <c r="R201" s="38"/>
      <c r="S201" s="38"/>
    </row>
    <row r="202" spans="1:19" ht="12.75">
      <c r="A202" s="18" t="s">
        <v>407</v>
      </c>
      <c r="B202" s="19" t="s">
        <v>408</v>
      </c>
      <c r="C202" s="19" t="s">
        <v>413</v>
      </c>
      <c r="D202" s="19" t="s">
        <v>414</v>
      </c>
      <c r="E202" s="38">
        <v>402</v>
      </c>
      <c r="F202" s="56">
        <v>59</v>
      </c>
      <c r="G202" s="56">
        <v>51</v>
      </c>
      <c r="H202" s="56">
        <v>292</v>
      </c>
      <c r="I202" s="20">
        <f t="shared" si="9"/>
        <v>0.14676616915422885</v>
      </c>
      <c r="J202" s="20">
        <f t="shared" si="10"/>
        <v>0.12686567164179105</v>
      </c>
      <c r="K202" s="21">
        <f t="shared" si="11"/>
        <v>0.2736318407960199</v>
      </c>
      <c r="O202" s="38"/>
      <c r="P202" s="38"/>
      <c r="Q202" s="38"/>
      <c r="R202" s="38"/>
      <c r="S202" s="38"/>
    </row>
    <row r="203" spans="1:19" ht="12.75">
      <c r="A203" s="22" t="s">
        <v>29</v>
      </c>
      <c r="B203" s="23" t="s">
        <v>30</v>
      </c>
      <c r="C203" s="23" t="s">
        <v>29</v>
      </c>
      <c r="D203" s="23" t="s">
        <v>29</v>
      </c>
      <c r="E203" s="40">
        <v>2808</v>
      </c>
      <c r="F203" s="50">
        <f>SUM(F200:F202)</f>
        <v>200</v>
      </c>
      <c r="G203" s="50">
        <f>SUM(G200:G202)</f>
        <v>132</v>
      </c>
      <c r="H203" s="50">
        <f>SUM(H200:H202)</f>
        <v>2471</v>
      </c>
      <c r="I203" s="24">
        <f t="shared" si="9"/>
        <v>0.07122507122507123</v>
      </c>
      <c r="J203" s="24">
        <f t="shared" si="10"/>
        <v>0.04700854700854701</v>
      </c>
      <c r="K203" s="25">
        <f t="shared" si="11"/>
        <v>0.11823361823361823</v>
      </c>
      <c r="O203" s="41"/>
      <c r="P203" s="41"/>
      <c r="Q203" s="41"/>
      <c r="R203" s="41"/>
      <c r="S203" s="38"/>
    </row>
    <row r="204" spans="1:19" ht="12.75">
      <c r="A204" s="18" t="s">
        <v>415</v>
      </c>
      <c r="B204" s="19" t="s">
        <v>416</v>
      </c>
      <c r="C204" s="19" t="s">
        <v>417</v>
      </c>
      <c r="D204" s="19" t="s">
        <v>418</v>
      </c>
      <c r="E204" s="38">
        <v>126</v>
      </c>
      <c r="F204" s="56">
        <v>80</v>
      </c>
      <c r="G204" s="56">
        <v>16</v>
      </c>
      <c r="H204" s="56">
        <v>30</v>
      </c>
      <c r="I204" s="20">
        <f t="shared" si="9"/>
        <v>0.6349206349206349</v>
      </c>
      <c r="J204" s="20">
        <f t="shared" si="10"/>
        <v>0.12698412698412698</v>
      </c>
      <c r="K204" s="21">
        <f t="shared" si="11"/>
        <v>0.7619047619047619</v>
      </c>
      <c r="O204" s="38"/>
      <c r="P204" s="38"/>
      <c r="Q204" s="38"/>
      <c r="R204" s="38"/>
      <c r="S204" s="38"/>
    </row>
    <row r="205" spans="1:19" ht="12.75">
      <c r="A205" s="18" t="s">
        <v>415</v>
      </c>
      <c r="B205" s="19" t="s">
        <v>416</v>
      </c>
      <c r="C205" s="19" t="s">
        <v>419</v>
      </c>
      <c r="D205" s="19" t="s">
        <v>420</v>
      </c>
      <c r="E205" s="38">
        <v>214</v>
      </c>
      <c r="F205" s="56">
        <v>85</v>
      </c>
      <c r="G205" s="56">
        <v>31</v>
      </c>
      <c r="H205" s="56">
        <v>97</v>
      </c>
      <c r="I205" s="20">
        <f t="shared" si="9"/>
        <v>0.397196261682243</v>
      </c>
      <c r="J205" s="20">
        <f t="shared" si="10"/>
        <v>0.14485981308411214</v>
      </c>
      <c r="K205" s="21">
        <f t="shared" si="11"/>
        <v>0.5420560747663551</v>
      </c>
      <c r="O205" s="38"/>
      <c r="P205" s="38"/>
      <c r="Q205" s="38"/>
      <c r="R205" s="38"/>
      <c r="S205" s="38"/>
    </row>
    <row r="206" spans="1:19" ht="12.75">
      <c r="A206" s="18" t="s">
        <v>415</v>
      </c>
      <c r="B206" s="19" t="s">
        <v>416</v>
      </c>
      <c r="C206" s="19" t="s">
        <v>421</v>
      </c>
      <c r="D206" s="19" t="s">
        <v>422</v>
      </c>
      <c r="E206" s="38">
        <v>634</v>
      </c>
      <c r="F206" s="56">
        <v>494</v>
      </c>
      <c r="G206" s="56">
        <v>58</v>
      </c>
      <c r="H206" s="56">
        <v>82</v>
      </c>
      <c r="I206" s="20">
        <f t="shared" si="9"/>
        <v>0.7791798107255521</v>
      </c>
      <c r="J206" s="20">
        <f t="shared" si="10"/>
        <v>0.0914826498422713</v>
      </c>
      <c r="K206" s="21">
        <f t="shared" si="11"/>
        <v>0.8706624605678234</v>
      </c>
      <c r="O206" s="38"/>
      <c r="P206" s="38"/>
      <c r="Q206" s="38"/>
      <c r="R206" s="38"/>
      <c r="S206" s="38"/>
    </row>
    <row r="207" spans="1:19" ht="12.75">
      <c r="A207" s="22" t="s">
        <v>29</v>
      </c>
      <c r="B207" s="23" t="s">
        <v>30</v>
      </c>
      <c r="C207" s="23" t="s">
        <v>29</v>
      </c>
      <c r="D207" s="23" t="s">
        <v>29</v>
      </c>
      <c r="E207" s="40">
        <v>974</v>
      </c>
      <c r="F207" s="50">
        <f>SUM(F204:F206)</f>
        <v>659</v>
      </c>
      <c r="G207" s="50">
        <f>SUM(G204:G206)</f>
        <v>105</v>
      </c>
      <c r="H207" s="50">
        <f>SUM(H204:H206)</f>
        <v>209</v>
      </c>
      <c r="I207" s="24">
        <f t="shared" si="9"/>
        <v>0.6765913757700205</v>
      </c>
      <c r="J207" s="24">
        <f t="shared" si="10"/>
        <v>0.10780287474332649</v>
      </c>
      <c r="K207" s="25">
        <f t="shared" si="11"/>
        <v>0.784394250513347</v>
      </c>
      <c r="O207" s="41"/>
      <c r="P207" s="41"/>
      <c r="Q207" s="41"/>
      <c r="R207" s="41"/>
      <c r="S207" s="38"/>
    </row>
    <row r="208" spans="1:19" ht="12.75">
      <c r="A208" s="18" t="s">
        <v>423</v>
      </c>
      <c r="B208" s="19" t="s">
        <v>424</v>
      </c>
      <c r="C208" s="19" t="s">
        <v>425</v>
      </c>
      <c r="D208" s="19" t="s">
        <v>426</v>
      </c>
      <c r="E208" s="38">
        <v>74</v>
      </c>
      <c r="F208" s="56">
        <v>38</v>
      </c>
      <c r="G208" s="56">
        <v>12</v>
      </c>
      <c r="H208" s="56">
        <v>24</v>
      </c>
      <c r="I208" s="20">
        <f t="shared" si="9"/>
        <v>0.5135135135135135</v>
      </c>
      <c r="J208" s="20">
        <f t="shared" si="10"/>
        <v>0.16216216216216217</v>
      </c>
      <c r="K208" s="21">
        <f t="shared" si="11"/>
        <v>0.6756756756756757</v>
      </c>
      <c r="O208" s="38"/>
      <c r="P208" s="38"/>
      <c r="Q208" s="38"/>
      <c r="R208" s="38"/>
      <c r="S208" s="38"/>
    </row>
    <row r="209" spans="1:19" ht="12.75">
      <c r="A209" s="22" t="s">
        <v>29</v>
      </c>
      <c r="B209" s="23" t="s">
        <v>30</v>
      </c>
      <c r="C209" s="23" t="s">
        <v>29</v>
      </c>
      <c r="D209" s="23" t="s">
        <v>29</v>
      </c>
      <c r="E209" s="40">
        <v>74</v>
      </c>
      <c r="F209" s="50">
        <f>SUM(F208)</f>
        <v>38</v>
      </c>
      <c r="G209" s="50">
        <f>SUM(G208)</f>
        <v>12</v>
      </c>
      <c r="H209" s="50">
        <f>SUM(H208)</f>
        <v>24</v>
      </c>
      <c r="I209" s="24">
        <f t="shared" si="9"/>
        <v>0.5135135135135135</v>
      </c>
      <c r="J209" s="24">
        <f t="shared" si="10"/>
        <v>0.16216216216216217</v>
      </c>
      <c r="K209" s="25">
        <f t="shared" si="11"/>
        <v>0.6756756756756757</v>
      </c>
      <c r="O209" s="41"/>
      <c r="P209" s="41"/>
      <c r="Q209" s="41"/>
      <c r="R209" s="41"/>
      <c r="S209" s="38"/>
    </row>
    <row r="210" spans="1:19" ht="12.75">
      <c r="A210" s="18" t="s">
        <v>427</v>
      </c>
      <c r="B210" s="19" t="s">
        <v>428</v>
      </c>
      <c r="C210" s="19" t="s">
        <v>429</v>
      </c>
      <c r="D210" s="19" t="s">
        <v>430</v>
      </c>
      <c r="E210" s="38">
        <v>616</v>
      </c>
      <c r="F210" s="56">
        <v>69</v>
      </c>
      <c r="G210" s="56">
        <v>20</v>
      </c>
      <c r="H210" s="56">
        <v>527</v>
      </c>
      <c r="I210" s="20">
        <f t="shared" si="9"/>
        <v>0.11201298701298701</v>
      </c>
      <c r="J210" s="20">
        <f t="shared" si="10"/>
        <v>0.032467532467532464</v>
      </c>
      <c r="K210" s="21">
        <f t="shared" si="11"/>
        <v>0.1444805194805195</v>
      </c>
      <c r="O210" s="38"/>
      <c r="P210" s="38"/>
      <c r="Q210" s="38"/>
      <c r="R210" s="38"/>
      <c r="S210" s="38"/>
    </row>
    <row r="211" spans="1:19" ht="12.75">
      <c r="A211" s="18" t="s">
        <v>427</v>
      </c>
      <c r="B211" s="19" t="s">
        <v>428</v>
      </c>
      <c r="C211" s="19" t="s">
        <v>431</v>
      </c>
      <c r="D211" s="19" t="s">
        <v>432</v>
      </c>
      <c r="E211" s="38">
        <v>258</v>
      </c>
      <c r="F211" s="56">
        <v>45</v>
      </c>
      <c r="G211" s="56">
        <v>40</v>
      </c>
      <c r="H211" s="56">
        <v>173</v>
      </c>
      <c r="I211" s="20">
        <f t="shared" si="9"/>
        <v>0.1744186046511628</v>
      </c>
      <c r="J211" s="20">
        <f t="shared" si="10"/>
        <v>0.15503875968992248</v>
      </c>
      <c r="K211" s="21">
        <f t="shared" si="11"/>
        <v>0.32945736434108525</v>
      </c>
      <c r="O211" s="38"/>
      <c r="P211" s="38"/>
      <c r="Q211" s="38"/>
      <c r="R211" s="38"/>
      <c r="S211" s="38"/>
    </row>
    <row r="212" spans="1:19" ht="12.75">
      <c r="A212" s="22" t="s">
        <v>29</v>
      </c>
      <c r="B212" s="23" t="s">
        <v>30</v>
      </c>
      <c r="C212" s="23" t="s">
        <v>29</v>
      </c>
      <c r="D212" s="23" t="s">
        <v>29</v>
      </c>
      <c r="E212" s="40">
        <v>874</v>
      </c>
      <c r="F212" s="50">
        <f>SUM(F210:F211)</f>
        <v>114</v>
      </c>
      <c r="G212" s="50">
        <f>SUM(G210:G211)</f>
        <v>60</v>
      </c>
      <c r="H212" s="50">
        <f>SUM(H210:H211)</f>
        <v>700</v>
      </c>
      <c r="I212" s="24">
        <f t="shared" si="9"/>
        <v>0.13043478260869565</v>
      </c>
      <c r="J212" s="24">
        <f t="shared" si="10"/>
        <v>0.06864988558352403</v>
      </c>
      <c r="K212" s="25">
        <f t="shared" si="11"/>
        <v>0.19908466819221968</v>
      </c>
      <c r="O212" s="41"/>
      <c r="P212" s="41"/>
      <c r="Q212" s="41"/>
      <c r="R212" s="41"/>
      <c r="S212" s="38"/>
    </row>
    <row r="213" spans="1:19" ht="12.75">
      <c r="A213" s="18" t="s">
        <v>433</v>
      </c>
      <c r="B213" s="19" t="s">
        <v>434</v>
      </c>
      <c r="C213" s="19" t="s">
        <v>435</v>
      </c>
      <c r="D213" s="19" t="s">
        <v>436</v>
      </c>
      <c r="E213" s="38">
        <v>280</v>
      </c>
      <c r="F213" s="56">
        <v>80</v>
      </c>
      <c r="G213" s="56">
        <v>38</v>
      </c>
      <c r="H213" s="56">
        <v>162</v>
      </c>
      <c r="I213" s="20">
        <f t="shared" si="9"/>
        <v>0.2857142857142857</v>
      </c>
      <c r="J213" s="20">
        <f t="shared" si="10"/>
        <v>0.1357142857142857</v>
      </c>
      <c r="K213" s="21">
        <f t="shared" si="11"/>
        <v>0.42142857142857143</v>
      </c>
      <c r="O213" s="38"/>
      <c r="P213" s="38"/>
      <c r="Q213" s="38"/>
      <c r="R213" s="38"/>
      <c r="S213" s="38"/>
    </row>
    <row r="214" spans="1:19" ht="12.75">
      <c r="A214" s="18" t="s">
        <v>433</v>
      </c>
      <c r="B214" s="19" t="s">
        <v>434</v>
      </c>
      <c r="C214" s="19" t="s">
        <v>437</v>
      </c>
      <c r="D214" s="19" t="s">
        <v>438</v>
      </c>
      <c r="E214" s="38">
        <v>114</v>
      </c>
      <c r="F214" s="56">
        <v>45</v>
      </c>
      <c r="G214" s="56">
        <v>24</v>
      </c>
      <c r="H214" s="56">
        <v>45</v>
      </c>
      <c r="I214" s="20">
        <f t="shared" si="9"/>
        <v>0.39473684210526316</v>
      </c>
      <c r="J214" s="20">
        <f t="shared" si="10"/>
        <v>0.21052631578947367</v>
      </c>
      <c r="K214" s="21">
        <f t="shared" si="11"/>
        <v>0.6052631578947368</v>
      </c>
      <c r="O214" s="38"/>
      <c r="P214" s="38"/>
      <c r="Q214" s="38"/>
      <c r="R214" s="38"/>
      <c r="S214" s="38"/>
    </row>
    <row r="215" spans="1:19" ht="12.75">
      <c r="A215" s="22" t="s">
        <v>29</v>
      </c>
      <c r="B215" s="23" t="s">
        <v>30</v>
      </c>
      <c r="C215" s="23" t="s">
        <v>29</v>
      </c>
      <c r="D215" s="23" t="s">
        <v>29</v>
      </c>
      <c r="E215" s="40">
        <v>394</v>
      </c>
      <c r="F215" s="50">
        <f>SUM(F213:F214)</f>
        <v>125</v>
      </c>
      <c r="G215" s="50">
        <f>SUM(G213:G214)</f>
        <v>62</v>
      </c>
      <c r="H215" s="50">
        <f>SUM(H213:H214)</f>
        <v>207</v>
      </c>
      <c r="I215" s="24">
        <f t="shared" si="9"/>
        <v>0.31725888324873097</v>
      </c>
      <c r="J215" s="24">
        <f t="shared" si="10"/>
        <v>0.15736040609137056</v>
      </c>
      <c r="K215" s="25">
        <f t="shared" si="11"/>
        <v>0.4746192893401015</v>
      </c>
      <c r="O215" s="41"/>
      <c r="P215" s="41"/>
      <c r="Q215" s="41"/>
      <c r="R215" s="41"/>
      <c r="S215" s="38"/>
    </row>
    <row r="216" spans="1:19" ht="12.75">
      <c r="A216" s="18" t="s">
        <v>439</v>
      </c>
      <c r="B216" s="19" t="s">
        <v>440</v>
      </c>
      <c r="C216" s="19" t="s">
        <v>441</v>
      </c>
      <c r="D216" s="19" t="s">
        <v>442</v>
      </c>
      <c r="E216" s="38">
        <v>2795</v>
      </c>
      <c r="F216" s="56">
        <v>486</v>
      </c>
      <c r="G216" s="56">
        <v>193</v>
      </c>
      <c r="H216" s="56">
        <v>2113</v>
      </c>
      <c r="I216" s="20">
        <f t="shared" si="9"/>
        <v>0.1738819320214669</v>
      </c>
      <c r="J216" s="20">
        <f t="shared" si="10"/>
        <v>0.06905187835420394</v>
      </c>
      <c r="K216" s="21">
        <f t="shared" si="11"/>
        <v>0.24293381037567083</v>
      </c>
      <c r="O216" s="38"/>
      <c r="P216" s="38"/>
      <c r="Q216" s="38"/>
      <c r="R216" s="38"/>
      <c r="S216" s="38"/>
    </row>
    <row r="217" spans="1:19" ht="12.75">
      <c r="A217" s="22" t="s">
        <v>29</v>
      </c>
      <c r="B217" s="23" t="s">
        <v>30</v>
      </c>
      <c r="C217" s="23" t="s">
        <v>29</v>
      </c>
      <c r="D217" s="23" t="s">
        <v>29</v>
      </c>
      <c r="E217" s="40">
        <v>2795</v>
      </c>
      <c r="F217" s="50">
        <f>SUM(F216)</f>
        <v>486</v>
      </c>
      <c r="G217" s="50">
        <f>SUM(G216)</f>
        <v>193</v>
      </c>
      <c r="H217" s="50">
        <f>SUM(H216)</f>
        <v>2113</v>
      </c>
      <c r="I217" s="24">
        <f t="shared" si="9"/>
        <v>0.1738819320214669</v>
      </c>
      <c r="J217" s="24">
        <f t="shared" si="10"/>
        <v>0.06905187835420394</v>
      </c>
      <c r="K217" s="25">
        <f t="shared" si="11"/>
        <v>0.24293381037567083</v>
      </c>
      <c r="O217" s="41"/>
      <c r="P217" s="41"/>
      <c r="Q217" s="41"/>
      <c r="R217" s="41"/>
      <c r="S217" s="38"/>
    </row>
    <row r="218" spans="1:19" ht="12.75">
      <c r="A218" s="18" t="s">
        <v>443</v>
      </c>
      <c r="B218" s="19" t="s">
        <v>444</v>
      </c>
      <c r="C218" s="19" t="s">
        <v>445</v>
      </c>
      <c r="D218" s="19" t="s">
        <v>446</v>
      </c>
      <c r="E218" s="38">
        <v>527</v>
      </c>
      <c r="F218" s="56">
        <v>195</v>
      </c>
      <c r="G218" s="56">
        <v>58</v>
      </c>
      <c r="H218" s="56">
        <v>274</v>
      </c>
      <c r="I218" s="20">
        <f t="shared" si="9"/>
        <v>0.3700189753320683</v>
      </c>
      <c r="J218" s="20">
        <f t="shared" si="10"/>
        <v>0.11005692599620494</v>
      </c>
      <c r="K218" s="21">
        <f t="shared" si="11"/>
        <v>0.48007590132827327</v>
      </c>
      <c r="O218" s="38"/>
      <c r="P218" s="38"/>
      <c r="Q218" s="38"/>
      <c r="R218" s="38"/>
      <c r="S218" s="38"/>
    </row>
    <row r="219" spans="1:19" ht="12.75">
      <c r="A219" s="18" t="s">
        <v>443</v>
      </c>
      <c r="B219" s="19" t="s">
        <v>444</v>
      </c>
      <c r="C219" s="19" t="s">
        <v>447</v>
      </c>
      <c r="D219" s="19" t="s">
        <v>448</v>
      </c>
      <c r="E219" s="38">
        <v>2950</v>
      </c>
      <c r="F219" s="56">
        <v>454</v>
      </c>
      <c r="G219" s="56">
        <v>183</v>
      </c>
      <c r="H219" s="56">
        <v>2313</v>
      </c>
      <c r="I219" s="20">
        <f t="shared" si="9"/>
        <v>0.15389830508474575</v>
      </c>
      <c r="J219" s="20">
        <f t="shared" si="10"/>
        <v>0.062033898305084746</v>
      </c>
      <c r="K219" s="21">
        <f t="shared" si="11"/>
        <v>0.21593220338983052</v>
      </c>
      <c r="O219" s="38"/>
      <c r="P219" s="38"/>
      <c r="Q219" s="38"/>
      <c r="R219" s="38"/>
      <c r="S219" s="38"/>
    </row>
    <row r="220" spans="1:19" ht="12.75">
      <c r="A220" s="22" t="s">
        <v>29</v>
      </c>
      <c r="B220" s="23" t="s">
        <v>30</v>
      </c>
      <c r="C220" s="23" t="s">
        <v>29</v>
      </c>
      <c r="D220" s="23" t="s">
        <v>29</v>
      </c>
      <c r="E220" s="40">
        <v>3477</v>
      </c>
      <c r="F220" s="50">
        <f>SUM(F218:F219)</f>
        <v>649</v>
      </c>
      <c r="G220" s="50">
        <f>SUM(G218:G219)</f>
        <v>241</v>
      </c>
      <c r="H220" s="50">
        <f>SUM(H218:H219)</f>
        <v>2587</v>
      </c>
      <c r="I220" s="24">
        <f t="shared" si="9"/>
        <v>0.18665516249640496</v>
      </c>
      <c r="J220" s="24">
        <f t="shared" si="10"/>
        <v>0.06931262582686223</v>
      </c>
      <c r="K220" s="25">
        <f t="shared" si="11"/>
        <v>0.25596778832326716</v>
      </c>
      <c r="O220" s="41"/>
      <c r="P220" s="41"/>
      <c r="Q220" s="41"/>
      <c r="R220" s="41"/>
      <c r="S220" s="38"/>
    </row>
    <row r="221" spans="1:19" ht="12.75">
      <c r="A221" s="18" t="s">
        <v>449</v>
      </c>
      <c r="B221" s="19" t="s">
        <v>450</v>
      </c>
      <c r="C221" s="19" t="s">
        <v>451</v>
      </c>
      <c r="D221" s="19" t="s">
        <v>452</v>
      </c>
      <c r="E221" s="38">
        <v>423</v>
      </c>
      <c r="F221" s="56">
        <v>95</v>
      </c>
      <c r="G221" s="56">
        <v>69</v>
      </c>
      <c r="H221" s="56">
        <v>259</v>
      </c>
      <c r="I221" s="20">
        <f t="shared" si="9"/>
        <v>0.22458628841607564</v>
      </c>
      <c r="J221" s="20">
        <f t="shared" si="10"/>
        <v>0.16312056737588654</v>
      </c>
      <c r="K221" s="21">
        <f t="shared" si="11"/>
        <v>0.3877068557919622</v>
      </c>
      <c r="O221" s="38"/>
      <c r="P221" s="38"/>
      <c r="Q221" s="38"/>
      <c r="R221" s="38"/>
      <c r="S221" s="38"/>
    </row>
    <row r="222" spans="1:19" ht="12.75">
      <c r="A222" s="18" t="s">
        <v>449</v>
      </c>
      <c r="B222" s="19" t="s">
        <v>450</v>
      </c>
      <c r="C222" s="19" t="s">
        <v>453</v>
      </c>
      <c r="D222" s="19" t="s">
        <v>454</v>
      </c>
      <c r="E222" s="38">
        <v>97</v>
      </c>
      <c r="F222" s="56">
        <v>28</v>
      </c>
      <c r="G222" s="56">
        <v>12</v>
      </c>
      <c r="H222" s="56">
        <v>57</v>
      </c>
      <c r="I222" s="20">
        <f t="shared" si="9"/>
        <v>0.28865979381443296</v>
      </c>
      <c r="J222" s="20">
        <f t="shared" si="10"/>
        <v>0.12371134020618557</v>
      </c>
      <c r="K222" s="21">
        <f t="shared" si="11"/>
        <v>0.41237113402061853</v>
      </c>
      <c r="O222" s="38"/>
      <c r="P222" s="38"/>
      <c r="Q222" s="38"/>
      <c r="R222" s="38"/>
      <c r="S222" s="38"/>
    </row>
    <row r="223" spans="1:19" ht="12.75">
      <c r="A223" s="18" t="s">
        <v>449</v>
      </c>
      <c r="B223" s="19" t="s">
        <v>450</v>
      </c>
      <c r="C223" s="19" t="s">
        <v>455</v>
      </c>
      <c r="D223" s="19" t="s">
        <v>456</v>
      </c>
      <c r="E223" s="38">
        <v>175</v>
      </c>
      <c r="F223" s="56">
        <v>55</v>
      </c>
      <c r="G223" s="56">
        <v>14</v>
      </c>
      <c r="H223" s="56">
        <v>106</v>
      </c>
      <c r="I223" s="20">
        <f t="shared" si="9"/>
        <v>0.3142857142857143</v>
      </c>
      <c r="J223" s="20">
        <f t="shared" si="10"/>
        <v>0.08</v>
      </c>
      <c r="K223" s="21">
        <f t="shared" si="11"/>
        <v>0.3942857142857143</v>
      </c>
      <c r="O223" s="38"/>
      <c r="P223" s="38"/>
      <c r="Q223" s="38"/>
      <c r="R223" s="38"/>
      <c r="S223" s="38"/>
    </row>
    <row r="224" spans="1:19" ht="12.75">
      <c r="A224" s="18" t="s">
        <v>449</v>
      </c>
      <c r="B224" s="19" t="s">
        <v>450</v>
      </c>
      <c r="C224" s="19" t="s">
        <v>457</v>
      </c>
      <c r="D224" s="19" t="s">
        <v>458</v>
      </c>
      <c r="E224" s="38">
        <v>121</v>
      </c>
      <c r="F224" s="56">
        <v>19</v>
      </c>
      <c r="G224" s="56">
        <v>10</v>
      </c>
      <c r="H224" s="56">
        <v>92</v>
      </c>
      <c r="I224" s="20">
        <f t="shared" si="9"/>
        <v>0.15702479338842976</v>
      </c>
      <c r="J224" s="20">
        <f t="shared" si="10"/>
        <v>0.08264462809917356</v>
      </c>
      <c r="K224" s="21">
        <f t="shared" si="11"/>
        <v>0.2396694214876033</v>
      </c>
      <c r="O224" s="38"/>
      <c r="P224" s="38"/>
      <c r="Q224" s="38"/>
      <c r="R224" s="38"/>
      <c r="S224" s="38"/>
    </row>
    <row r="225" spans="1:19" ht="12.75">
      <c r="A225" s="18" t="s">
        <v>449</v>
      </c>
      <c r="B225" s="19" t="s">
        <v>450</v>
      </c>
      <c r="C225" s="19" t="s">
        <v>459</v>
      </c>
      <c r="D225" s="19" t="s">
        <v>460</v>
      </c>
      <c r="E225" s="38">
        <v>102</v>
      </c>
      <c r="F225" s="56">
        <v>28</v>
      </c>
      <c r="G225" s="56">
        <v>16</v>
      </c>
      <c r="H225" s="56">
        <v>58</v>
      </c>
      <c r="I225" s="20">
        <f t="shared" si="9"/>
        <v>0.27450980392156865</v>
      </c>
      <c r="J225" s="20">
        <f t="shared" si="10"/>
        <v>0.1568627450980392</v>
      </c>
      <c r="K225" s="21">
        <f t="shared" si="11"/>
        <v>0.43137254901960786</v>
      </c>
      <c r="O225" s="38"/>
      <c r="P225" s="38"/>
      <c r="Q225" s="38"/>
      <c r="R225" s="38"/>
      <c r="S225" s="38"/>
    </row>
    <row r="226" spans="1:19" ht="12.75">
      <c r="A226" s="22" t="s">
        <v>29</v>
      </c>
      <c r="B226" s="23" t="s">
        <v>30</v>
      </c>
      <c r="C226" s="23" t="s">
        <v>29</v>
      </c>
      <c r="D226" s="23" t="s">
        <v>29</v>
      </c>
      <c r="E226" s="40">
        <v>918</v>
      </c>
      <c r="F226" s="50">
        <f>SUM(F221:F225)</f>
        <v>225</v>
      </c>
      <c r="G226" s="50">
        <f>SUM(G221:G225)</f>
        <v>121</v>
      </c>
      <c r="H226" s="50">
        <f>SUM(H221:H225)</f>
        <v>572</v>
      </c>
      <c r="I226" s="24">
        <f t="shared" si="9"/>
        <v>0.24509803921568626</v>
      </c>
      <c r="J226" s="24">
        <f t="shared" si="10"/>
        <v>0.1318082788671024</v>
      </c>
      <c r="K226" s="25">
        <f t="shared" si="11"/>
        <v>0.3769063180827887</v>
      </c>
      <c r="O226" s="41"/>
      <c r="P226" s="41"/>
      <c r="Q226" s="41"/>
      <c r="R226" s="41"/>
      <c r="S226" s="38"/>
    </row>
    <row r="227" spans="1:19" ht="12.75">
      <c r="A227" s="18" t="s">
        <v>461</v>
      </c>
      <c r="B227" s="19" t="s">
        <v>462</v>
      </c>
      <c r="C227" s="19" t="s">
        <v>463</v>
      </c>
      <c r="D227" s="19" t="s">
        <v>464</v>
      </c>
      <c r="E227" s="38">
        <v>1890</v>
      </c>
      <c r="F227" s="56">
        <v>758</v>
      </c>
      <c r="G227" s="56">
        <v>139</v>
      </c>
      <c r="H227" s="56">
        <v>993</v>
      </c>
      <c r="I227" s="20">
        <f t="shared" si="9"/>
        <v>0.40105820105820106</v>
      </c>
      <c r="J227" s="20">
        <f t="shared" si="10"/>
        <v>0.07354497354497354</v>
      </c>
      <c r="K227" s="21">
        <f t="shared" si="11"/>
        <v>0.4746031746031746</v>
      </c>
      <c r="O227" s="38"/>
      <c r="P227" s="38"/>
      <c r="Q227" s="38"/>
      <c r="R227" s="38"/>
      <c r="S227" s="38"/>
    </row>
    <row r="228" spans="1:19" ht="12.75">
      <c r="A228" s="18" t="s">
        <v>461</v>
      </c>
      <c r="B228" s="19" t="s">
        <v>462</v>
      </c>
      <c r="C228" s="19" t="s">
        <v>465</v>
      </c>
      <c r="D228" s="19" t="s">
        <v>466</v>
      </c>
      <c r="E228" s="38">
        <v>1635</v>
      </c>
      <c r="F228" s="56">
        <v>265</v>
      </c>
      <c r="G228" s="56">
        <v>116</v>
      </c>
      <c r="H228" s="56">
        <v>1254</v>
      </c>
      <c r="I228" s="20">
        <f t="shared" si="9"/>
        <v>0.1620795107033639</v>
      </c>
      <c r="J228" s="20">
        <f t="shared" si="10"/>
        <v>0.0709480122324159</v>
      </c>
      <c r="K228" s="21">
        <f t="shared" si="11"/>
        <v>0.23302752293577983</v>
      </c>
      <c r="O228" s="38"/>
      <c r="P228" s="38"/>
      <c r="Q228" s="38"/>
      <c r="R228" s="38"/>
      <c r="S228" s="38"/>
    </row>
    <row r="229" spans="1:19" ht="12.75">
      <c r="A229" s="18" t="s">
        <v>461</v>
      </c>
      <c r="B229" s="19" t="s">
        <v>462</v>
      </c>
      <c r="C229" s="19" t="s">
        <v>467</v>
      </c>
      <c r="D229" s="19" t="s">
        <v>468</v>
      </c>
      <c r="E229" s="38">
        <v>1950</v>
      </c>
      <c r="F229" s="56">
        <v>635</v>
      </c>
      <c r="G229" s="56">
        <v>206</v>
      </c>
      <c r="H229" s="56">
        <v>1109</v>
      </c>
      <c r="I229" s="20">
        <f t="shared" si="9"/>
        <v>0.32564102564102565</v>
      </c>
      <c r="J229" s="20">
        <f t="shared" si="10"/>
        <v>0.10564102564102563</v>
      </c>
      <c r="K229" s="21">
        <f t="shared" si="11"/>
        <v>0.43128205128205127</v>
      </c>
      <c r="O229" s="38"/>
      <c r="P229" s="38"/>
      <c r="Q229" s="38"/>
      <c r="R229" s="38"/>
      <c r="S229" s="38"/>
    </row>
    <row r="230" spans="1:19" ht="12.75">
      <c r="A230" s="18" t="s">
        <v>461</v>
      </c>
      <c r="B230" s="19" t="s">
        <v>462</v>
      </c>
      <c r="C230" s="19" t="s">
        <v>469</v>
      </c>
      <c r="D230" s="19" t="s">
        <v>470</v>
      </c>
      <c r="E230" s="38">
        <v>3265</v>
      </c>
      <c r="F230" s="56">
        <v>348</v>
      </c>
      <c r="G230" s="56">
        <v>94</v>
      </c>
      <c r="H230" s="56">
        <v>2823</v>
      </c>
      <c r="I230" s="20">
        <f t="shared" si="9"/>
        <v>0.10658499234303216</v>
      </c>
      <c r="J230" s="20">
        <f t="shared" si="10"/>
        <v>0.02879019908116386</v>
      </c>
      <c r="K230" s="21">
        <f t="shared" si="11"/>
        <v>0.13537519142419602</v>
      </c>
      <c r="O230" s="38"/>
      <c r="P230" s="38"/>
      <c r="Q230" s="38"/>
      <c r="R230" s="38"/>
      <c r="S230" s="38"/>
    </row>
    <row r="231" spans="1:19" ht="12.75">
      <c r="A231" s="18" t="s">
        <v>461</v>
      </c>
      <c r="B231" s="19" t="s">
        <v>462</v>
      </c>
      <c r="C231" s="19" t="s">
        <v>471</v>
      </c>
      <c r="D231" s="19" t="s">
        <v>472</v>
      </c>
      <c r="E231" s="38">
        <v>2445</v>
      </c>
      <c r="F231" s="56">
        <v>481</v>
      </c>
      <c r="G231" s="56">
        <v>218</v>
      </c>
      <c r="H231" s="56">
        <v>1746</v>
      </c>
      <c r="I231" s="20">
        <f t="shared" si="9"/>
        <v>0.1967280163599182</v>
      </c>
      <c r="J231" s="20">
        <f t="shared" si="10"/>
        <v>0.08916155419222904</v>
      </c>
      <c r="K231" s="21">
        <f t="shared" si="11"/>
        <v>0.28588957055214725</v>
      </c>
      <c r="O231" s="38"/>
      <c r="P231" s="38"/>
      <c r="Q231" s="38"/>
      <c r="R231" s="38"/>
      <c r="S231" s="38"/>
    </row>
    <row r="232" spans="1:19" ht="12.75">
      <c r="A232" s="18" t="s">
        <v>461</v>
      </c>
      <c r="B232" s="19" t="s">
        <v>462</v>
      </c>
      <c r="C232" s="19" t="s">
        <v>473</v>
      </c>
      <c r="D232" s="19" t="s">
        <v>474</v>
      </c>
      <c r="E232" s="38">
        <v>17843</v>
      </c>
      <c r="F232" s="56">
        <v>7752</v>
      </c>
      <c r="G232" s="56">
        <v>1039</v>
      </c>
      <c r="H232" s="56">
        <v>9045</v>
      </c>
      <c r="I232" s="20">
        <f t="shared" si="9"/>
        <v>0.4344560892226644</v>
      </c>
      <c r="J232" s="20">
        <f t="shared" si="10"/>
        <v>0.0582301182536569</v>
      </c>
      <c r="K232" s="21">
        <f t="shared" si="11"/>
        <v>0.49268620747632125</v>
      </c>
      <c r="O232" s="38"/>
      <c r="P232" s="38"/>
      <c r="Q232" s="38"/>
      <c r="R232" s="38"/>
      <c r="S232" s="38"/>
    </row>
    <row r="233" spans="1:19" ht="12.75">
      <c r="A233" s="18" t="s">
        <v>461</v>
      </c>
      <c r="B233" s="19" t="s">
        <v>462</v>
      </c>
      <c r="C233" s="19" t="s">
        <v>475</v>
      </c>
      <c r="D233" s="19" t="s">
        <v>476</v>
      </c>
      <c r="E233" s="38">
        <v>1132</v>
      </c>
      <c r="F233" s="56">
        <v>330</v>
      </c>
      <c r="G233" s="56">
        <v>118</v>
      </c>
      <c r="H233" s="56">
        <v>679</v>
      </c>
      <c r="I233" s="20">
        <f t="shared" si="9"/>
        <v>0.2915194346289753</v>
      </c>
      <c r="J233" s="20">
        <f t="shared" si="10"/>
        <v>0.10424028268551237</v>
      </c>
      <c r="K233" s="21">
        <f t="shared" si="11"/>
        <v>0.3957597173144876</v>
      </c>
      <c r="O233" s="38"/>
      <c r="P233" s="38"/>
      <c r="Q233" s="38"/>
      <c r="R233" s="38"/>
      <c r="S233" s="38"/>
    </row>
    <row r="234" spans="1:19" ht="12.75">
      <c r="A234" s="18" t="s">
        <v>461</v>
      </c>
      <c r="B234" s="19" t="s">
        <v>462</v>
      </c>
      <c r="C234" s="19" t="s">
        <v>477</v>
      </c>
      <c r="D234" s="19" t="s">
        <v>478</v>
      </c>
      <c r="E234" s="38">
        <v>2358</v>
      </c>
      <c r="F234" s="56">
        <v>1252</v>
      </c>
      <c r="G234" s="56">
        <v>159</v>
      </c>
      <c r="H234" s="56">
        <v>947</v>
      </c>
      <c r="I234" s="20">
        <f t="shared" si="9"/>
        <v>0.5309584393553859</v>
      </c>
      <c r="J234" s="20">
        <f t="shared" si="10"/>
        <v>0.06743002544529263</v>
      </c>
      <c r="K234" s="21">
        <f t="shared" si="11"/>
        <v>0.5983884648006785</v>
      </c>
      <c r="O234" s="38"/>
      <c r="P234" s="38"/>
      <c r="Q234" s="38"/>
      <c r="R234" s="38"/>
      <c r="S234" s="38"/>
    </row>
    <row r="235" spans="1:19" ht="12.75">
      <c r="A235" s="18" t="s">
        <v>461</v>
      </c>
      <c r="B235" s="19" t="s">
        <v>462</v>
      </c>
      <c r="C235" s="19" t="s">
        <v>479</v>
      </c>
      <c r="D235" s="19" t="s">
        <v>480</v>
      </c>
      <c r="E235" s="38">
        <v>833</v>
      </c>
      <c r="F235" s="56">
        <v>306</v>
      </c>
      <c r="G235" s="56">
        <v>94</v>
      </c>
      <c r="H235" s="56">
        <v>433</v>
      </c>
      <c r="I235" s="20">
        <f t="shared" si="9"/>
        <v>0.3673469387755102</v>
      </c>
      <c r="J235" s="20">
        <f t="shared" si="10"/>
        <v>0.11284513805522209</v>
      </c>
      <c r="K235" s="21">
        <f t="shared" si="11"/>
        <v>0.4801920768307323</v>
      </c>
      <c r="O235" s="38"/>
      <c r="P235" s="38"/>
      <c r="Q235" s="38"/>
      <c r="R235" s="38"/>
      <c r="S235" s="38"/>
    </row>
    <row r="236" spans="1:19" ht="12.75">
      <c r="A236" s="18" t="s">
        <v>461</v>
      </c>
      <c r="B236" s="19" t="s">
        <v>462</v>
      </c>
      <c r="C236" s="19" t="s">
        <v>481</v>
      </c>
      <c r="D236" s="19" t="s">
        <v>482</v>
      </c>
      <c r="E236" s="38">
        <v>150</v>
      </c>
      <c r="F236" s="56">
        <v>47</v>
      </c>
      <c r="G236" s="56">
        <v>5</v>
      </c>
      <c r="H236" s="56">
        <v>98</v>
      </c>
      <c r="I236" s="20">
        <f t="shared" si="9"/>
        <v>0.31333333333333335</v>
      </c>
      <c r="J236" s="20">
        <f t="shared" si="10"/>
        <v>0.03333333333333333</v>
      </c>
      <c r="K236" s="21">
        <f t="shared" si="11"/>
        <v>0.3466666666666667</v>
      </c>
      <c r="O236" s="38"/>
      <c r="P236" s="38"/>
      <c r="Q236" s="38"/>
      <c r="R236" s="38"/>
      <c r="S236" s="38"/>
    </row>
    <row r="237" spans="1:19" ht="12.75">
      <c r="A237" s="18" t="s">
        <v>461</v>
      </c>
      <c r="B237" s="19" t="s">
        <v>462</v>
      </c>
      <c r="C237" s="19" t="s">
        <v>483</v>
      </c>
      <c r="D237" s="19" t="s">
        <v>484</v>
      </c>
      <c r="E237" s="38">
        <v>147</v>
      </c>
      <c r="F237" s="56">
        <v>33</v>
      </c>
      <c r="G237" s="56">
        <v>11</v>
      </c>
      <c r="H237" s="56">
        <v>103</v>
      </c>
      <c r="I237" s="20">
        <f t="shared" si="9"/>
        <v>0.22448979591836735</v>
      </c>
      <c r="J237" s="20">
        <f t="shared" si="10"/>
        <v>0.07482993197278912</v>
      </c>
      <c r="K237" s="21">
        <f t="shared" si="11"/>
        <v>0.29931972789115646</v>
      </c>
      <c r="O237" s="38"/>
      <c r="P237" s="38"/>
      <c r="Q237" s="38"/>
      <c r="R237" s="38"/>
      <c r="S237" s="38"/>
    </row>
    <row r="238" spans="1:19" ht="12.75">
      <c r="A238" s="18" t="s">
        <v>461</v>
      </c>
      <c r="B238" s="19" t="s">
        <v>462</v>
      </c>
      <c r="C238" s="19" t="s">
        <v>485</v>
      </c>
      <c r="D238" s="19" t="s">
        <v>486</v>
      </c>
      <c r="E238" s="38">
        <v>125</v>
      </c>
      <c r="F238" s="56">
        <v>33</v>
      </c>
      <c r="G238" s="56">
        <v>24</v>
      </c>
      <c r="H238" s="56">
        <v>68</v>
      </c>
      <c r="I238" s="20">
        <f t="shared" si="9"/>
        <v>0.264</v>
      </c>
      <c r="J238" s="20">
        <f t="shared" si="10"/>
        <v>0.192</v>
      </c>
      <c r="K238" s="21">
        <f t="shared" si="11"/>
        <v>0.456</v>
      </c>
      <c r="O238" s="38"/>
      <c r="P238" s="38"/>
      <c r="Q238" s="38"/>
      <c r="R238" s="38"/>
      <c r="S238" s="38"/>
    </row>
    <row r="239" spans="1:19" ht="12.75">
      <c r="A239" s="22" t="s">
        <v>29</v>
      </c>
      <c r="B239" s="23" t="s">
        <v>30</v>
      </c>
      <c r="C239" s="23" t="s">
        <v>29</v>
      </c>
      <c r="D239" s="23" t="s">
        <v>29</v>
      </c>
      <c r="E239" s="40">
        <v>33773</v>
      </c>
      <c r="F239" s="50">
        <f>SUM(F227:F238)</f>
        <v>12240</v>
      </c>
      <c r="G239" s="50">
        <f>SUM(G227:G238)</f>
        <v>2223</v>
      </c>
      <c r="H239" s="50">
        <f>SUM(H227:H238)</f>
        <v>19298</v>
      </c>
      <c r="I239" s="24">
        <f t="shared" si="9"/>
        <v>0.36241968436324873</v>
      </c>
      <c r="J239" s="24">
        <f t="shared" si="10"/>
        <v>0.06582181032185473</v>
      </c>
      <c r="K239" s="25">
        <f t="shared" si="11"/>
        <v>0.4282414946851035</v>
      </c>
      <c r="O239" s="41"/>
      <c r="P239" s="41"/>
      <c r="Q239" s="41"/>
      <c r="R239" s="41"/>
      <c r="S239" s="38"/>
    </row>
    <row r="240" spans="1:19" ht="12.75">
      <c r="A240" s="18" t="s">
        <v>487</v>
      </c>
      <c r="B240" s="19" t="s">
        <v>488</v>
      </c>
      <c r="C240" s="19" t="s">
        <v>489</v>
      </c>
      <c r="D240" s="19" t="s">
        <v>490</v>
      </c>
      <c r="E240" s="38">
        <v>828</v>
      </c>
      <c r="F240" s="56">
        <v>377</v>
      </c>
      <c r="G240" s="56">
        <v>68</v>
      </c>
      <c r="H240" s="56">
        <v>382</v>
      </c>
      <c r="I240" s="20">
        <f t="shared" si="9"/>
        <v>0.4553140096618358</v>
      </c>
      <c r="J240" s="20">
        <f t="shared" si="10"/>
        <v>0.0821256038647343</v>
      </c>
      <c r="K240" s="21">
        <f t="shared" si="11"/>
        <v>0.5374396135265701</v>
      </c>
      <c r="O240" s="38"/>
      <c r="P240" s="38"/>
      <c r="Q240" s="38"/>
      <c r="R240" s="38"/>
      <c r="S240" s="38"/>
    </row>
    <row r="241" spans="1:19" ht="12.75">
      <c r="A241" s="18" t="s">
        <v>487</v>
      </c>
      <c r="B241" s="19" t="s">
        <v>488</v>
      </c>
      <c r="C241" s="19" t="s">
        <v>491</v>
      </c>
      <c r="D241" s="19" t="s">
        <v>492</v>
      </c>
      <c r="E241" s="38">
        <v>653</v>
      </c>
      <c r="F241" s="56">
        <v>230</v>
      </c>
      <c r="G241" s="56">
        <v>83</v>
      </c>
      <c r="H241" s="56">
        <v>340</v>
      </c>
      <c r="I241" s="20">
        <f t="shared" si="9"/>
        <v>0.35222052067381315</v>
      </c>
      <c r="J241" s="20">
        <f t="shared" si="10"/>
        <v>0.12710566615620214</v>
      </c>
      <c r="K241" s="21">
        <f t="shared" si="11"/>
        <v>0.4793261868300153</v>
      </c>
      <c r="O241" s="38"/>
      <c r="P241" s="38"/>
      <c r="Q241" s="38"/>
      <c r="R241" s="38"/>
      <c r="S241" s="38"/>
    </row>
    <row r="242" spans="1:19" ht="12.75">
      <c r="A242" s="18" t="s">
        <v>487</v>
      </c>
      <c r="B242" s="19" t="s">
        <v>488</v>
      </c>
      <c r="C242" s="19" t="s">
        <v>493</v>
      </c>
      <c r="D242" s="19" t="s">
        <v>494</v>
      </c>
      <c r="E242" s="38">
        <v>128</v>
      </c>
      <c r="F242" s="56">
        <v>52</v>
      </c>
      <c r="G242" s="56">
        <v>18</v>
      </c>
      <c r="H242" s="56">
        <v>58</v>
      </c>
      <c r="I242" s="20">
        <f t="shared" si="9"/>
        <v>0.40625</v>
      </c>
      <c r="J242" s="20">
        <f t="shared" si="10"/>
        <v>0.140625</v>
      </c>
      <c r="K242" s="21">
        <f t="shared" si="11"/>
        <v>0.546875</v>
      </c>
      <c r="O242" s="38"/>
      <c r="P242" s="38"/>
      <c r="Q242" s="38"/>
      <c r="R242" s="38"/>
      <c r="S242" s="38"/>
    </row>
    <row r="243" spans="1:19" ht="12.75">
      <c r="A243" s="18" t="s">
        <v>487</v>
      </c>
      <c r="B243" s="19" t="s">
        <v>488</v>
      </c>
      <c r="C243" s="19" t="s">
        <v>495</v>
      </c>
      <c r="D243" s="19" t="s">
        <v>496</v>
      </c>
      <c r="E243" s="38">
        <v>82</v>
      </c>
      <c r="F243" s="56">
        <v>35</v>
      </c>
      <c r="G243" s="56">
        <v>14</v>
      </c>
      <c r="H243" s="56">
        <v>33</v>
      </c>
      <c r="I243" s="20">
        <f t="shared" si="9"/>
        <v>0.4268292682926829</v>
      </c>
      <c r="J243" s="20">
        <f t="shared" si="10"/>
        <v>0.17073170731707318</v>
      </c>
      <c r="K243" s="21">
        <f t="shared" si="11"/>
        <v>0.5975609756097561</v>
      </c>
      <c r="O243" s="38"/>
      <c r="P243" s="38"/>
      <c r="Q243" s="38"/>
      <c r="R243" s="38"/>
      <c r="S243" s="38"/>
    </row>
    <row r="244" spans="1:19" ht="12.75">
      <c r="A244" s="22" t="s">
        <v>29</v>
      </c>
      <c r="B244" s="23" t="s">
        <v>30</v>
      </c>
      <c r="C244" s="23" t="s">
        <v>29</v>
      </c>
      <c r="D244" s="23" t="s">
        <v>29</v>
      </c>
      <c r="E244" s="40">
        <v>1691</v>
      </c>
      <c r="F244" s="50">
        <f>SUM(F240:F243)</f>
        <v>694</v>
      </c>
      <c r="G244" s="50">
        <f>SUM(G240:G243)</f>
        <v>183</v>
      </c>
      <c r="H244" s="50">
        <f>SUM(H240:H243)</f>
        <v>813</v>
      </c>
      <c r="I244" s="24">
        <f t="shared" si="9"/>
        <v>0.410408042578356</v>
      </c>
      <c r="J244" s="24">
        <f t="shared" si="10"/>
        <v>0.10821998817267889</v>
      </c>
      <c r="K244" s="25">
        <f t="shared" si="11"/>
        <v>0.5186280307510349</v>
      </c>
      <c r="O244" s="41"/>
      <c r="P244" s="41"/>
      <c r="Q244" s="41"/>
      <c r="R244" s="41"/>
      <c r="S244" s="38"/>
    </row>
    <row r="245" spans="1:19" ht="12.75">
      <c r="A245" s="18" t="s">
        <v>497</v>
      </c>
      <c r="B245" s="19" t="s">
        <v>498</v>
      </c>
      <c r="C245" s="19" t="s">
        <v>499</v>
      </c>
      <c r="D245" s="19" t="s">
        <v>500</v>
      </c>
      <c r="E245" s="38">
        <v>377</v>
      </c>
      <c r="F245" s="56">
        <v>42</v>
      </c>
      <c r="G245" s="56">
        <v>21</v>
      </c>
      <c r="H245" s="56">
        <v>314</v>
      </c>
      <c r="I245" s="20">
        <f t="shared" si="9"/>
        <v>0.11140583554376658</v>
      </c>
      <c r="J245" s="20">
        <f t="shared" si="10"/>
        <v>0.05570291777188329</v>
      </c>
      <c r="K245" s="21">
        <f t="shared" si="11"/>
        <v>0.16710875331564987</v>
      </c>
      <c r="O245" s="38"/>
      <c r="P245" s="38"/>
      <c r="Q245" s="38"/>
      <c r="R245" s="38"/>
      <c r="S245" s="38"/>
    </row>
    <row r="246" spans="1:11" ht="12.75">
      <c r="A246" s="22" t="s">
        <v>29</v>
      </c>
      <c r="B246" s="23" t="s">
        <v>30</v>
      </c>
      <c r="C246" s="23" t="s">
        <v>29</v>
      </c>
      <c r="D246" s="23" t="s">
        <v>29</v>
      </c>
      <c r="E246" s="40">
        <v>377</v>
      </c>
      <c r="F246" s="50">
        <f>SUM(F245)</f>
        <v>42</v>
      </c>
      <c r="G246" s="50">
        <f>SUM(G245)</f>
        <v>21</v>
      </c>
      <c r="H246" s="50">
        <f>SUM(H245)</f>
        <v>314</v>
      </c>
      <c r="I246" s="24">
        <f t="shared" si="9"/>
        <v>0.11140583554376658</v>
      </c>
      <c r="J246" s="24">
        <f t="shared" si="10"/>
        <v>0.05570291777188329</v>
      </c>
      <c r="K246" s="25">
        <f t="shared" si="11"/>
        <v>0.16710875331564987</v>
      </c>
    </row>
    <row r="247" spans="1:19" ht="12.75">
      <c r="A247" s="48" t="s">
        <v>515</v>
      </c>
      <c r="B247" s="19" t="s">
        <v>498</v>
      </c>
      <c r="C247" s="38" t="s">
        <v>508</v>
      </c>
      <c r="D247" s="38" t="s">
        <v>509</v>
      </c>
      <c r="E247" s="38">
        <v>147</v>
      </c>
      <c r="F247" s="38">
        <v>0</v>
      </c>
      <c r="G247" s="38">
        <v>0</v>
      </c>
      <c r="H247" s="38">
        <v>0</v>
      </c>
      <c r="I247" s="20">
        <f t="shared" si="9"/>
        <v>0</v>
      </c>
      <c r="J247" s="20">
        <f t="shared" si="10"/>
        <v>0</v>
      </c>
      <c r="K247" s="21">
        <f t="shared" si="11"/>
        <v>0</v>
      </c>
      <c r="O247" s="38"/>
      <c r="P247" s="38"/>
      <c r="Q247" s="38"/>
      <c r="R247" s="38"/>
      <c r="S247" s="38"/>
    </row>
    <row r="248" spans="1:19" ht="12.75">
      <c r="A248" s="48" t="s">
        <v>515</v>
      </c>
      <c r="B248" s="19" t="s">
        <v>498</v>
      </c>
      <c r="C248" s="38" t="s">
        <v>510</v>
      </c>
      <c r="D248" s="38" t="s">
        <v>511</v>
      </c>
      <c r="E248" s="38">
        <v>125</v>
      </c>
      <c r="F248" s="38">
        <v>0</v>
      </c>
      <c r="G248" s="38">
        <v>0</v>
      </c>
      <c r="H248" s="38">
        <v>0</v>
      </c>
      <c r="I248" s="20">
        <f t="shared" si="9"/>
        <v>0</v>
      </c>
      <c r="J248" s="20">
        <f t="shared" si="10"/>
        <v>0</v>
      </c>
      <c r="K248" s="21">
        <f t="shared" si="11"/>
        <v>0</v>
      </c>
      <c r="O248" s="38"/>
      <c r="P248" s="38"/>
      <c r="Q248" s="38"/>
      <c r="R248" s="38"/>
      <c r="S248" s="38"/>
    </row>
    <row r="249" spans="1:19" ht="12.75">
      <c r="A249" s="48" t="s">
        <v>515</v>
      </c>
      <c r="B249" s="19" t="s">
        <v>498</v>
      </c>
      <c r="C249" s="38" t="s">
        <v>512</v>
      </c>
      <c r="D249" s="38" t="s">
        <v>513</v>
      </c>
      <c r="E249" s="38">
        <v>335</v>
      </c>
      <c r="F249" s="38">
        <v>0</v>
      </c>
      <c r="G249" s="38">
        <v>0</v>
      </c>
      <c r="H249" s="38">
        <v>0</v>
      </c>
      <c r="I249" s="20">
        <f t="shared" si="9"/>
        <v>0</v>
      </c>
      <c r="J249" s="20">
        <f t="shared" si="10"/>
        <v>0</v>
      </c>
      <c r="K249" s="21">
        <f t="shared" si="11"/>
        <v>0</v>
      </c>
      <c r="O249" s="38"/>
      <c r="P249" s="38"/>
      <c r="Q249" s="38"/>
      <c r="R249" s="38"/>
      <c r="S249" s="38"/>
    </row>
    <row r="250" spans="1:19" ht="12.75">
      <c r="A250" s="22"/>
      <c r="B250" s="23" t="s">
        <v>514</v>
      </c>
      <c r="C250" s="23"/>
      <c r="D250" s="23"/>
      <c r="E250" s="50">
        <f>SUM(E247:E249)</f>
        <v>607</v>
      </c>
      <c r="F250" s="50">
        <v>0</v>
      </c>
      <c r="G250" s="50">
        <v>0</v>
      </c>
      <c r="H250" s="50">
        <v>0</v>
      </c>
      <c r="I250" s="24">
        <f t="shared" si="9"/>
        <v>0</v>
      </c>
      <c r="J250" s="24">
        <f t="shared" si="10"/>
        <v>0</v>
      </c>
      <c r="K250" s="25">
        <f t="shared" si="11"/>
        <v>0</v>
      </c>
      <c r="O250" s="41"/>
      <c r="P250" s="41"/>
      <c r="Q250" s="41"/>
      <c r="R250" s="41"/>
      <c r="S250" s="38"/>
    </row>
    <row r="251" spans="1:19" ht="12.75">
      <c r="A251" s="44"/>
      <c r="B251" s="45"/>
      <c r="C251" s="45"/>
      <c r="D251" s="45"/>
      <c r="E251" s="49"/>
      <c r="F251" s="49"/>
      <c r="G251" s="49"/>
      <c r="H251" s="49"/>
      <c r="I251" s="46"/>
      <c r="J251" s="46"/>
      <c r="K251" s="47"/>
      <c r="O251" s="41"/>
      <c r="P251" s="41"/>
      <c r="Q251" s="41"/>
      <c r="R251" s="41"/>
      <c r="S251" s="38"/>
    </row>
    <row r="252" spans="1:19" ht="12.75">
      <c r="A252" s="44"/>
      <c r="B252" s="45"/>
      <c r="C252" s="45"/>
      <c r="D252" s="45"/>
      <c r="E252" s="49"/>
      <c r="F252" s="49"/>
      <c r="G252" s="49"/>
      <c r="H252" s="49"/>
      <c r="I252" s="46"/>
      <c r="J252" s="46"/>
      <c r="K252" s="47"/>
      <c r="O252" s="38"/>
      <c r="P252" s="38"/>
      <c r="Q252" s="38"/>
      <c r="R252" s="38"/>
      <c r="S252" s="38"/>
    </row>
    <row r="253" spans="1:19" ht="13.5" thickBot="1">
      <c r="A253" s="18"/>
      <c r="B253" s="19"/>
      <c r="C253" s="19"/>
      <c r="D253" s="19"/>
      <c r="E253" s="58"/>
      <c r="F253" s="57"/>
      <c r="G253" s="57"/>
      <c r="H253" s="57"/>
      <c r="I253" s="20"/>
      <c r="J253" s="20"/>
      <c r="K253" s="21"/>
      <c r="O253" s="41"/>
      <c r="P253" s="41"/>
      <c r="Q253" s="41"/>
      <c r="R253" s="41"/>
      <c r="S253" s="38"/>
    </row>
    <row r="254" spans="1:11" ht="13.5" thickBot="1">
      <c r="A254" s="26" t="s">
        <v>29</v>
      </c>
      <c r="B254" s="27" t="s">
        <v>501</v>
      </c>
      <c r="C254" s="27" t="s">
        <v>502</v>
      </c>
      <c r="D254" s="28"/>
      <c r="E254" s="59">
        <f>SUM(E4:E250)/2</f>
        <v>756741</v>
      </c>
      <c r="F254" s="60">
        <f>SUM(F4:F246)/2</f>
        <v>207094</v>
      </c>
      <c r="G254" s="60">
        <f>SUM(G4:G246)/2</f>
        <v>47559</v>
      </c>
      <c r="H254" s="60">
        <f>SUM(H4:H246)/2</f>
        <v>500071</v>
      </c>
      <c r="I254" s="29">
        <f>F254/E254</f>
        <v>0.27366562668072697</v>
      </c>
      <c r="J254" s="29">
        <f>G254/E254</f>
        <v>0.06284712999559955</v>
      </c>
      <c r="K254" s="30">
        <f>(F254+G254)/E254</f>
        <v>0.3365127566763265</v>
      </c>
    </row>
    <row r="255" spans="1:11" ht="13.5" thickBot="1">
      <c r="A255" s="18" t="s">
        <v>29</v>
      </c>
      <c r="B255" s="19" t="s">
        <v>29</v>
      </c>
      <c r="C255" s="19" t="s">
        <v>29</v>
      </c>
      <c r="D255" s="10"/>
      <c r="E255" s="61"/>
      <c r="F255" s="57"/>
      <c r="G255" s="57"/>
      <c r="H255" s="57"/>
      <c r="I255" s="20"/>
      <c r="J255" s="20"/>
      <c r="K255" s="21"/>
    </row>
    <row r="256" spans="1:11" ht="13.5" thickBot="1">
      <c r="A256" s="26" t="s">
        <v>29</v>
      </c>
      <c r="B256" s="27" t="s">
        <v>503</v>
      </c>
      <c r="C256" s="27" t="s">
        <v>504</v>
      </c>
      <c r="D256" s="28"/>
      <c r="E256" s="62">
        <v>375</v>
      </c>
      <c r="F256" s="60"/>
      <c r="G256" s="60"/>
      <c r="H256" s="60"/>
      <c r="I256" s="29"/>
      <c r="J256" s="29"/>
      <c r="K256" s="30"/>
    </row>
    <row r="257" spans="1:11" ht="13.5" thickBot="1">
      <c r="A257" s="18" t="s">
        <v>29</v>
      </c>
      <c r="B257" s="19" t="s">
        <v>29</v>
      </c>
      <c r="C257" s="19" t="s">
        <v>29</v>
      </c>
      <c r="D257" s="10"/>
      <c r="E257" s="61"/>
      <c r="F257" s="57"/>
      <c r="G257" s="57"/>
      <c r="H257" s="57"/>
      <c r="I257" s="20"/>
      <c r="J257" s="20"/>
      <c r="K257" s="21"/>
    </row>
    <row r="258" spans="1:19" ht="13.5" thickBot="1">
      <c r="A258" s="31" t="s">
        <v>29</v>
      </c>
      <c r="B258" s="32" t="s">
        <v>505</v>
      </c>
      <c r="C258" s="32" t="s">
        <v>29</v>
      </c>
      <c r="D258" s="33"/>
      <c r="E258" s="63">
        <f>E256+E254</f>
        <v>757116</v>
      </c>
      <c r="F258" s="64">
        <v>207094</v>
      </c>
      <c r="G258" s="64">
        <v>47559</v>
      </c>
      <c r="H258" s="64">
        <v>500071</v>
      </c>
      <c r="I258" s="34">
        <f>F258/E258</f>
        <v>0.2735300799349109</v>
      </c>
      <c r="J258" s="34">
        <f>G258/E258</f>
        <v>0.06281600177515731</v>
      </c>
      <c r="K258" s="35">
        <f>(F258+G258)/E258</f>
        <v>0.3363460817100682</v>
      </c>
      <c r="S258" s="38"/>
    </row>
    <row r="259" spans="1:8" ht="12.75">
      <c r="A259" s="19" t="s">
        <v>29</v>
      </c>
      <c r="B259" s="19" t="s">
        <v>29</v>
      </c>
      <c r="C259" s="19" t="s">
        <v>29</v>
      </c>
      <c r="D259" s="19" t="s">
        <v>29</v>
      </c>
      <c r="E259" s="57"/>
      <c r="F259" s="57"/>
      <c r="G259" s="57"/>
      <c r="H259" s="57"/>
    </row>
    <row r="260" spans="1:19" ht="12.75">
      <c r="A260" s="19" t="s">
        <v>506</v>
      </c>
      <c r="O260" s="38"/>
      <c r="P260" s="38"/>
      <c r="Q260" s="38"/>
      <c r="R260" s="38"/>
      <c r="S260" s="38"/>
    </row>
    <row r="261" ht="12.75">
      <c r="A261" t="s">
        <v>507</v>
      </c>
    </row>
  </sheetData>
  <printOptions/>
  <pageMargins left="0.75" right="0.75" top="1" bottom="1" header="0.5" footer="0.5"/>
  <pageSetup fitToHeight="76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2007-05-16T19:00:14Z</cp:lastPrinted>
  <dcterms:created xsi:type="dcterms:W3CDTF">2007-05-15T22:04:55Z</dcterms:created>
  <dcterms:modified xsi:type="dcterms:W3CDTF">2007-05-16T19:00:47Z</dcterms:modified>
  <cp:category/>
  <cp:version/>
  <cp:contentType/>
  <cp:contentStatus/>
</cp:coreProperties>
</file>