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 1 - For Districts" sheetId="1" r:id="rId1"/>
  </sheets>
  <externalReferences>
    <externalReference r:id="rId4"/>
  </externalReferences>
  <definedNames>
    <definedName name="_xlnm._FilterDatabase" localSheetId="0" hidden="1">'Sheet 1 - For Districts'!$B$2:$B$185</definedName>
    <definedName name="_xlnm.Print_Area" localSheetId="0">'Sheet 1 - For Districts'!$A$1:$AK$183</definedName>
    <definedName name="_xlnm.Print_Titles" localSheetId="0">'Sheet 1 - For Districts'!$A:$B,'Sheet 1 - For Districts'!$1:$3</definedName>
  </definedNames>
  <calcPr fullCalcOnLoad="1"/>
</workbook>
</file>

<file path=xl/sharedStrings.xml><?xml version="1.0" encoding="utf-8"?>
<sst xmlns="http://schemas.openxmlformats.org/spreadsheetml/2006/main" count="416" uniqueCount="269">
  <si>
    <t xml:space="preserve">2011-12 </t>
  </si>
  <si>
    <t>2012-13</t>
  </si>
  <si>
    <t>ESTIMATED CHANGE - 2011-12 AND 2012-13</t>
  </si>
  <si>
    <t>COUNTY</t>
  </si>
  <si>
    <t>DISTRICT</t>
  </si>
  <si>
    <t>ACTUAL FUNDED PUPIL COUNT- 2011-12</t>
  </si>
  <si>
    <t>2011-12 FULLY FUNDED TOTAL PROGRAM</t>
  </si>
  <si>
    <t>Negative Factor
 2011-12
 NO SUPPLEMENTAL</t>
  </si>
  <si>
    <t>TOTAL PROGRAM AFTER NEGATIVE FACTOR
NO SUPPLEMENTAL</t>
  </si>
  <si>
    <t>SUPPLEMENTAL BUDGET REQUEST</t>
  </si>
  <si>
    <t>REVISED TOTAL PROGRAM WITH SUPPLEMENTAL</t>
  </si>
  <si>
    <t>Negative Factor 2011-12
 WITH SUPPLEMENTAL</t>
  </si>
  <si>
    <t>PROPERTY
 TAXES</t>
  </si>
  <si>
    <t>SPECIFIC OWNERSHIP TAXES</t>
  </si>
  <si>
    <t>STATE SHARE
 NO SUPPLEMENTAL</t>
  </si>
  <si>
    <t>CATEGORICAL BUYOUT
NO SUPPLEMENTAL</t>
  </si>
  <si>
    <t>STATE SHARE WITH SUPPLEMENTAL</t>
  </si>
  <si>
    <t>CATEGORICAL BUYOUT
WITH SUPPLEMENTAL</t>
  </si>
  <si>
    <t>2011-12 
PER PUPIL FUNDING 
NO SUPPLEMENTAL</t>
  </si>
  <si>
    <t>2011-12
PER PUPIL FUNDING 
WITH SUPPLEMENTAL</t>
  </si>
  <si>
    <t>2011-12 
CHANGE IN STATE SHARE WITH SUPPLEMENTAL</t>
  </si>
  <si>
    <t>2011-12
CHANGE IN PER PUPIL FUNDING WITH SUPPLEMENTAL</t>
  </si>
  <si>
    <t>2012-13 ESTIMATED FUNDED PUPIL COUNTS
2012-13</t>
  </si>
  <si>
    <t xml:space="preserve">2012-13 ESTIMATED FULLY FUNDED TOTAL PROGRAM </t>
  </si>
  <si>
    <t>2012-13 
Estimated Negative Factor</t>
  </si>
  <si>
    <t>2012-13 TOTAL PROGRAM AFTER NEGATIVE FACTOR</t>
  </si>
  <si>
    <t>STATE SHARE</t>
  </si>
  <si>
    <t>CATEGORICAL BUYOUT</t>
  </si>
  <si>
    <t>2012-13 ESTIMATED PER PUPIL FUNDING AFTER NEGATIVE FACTOR</t>
  </si>
  <si>
    <t>CHANGE IN FUNDED PUPILS</t>
  </si>
  <si>
    <t>CHANGE IN FULLY FUNDED TOTAL PROGRAM</t>
  </si>
  <si>
    <t>CHANGE IN NEGATIVE FACTOR WITH SUPPLEMENTAL</t>
  </si>
  <si>
    <t>CHANGE IN TOTAL PROGRAM AFTER NEGATIVE FACTOR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</si>
  <si>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</si>
  <si>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</si>
  <si>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</si>
  <si>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</si>
  <si>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</si>
  <si>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D + E</t>
  </si>
  <si>
    <t>F + G</t>
  </si>
  <si>
    <t>E + G</t>
  </si>
  <si>
    <t>F - J - K</t>
  </si>
  <si>
    <t>H - J - K</t>
  </si>
  <si>
    <t>N - L</t>
  </si>
  <si>
    <t>Q - P</t>
  </si>
  <si>
    <t>U + V</t>
  </si>
  <si>
    <t>W - X - Y</t>
  </si>
  <si>
    <t>T - C</t>
  </si>
  <si>
    <t>U - D</t>
  </si>
  <si>
    <t>V - I</t>
  </si>
  <si>
    <t>W - H</t>
  </si>
  <si>
    <t>X - J</t>
  </si>
  <si>
    <t>Y - K</t>
  </si>
  <si>
    <t>Z - N</t>
  </si>
  <si>
    <t>AA - O</t>
  </si>
  <si>
    <t>AB - Q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</si>
  <si>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</si>
  <si>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</si>
  <si>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</si>
  <si>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</si>
  <si>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</si>
  <si>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</si>
  <si>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</si>
  <si>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</si>
  <si>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</si>
  <si>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</si>
  <si>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</si>
  <si>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</si>
  <si>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</si>
  <si>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</si>
  <si>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</si>
  <si>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</si>
  <si>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</si>
  <si>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</si>
  <si>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</si>
  <si>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</si>
  <si>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</si>
  <si>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</si>
  <si>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</si>
  <si>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</si>
  <si>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</si>
  <si>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</si>
  <si>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</si>
  <si>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</si>
  <si>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</si>
  <si>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</si>
  <si>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</si>
  <si>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</si>
  <si>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</si>
  <si>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</si>
  <si>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</si>
  <si>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</si>
  <si>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</si>
  <si>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</si>
  <si>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</si>
  <si>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</si>
  <si>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</si>
  <si>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</si>
  <si>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</si>
  <si>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</si>
  <si>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</si>
  <si>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</si>
  <si>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</si>
  <si>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</si>
  <si>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</si>
  <si>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</si>
  <si>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</si>
  <si>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</si>
  <si>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</si>
  <si>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</si>
  <si>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</si>
  <si>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</si>
  <si>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</si>
  <si>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</si>
  <si>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</si>
  <si>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</si>
  <si>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</si>
  <si>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</si>
  <si>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</si>
  <si>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</si>
  <si>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</si>
  <si>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</si>
  <si>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</si>
  <si>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</si>
  <si>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</si>
  <si>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</si>
  <si>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</si>
  <si>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</si>
  <si>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</si>
  <si>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</si>
  <si>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</si>
  <si>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</si>
  <si>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</si>
  <si>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</si>
  <si>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</si>
  <si>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</si>
  <si>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</si>
  <si>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</si>
  <si>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</si>
  <si>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</si>
  <si>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</si>
  <si>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</si>
  <si>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</si>
  <si>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</si>
  <si>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</si>
  <si>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</si>
  <si>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</si>
  <si>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</si>
  <si>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</si>
  <si>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</si>
  <si>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</si>
  <si>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</si>
  <si>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</si>
  <si>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</si>
  <si>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</si>
  <si>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</si>
  <si>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</si>
  <si>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</si>
  <si>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</si>
  <si>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</si>
  <si>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</si>
  <si>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</si>
  <si>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</si>
  <si>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</si>
  <si>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</si>
  <si>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</si>
  <si>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</si>
  <si>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</si>
  <si>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</si>
  <si>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</si>
  <si>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</si>
  <si>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</si>
  <si>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</si>
  <si>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</si>
  <si>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</si>
  <si>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</si>
  <si>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</si>
  <si>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</si>
  <si>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</si>
  <si>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</si>
  <si>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</si>
  <si>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</si>
  <si>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</si>
  <si>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</si>
  <si>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</si>
  <si>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</si>
  <si>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</si>
  <si>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</si>
  <si>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</si>
  <si>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</si>
  <si>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</si>
  <si>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</si>
  <si>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</si>
  <si>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</si>
  <si>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</si>
  <si>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</si>
  <si>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</si>
  <si>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</si>
  <si>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</si>
  <si>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</si>
  <si>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</si>
  <si>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</si>
  <si>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</si>
  <si>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</si>
  <si>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</si>
  <si>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</si>
  <si>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</si>
  <si>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</si>
  <si>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</si>
  <si>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</si>
  <si>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</si>
  <si>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</si>
  <si>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</si>
  <si>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</si>
  <si>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</si>
  <si>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</si>
  <si>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</si>
  <si>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</si>
  <si>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</si>
  <si>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</si>
  <si>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</si>
  <si>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</si>
  <si>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</si>
  <si>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</si>
  <si>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</si>
  <si>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</si>
  <si>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</si>
  <si>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</si>
  <si>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</si>
  <si>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</si>
  <si>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</si>
  <si>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</si>
  <si>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</si>
  <si>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</si>
  <si>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</si>
  <si>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</si>
  <si>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</si>
  <si>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</si>
  <si>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</si>
  <si>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</si>
  <si>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</si>
  <si>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</si>
  <si>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</si>
  <si>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</si>
  <si>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</si>
  <si>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</si>
  <si>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</si>
  <si>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</si>
  <si>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</si>
  <si>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</si>
  <si>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</si>
  <si>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</si>
  <si>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</si>
  <si>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</si>
  <si>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</si>
  <si>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</si>
  <si>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</si>
  <si>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</si>
  <si>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</si>
  <si>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</si>
  <si>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</si>
  <si>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</si>
  <si>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</si>
  <si>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</si>
  <si>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</si>
  <si>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</si>
  <si>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</si>
  <si>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Charter School Institute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</si>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</sst>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medium"/>
      <right style="medium"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40" fontId="34" fillId="33" borderId="15" xfId="0" applyNumberFormat="1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40" fontId="34" fillId="33" borderId="16" xfId="0" applyNumberFormat="1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34" fillId="34" borderId="17" xfId="0" applyFont="1" applyFill="1" applyBorder="1" applyAlignment="1">
      <alignment horizontal="center" wrapText="1"/>
    </xf>
    <xf numFmtId="40" fontId="34" fillId="34" borderId="15" xfId="0" applyNumberFormat="1" applyFont="1" applyFill="1" applyBorder="1" applyAlignment="1">
      <alignment horizontal="center" wrapText="1"/>
    </xf>
    <xf numFmtId="0" fontId="34" fillId="34" borderId="18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40" fontId="34" fillId="0" borderId="15" xfId="0" applyNumberFormat="1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0" xfId="0" applyFont="1" applyAlignment="1">
      <alignment wrapText="1"/>
    </xf>
    <xf numFmtId="0" fontId="34" fillId="33" borderId="1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0" fontId="0" fillId="0" borderId="20" xfId="0" applyNumberFormat="1" applyBorder="1" applyAlignment="1">
      <alignment/>
    </xf>
    <xf numFmtId="43" fontId="0" fillId="0" borderId="0" xfId="0" applyNumberFormat="1" applyAlignment="1">
      <alignment/>
    </xf>
    <xf numFmtId="40" fontId="0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40" fontId="0" fillId="0" borderId="11" xfId="0" applyNumberFormat="1" applyBorder="1" applyAlignment="1">
      <alignment/>
    </xf>
    <xf numFmtId="40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0" fontId="0" fillId="0" borderId="2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Budget%20-%20CDE\FY2012-13\Revised%202011-12%20&amp;%202012-13%20-%20January%20Run%20for%20Displ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 - For Districts"/>
      <sheetName val="Sheet 1 - For Ed Comm Hr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8515625" style="0" customWidth="1"/>
    <col min="2" max="2" width="22.28125" style="0" bestFit="1" customWidth="1"/>
    <col min="3" max="3" width="16.421875" style="0" bestFit="1" customWidth="1"/>
    <col min="4" max="4" width="17.00390625" style="0" bestFit="1" customWidth="1"/>
    <col min="5" max="5" width="16.57421875" style="0" bestFit="1" customWidth="1"/>
    <col min="6" max="6" width="17.00390625" style="0" bestFit="1" customWidth="1"/>
    <col min="7" max="9" width="16.140625" style="0" customWidth="1"/>
    <col min="10" max="10" width="16.421875" style="0" bestFit="1" customWidth="1"/>
    <col min="11" max="12" width="16.28125" style="0" bestFit="1" customWidth="1"/>
    <col min="13" max="15" width="16.140625" style="0" customWidth="1"/>
    <col min="16" max="16" width="16.421875" style="0" bestFit="1" customWidth="1"/>
    <col min="17" max="18" width="16.140625" style="0" customWidth="1"/>
    <col min="19" max="19" width="15.7109375" style="0" customWidth="1"/>
    <col min="20" max="20" width="16.57421875" style="0" bestFit="1" customWidth="1"/>
    <col min="21" max="21" width="18.57421875" style="0" bestFit="1" customWidth="1"/>
    <col min="22" max="22" width="18.7109375" style="0" bestFit="1" customWidth="1"/>
    <col min="23" max="23" width="18.421875" style="0" bestFit="1" customWidth="1"/>
    <col min="24" max="24" width="17.421875" style="0" bestFit="1" customWidth="1"/>
    <col min="25" max="25" width="16.421875" style="0" bestFit="1" customWidth="1"/>
    <col min="26" max="26" width="18.8515625" style="0" bestFit="1" customWidth="1"/>
    <col min="27" max="27" width="16.140625" style="0" customWidth="1"/>
    <col min="28" max="28" width="16.28125" style="0" bestFit="1" customWidth="1"/>
    <col min="29" max="29" width="12.140625" style="0" customWidth="1"/>
    <col min="30" max="30" width="15.140625" style="0" bestFit="1" customWidth="1"/>
    <col min="31" max="31" width="16.00390625" style="0" customWidth="1"/>
    <col min="32" max="32" width="15.00390625" style="0" customWidth="1"/>
    <col min="33" max="33" width="16.28125" style="0" bestFit="1" customWidth="1"/>
    <col min="34" max="34" width="17.00390625" style="0" bestFit="1" customWidth="1"/>
    <col min="35" max="35" width="16.140625" style="0" bestFit="1" customWidth="1"/>
    <col min="36" max="36" width="16.8515625" style="0" bestFit="1" customWidth="1"/>
    <col min="37" max="37" width="12.140625" style="0" customWidth="1"/>
  </cols>
  <sheetData>
    <row r="1" spans="1:37" ht="26.2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 t="s">
        <v>1</v>
      </c>
      <c r="U1" s="6"/>
      <c r="V1" s="6"/>
      <c r="W1" s="6"/>
      <c r="X1" s="6"/>
      <c r="Y1" s="6"/>
      <c r="Z1" s="6"/>
      <c r="AA1" s="6"/>
      <c r="AB1" s="6"/>
      <c r="AC1" s="7" t="s">
        <v>2</v>
      </c>
      <c r="AD1" s="8"/>
      <c r="AE1" s="8"/>
      <c r="AF1" s="8"/>
      <c r="AG1" s="8"/>
      <c r="AH1" s="8"/>
      <c r="AI1" s="8"/>
      <c r="AJ1" s="8"/>
      <c r="AK1" s="9"/>
    </row>
    <row r="2" spans="1:37" s="22" customFormat="1" ht="92.25" customHeight="1">
      <c r="A2" s="10" t="s">
        <v>3</v>
      </c>
      <c r="B2" s="10" t="s">
        <v>4</v>
      </c>
      <c r="C2" s="11" t="s">
        <v>5</v>
      </c>
      <c r="D2" s="10" t="s">
        <v>6</v>
      </c>
      <c r="E2" s="11" t="s">
        <v>7</v>
      </c>
      <c r="F2" s="10" t="s">
        <v>8</v>
      </c>
      <c r="G2" s="10" t="s">
        <v>9</v>
      </c>
      <c r="H2" s="10" t="s">
        <v>10</v>
      </c>
      <c r="I2" s="11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5" t="s">
        <v>25</v>
      </c>
      <c r="X2" s="16" t="s">
        <v>12</v>
      </c>
      <c r="Y2" s="16" t="s">
        <v>13</v>
      </c>
      <c r="Z2" s="16" t="s">
        <v>26</v>
      </c>
      <c r="AA2" s="16" t="s">
        <v>27</v>
      </c>
      <c r="AB2" s="17" t="s">
        <v>28</v>
      </c>
      <c r="AC2" s="18" t="s">
        <v>29</v>
      </c>
      <c r="AD2" s="19" t="s">
        <v>30</v>
      </c>
      <c r="AE2" s="19" t="s">
        <v>31</v>
      </c>
      <c r="AF2" s="19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1" t="s">
        <v>37</v>
      </c>
    </row>
    <row r="3" spans="1:37" s="24" customFormat="1" ht="15" customHeight="1">
      <c r="A3" s="10"/>
      <c r="B3" s="10"/>
      <c r="C3" s="11"/>
      <c r="D3" s="11"/>
      <c r="E3" s="11"/>
      <c r="F3" s="11" t="s">
        <v>38</v>
      </c>
      <c r="G3" s="11"/>
      <c r="H3" s="10" t="s">
        <v>39</v>
      </c>
      <c r="I3" s="11" t="s">
        <v>40</v>
      </c>
      <c r="J3" s="11"/>
      <c r="K3" s="11"/>
      <c r="L3" s="11" t="s">
        <v>41</v>
      </c>
      <c r="M3" s="11"/>
      <c r="N3" s="11" t="s">
        <v>42</v>
      </c>
      <c r="O3" s="11"/>
      <c r="P3" s="11"/>
      <c r="Q3" s="11"/>
      <c r="R3" s="11" t="s">
        <v>43</v>
      </c>
      <c r="S3" s="23" t="s">
        <v>44</v>
      </c>
      <c r="T3" s="13"/>
      <c r="U3" s="14"/>
      <c r="V3" s="15"/>
      <c r="W3" s="15" t="s">
        <v>45</v>
      </c>
      <c r="X3" s="16"/>
      <c r="Y3" s="16"/>
      <c r="Z3" s="16" t="s">
        <v>46</v>
      </c>
      <c r="AA3" s="16"/>
      <c r="AB3" s="17"/>
      <c r="AC3" s="18" t="s">
        <v>47</v>
      </c>
      <c r="AD3" s="19" t="s">
        <v>48</v>
      </c>
      <c r="AE3" s="19" t="s">
        <v>49</v>
      </c>
      <c r="AF3" s="19" t="s">
        <v>50</v>
      </c>
      <c r="AG3" s="20" t="s">
        <v>51</v>
      </c>
      <c r="AH3" s="20" t="s">
        <v>52</v>
      </c>
      <c r="AI3" s="20" t="s">
        <v>53</v>
      </c>
      <c r="AJ3" s="20" t="s">
        <v>54</v>
      </c>
      <c r="AK3" s="21" t="s">
        <v>55</v>
      </c>
    </row>
    <row r="4" spans="1:37" ht="15">
      <c r="A4" t="s">
        <v>56</v>
      </c>
      <c r="B4" t="s">
        <v>57</v>
      </c>
      <c r="C4" s="25">
        <v>7342.3</v>
      </c>
      <c r="D4" s="26">
        <v>55163375.620000005</v>
      </c>
      <c r="E4" s="26">
        <v>-7320642.404812472</v>
      </c>
      <c r="F4" s="26">
        <v>47842733.215187535</v>
      </c>
      <c r="G4" s="27">
        <f aca="true" t="shared" si="0" ref="G4:G67">I4-E4</f>
        <v>182375.96139410604</v>
      </c>
      <c r="H4" s="26">
        <f>SUM(F4:G4)</f>
        <v>48025109.17658164</v>
      </c>
      <c r="I4" s="26">
        <v>-7138266.443418366</v>
      </c>
      <c r="J4" s="26">
        <v>11830715.26</v>
      </c>
      <c r="K4" s="26">
        <v>817980.6</v>
      </c>
      <c r="L4" s="26">
        <v>35194037.355187535</v>
      </c>
      <c r="M4" s="26">
        <v>0</v>
      </c>
      <c r="N4" s="26">
        <v>35376413.31658164</v>
      </c>
      <c r="O4" s="26">
        <v>0</v>
      </c>
      <c r="P4" s="26">
        <v>6516.04</v>
      </c>
      <c r="Q4" s="26">
        <v>6540.88</v>
      </c>
      <c r="R4" s="26">
        <f>N4-L4</f>
        <v>182375.96139410138</v>
      </c>
      <c r="S4" s="28">
        <f>Q4-P4</f>
        <v>24.840000000000146</v>
      </c>
      <c r="T4" s="25">
        <v>7526.299999999999</v>
      </c>
      <c r="U4" s="26">
        <v>58520100.35</v>
      </c>
      <c r="V4" s="26">
        <v>-10302348.40760177</v>
      </c>
      <c r="W4" s="26">
        <v>48217751.942398235</v>
      </c>
      <c r="X4" s="26">
        <v>11716152.08</v>
      </c>
      <c r="Y4" s="26">
        <v>842520.02</v>
      </c>
      <c r="Z4" s="26">
        <v>35659079.84239823</v>
      </c>
      <c r="AA4" s="26">
        <v>0</v>
      </c>
      <c r="AB4" s="29">
        <v>6406.567894237306</v>
      </c>
      <c r="AC4" s="30">
        <f>T4-C4</f>
        <v>183.9999999999991</v>
      </c>
      <c r="AD4" s="26">
        <f>U4-D4</f>
        <v>3356724.7299999967</v>
      </c>
      <c r="AE4" s="26">
        <f>V4-I4</f>
        <v>-3164081.964183404</v>
      </c>
      <c r="AF4" s="26">
        <f>W4-H4</f>
        <v>192642.76581659168</v>
      </c>
      <c r="AG4" s="26">
        <f>X4-J4</f>
        <v>-114563.1799999997</v>
      </c>
      <c r="AH4" s="26">
        <f>Y4-K4</f>
        <v>24539.420000000042</v>
      </c>
      <c r="AI4" s="26">
        <f>Z4-N4</f>
        <v>282666.52581659704</v>
      </c>
      <c r="AJ4" s="26">
        <f>AA4-O4</f>
        <v>0</v>
      </c>
      <c r="AK4" s="26">
        <f>AB4-Q4</f>
        <v>-134.31210576269405</v>
      </c>
    </row>
    <row r="5" spans="1:37" ht="15">
      <c r="A5" t="s">
        <v>56</v>
      </c>
      <c r="B5" t="s">
        <v>58</v>
      </c>
      <c r="C5" s="25">
        <v>43079</v>
      </c>
      <c r="D5" s="26">
        <v>310690779.45</v>
      </c>
      <c r="E5" s="26">
        <v>-41231271.09721842</v>
      </c>
      <c r="F5" s="26">
        <v>269459508.3527816</v>
      </c>
      <c r="G5" s="27">
        <f t="shared" si="0"/>
        <v>1027176.6178488582</v>
      </c>
      <c r="H5" s="26">
        <f aca="true" t="shared" si="1" ref="H5:H68">SUM(F5:G5)</f>
        <v>270486684.97063047</v>
      </c>
      <c r="I5" s="26">
        <v>-40204094.47936956</v>
      </c>
      <c r="J5" s="26">
        <v>46725449.86</v>
      </c>
      <c r="K5" s="26">
        <v>3124264.37</v>
      </c>
      <c r="L5" s="26">
        <v>219609794.12278157</v>
      </c>
      <c r="M5" s="26">
        <v>0</v>
      </c>
      <c r="N5" s="26">
        <v>220636970.7406304</v>
      </c>
      <c r="O5" s="26">
        <v>0</v>
      </c>
      <c r="P5" s="26">
        <v>6255.01</v>
      </c>
      <c r="Q5" s="26">
        <v>6278.85</v>
      </c>
      <c r="R5" s="26">
        <f aca="true" t="shared" si="2" ref="R5:R68">N5-L5</f>
        <v>1027176.6178488135</v>
      </c>
      <c r="S5" s="28">
        <f aca="true" t="shared" si="3" ref="S5:S68">Q5-P5</f>
        <v>23.840000000000146</v>
      </c>
      <c r="T5" s="25">
        <v>43946.399999999994</v>
      </c>
      <c r="U5" s="26">
        <v>328051537.03999996</v>
      </c>
      <c r="V5" s="26">
        <v>-57752826.977771185</v>
      </c>
      <c r="W5" s="26">
        <v>270298710.0622288</v>
      </c>
      <c r="X5" s="26">
        <v>46442268.11</v>
      </c>
      <c r="Y5" s="26">
        <v>3217992.3</v>
      </c>
      <c r="Z5" s="26">
        <v>220638449.65222877</v>
      </c>
      <c r="AA5" s="26">
        <v>0</v>
      </c>
      <c r="AB5" s="29">
        <v>6150.645105451842</v>
      </c>
      <c r="AC5" s="30">
        <f aca="true" t="shared" si="4" ref="AC5:AD68">T5-C5</f>
        <v>867.3999999999942</v>
      </c>
      <c r="AD5" s="26">
        <f t="shared" si="4"/>
        <v>17360757.589999974</v>
      </c>
      <c r="AE5" s="26">
        <f aca="true" t="shared" si="5" ref="AE5:AE68">V5-I5</f>
        <v>-17548732.498401627</v>
      </c>
      <c r="AF5" s="26">
        <f aca="true" t="shared" si="6" ref="AF5:AF68">W5-H5</f>
        <v>-187974.90840166807</v>
      </c>
      <c r="AG5" s="26">
        <f aca="true" t="shared" si="7" ref="AG5:AH68">X5-J5</f>
        <v>-283181.75</v>
      </c>
      <c r="AH5" s="26">
        <f t="shared" si="7"/>
        <v>93727.9299999997</v>
      </c>
      <c r="AI5" s="26">
        <f aca="true" t="shared" si="8" ref="AI5:AJ68">Z5-N5</f>
        <v>1478.9115983843803</v>
      </c>
      <c r="AJ5" s="26">
        <f t="shared" si="8"/>
        <v>0</v>
      </c>
      <c r="AK5" s="26">
        <f aca="true" t="shared" si="9" ref="AK5:AK68">AB5-Q5</f>
        <v>-128.20489454815834</v>
      </c>
    </row>
    <row r="6" spans="1:37" ht="15">
      <c r="A6" t="s">
        <v>56</v>
      </c>
      <c r="B6" t="s">
        <v>59</v>
      </c>
      <c r="C6" s="25">
        <v>7221.4</v>
      </c>
      <c r="D6" s="26">
        <v>57184993.15</v>
      </c>
      <c r="E6" s="26">
        <v>-7588927.999196302</v>
      </c>
      <c r="F6" s="26">
        <v>49596065.1508037</v>
      </c>
      <c r="G6" s="27">
        <f t="shared" si="0"/>
        <v>189059.64302999247</v>
      </c>
      <c r="H6" s="26">
        <f t="shared" si="1"/>
        <v>49785124.793833695</v>
      </c>
      <c r="I6" s="26">
        <v>-7399868.35616631</v>
      </c>
      <c r="J6" s="26">
        <v>13747723.64</v>
      </c>
      <c r="K6" s="26">
        <v>969303.75</v>
      </c>
      <c r="L6" s="26">
        <v>34879037.7608037</v>
      </c>
      <c r="M6" s="26">
        <v>0</v>
      </c>
      <c r="N6" s="26">
        <v>35068097.40383369</v>
      </c>
      <c r="O6" s="26">
        <v>0</v>
      </c>
      <c r="P6" s="26">
        <v>6867.93</v>
      </c>
      <c r="Q6" s="26">
        <v>6894.11</v>
      </c>
      <c r="R6" s="26">
        <f t="shared" si="2"/>
        <v>189059.6430299878</v>
      </c>
      <c r="S6" s="28">
        <f t="shared" si="3"/>
        <v>26.17999999999938</v>
      </c>
      <c r="T6" s="25">
        <v>7339.2</v>
      </c>
      <c r="U6" s="26">
        <v>60154537.76</v>
      </c>
      <c r="V6" s="26">
        <v>-10590087.894505063</v>
      </c>
      <c r="W6" s="26">
        <v>49564449.86549494</v>
      </c>
      <c r="X6" s="26">
        <v>13903758.46</v>
      </c>
      <c r="Y6" s="26">
        <v>998382.86</v>
      </c>
      <c r="Z6" s="26">
        <v>34662308.54549494</v>
      </c>
      <c r="AA6" s="26">
        <v>0</v>
      </c>
      <c r="AB6" s="29">
        <v>6753.385909294601</v>
      </c>
      <c r="AC6" s="30">
        <f t="shared" si="4"/>
        <v>117.80000000000018</v>
      </c>
      <c r="AD6" s="26">
        <f t="shared" si="4"/>
        <v>2969544.6099999994</v>
      </c>
      <c r="AE6" s="26">
        <f t="shared" si="5"/>
        <v>-3190219.5383387534</v>
      </c>
      <c r="AF6" s="26">
        <f t="shared" si="6"/>
        <v>-220674.92833875865</v>
      </c>
      <c r="AG6" s="26">
        <f t="shared" si="7"/>
        <v>156034.8200000003</v>
      </c>
      <c r="AH6" s="26">
        <f t="shared" si="7"/>
        <v>29079.109999999986</v>
      </c>
      <c r="AI6" s="26">
        <f t="shared" si="8"/>
        <v>-405788.8583387509</v>
      </c>
      <c r="AJ6" s="26">
        <f t="shared" si="8"/>
        <v>0</v>
      </c>
      <c r="AK6" s="26">
        <f t="shared" si="9"/>
        <v>-140.72409070539834</v>
      </c>
    </row>
    <row r="7" spans="1:37" ht="15">
      <c r="A7" t="s">
        <v>56</v>
      </c>
      <c r="B7" t="s">
        <v>60</v>
      </c>
      <c r="C7" s="25">
        <v>15458.9</v>
      </c>
      <c r="D7" s="26">
        <v>110487657.83999999</v>
      </c>
      <c r="E7" s="26">
        <v>-14662638.464399235</v>
      </c>
      <c r="F7" s="26">
        <v>95825019.37560076</v>
      </c>
      <c r="G7" s="27">
        <f t="shared" si="0"/>
        <v>365283.8970472161</v>
      </c>
      <c r="H7" s="26">
        <f t="shared" si="1"/>
        <v>96190303.27264798</v>
      </c>
      <c r="I7" s="26">
        <v>-14297354.56735202</v>
      </c>
      <c r="J7" s="26">
        <v>20417601.34</v>
      </c>
      <c r="K7" s="26">
        <v>1390443.4</v>
      </c>
      <c r="L7" s="26">
        <v>74016974.63560075</v>
      </c>
      <c r="M7" s="26">
        <v>0</v>
      </c>
      <c r="N7" s="26">
        <v>74382258.53264797</v>
      </c>
      <c r="O7" s="26">
        <v>0</v>
      </c>
      <c r="P7" s="26">
        <v>6198.7</v>
      </c>
      <c r="Q7" s="26">
        <v>6222.33</v>
      </c>
      <c r="R7" s="26">
        <f t="shared" si="2"/>
        <v>365283.89704722166</v>
      </c>
      <c r="S7" s="28">
        <f t="shared" si="3"/>
        <v>23.63000000000011</v>
      </c>
      <c r="T7" s="25">
        <v>16125.9</v>
      </c>
      <c r="U7" s="26">
        <v>119304341.16</v>
      </c>
      <c r="V7" s="26">
        <v>-21003294.283819597</v>
      </c>
      <c r="W7" s="26">
        <v>98301046.8761804</v>
      </c>
      <c r="X7" s="26">
        <v>20794774.47</v>
      </c>
      <c r="Y7" s="26">
        <v>1432156.7</v>
      </c>
      <c r="Z7" s="26">
        <v>76074115.7061804</v>
      </c>
      <c r="AA7" s="26">
        <v>0</v>
      </c>
      <c r="AB7" s="29">
        <v>6095.848720144637</v>
      </c>
      <c r="AC7" s="30">
        <f t="shared" si="4"/>
        <v>667</v>
      </c>
      <c r="AD7" s="26">
        <f t="shared" si="4"/>
        <v>8816683.320000008</v>
      </c>
      <c r="AE7" s="26">
        <f t="shared" si="5"/>
        <v>-6705939.716467578</v>
      </c>
      <c r="AF7" s="26">
        <f t="shared" si="6"/>
        <v>2110743.6035324186</v>
      </c>
      <c r="AG7" s="26">
        <f t="shared" si="7"/>
        <v>377173.12999999896</v>
      </c>
      <c r="AH7" s="26">
        <f t="shared" si="7"/>
        <v>41713.30000000005</v>
      </c>
      <c r="AI7" s="26">
        <f t="shared" si="8"/>
        <v>1691857.1735324264</v>
      </c>
      <c r="AJ7" s="26">
        <f t="shared" si="8"/>
        <v>0</v>
      </c>
      <c r="AK7" s="26">
        <f t="shared" si="9"/>
        <v>-126.48127985536303</v>
      </c>
    </row>
    <row r="8" spans="1:37" ht="15">
      <c r="A8" t="s">
        <v>56</v>
      </c>
      <c r="B8" t="s">
        <v>61</v>
      </c>
      <c r="C8" s="25">
        <v>1047.6</v>
      </c>
      <c r="D8" s="26">
        <v>8027626.79</v>
      </c>
      <c r="E8" s="26">
        <v>-1065333.3743335307</v>
      </c>
      <c r="F8" s="26">
        <v>6962293.415666469</v>
      </c>
      <c r="G8" s="27">
        <f t="shared" si="0"/>
        <v>26540.18426328001</v>
      </c>
      <c r="H8" s="26">
        <f t="shared" si="1"/>
        <v>6988833.599929749</v>
      </c>
      <c r="I8" s="26">
        <v>-1038793.1900702507</v>
      </c>
      <c r="J8" s="26">
        <v>1869445.19</v>
      </c>
      <c r="K8" s="26">
        <v>125770.91</v>
      </c>
      <c r="L8" s="26">
        <v>4967077.315666469</v>
      </c>
      <c r="M8" s="26">
        <v>0</v>
      </c>
      <c r="N8" s="26">
        <v>4993617.4999297485</v>
      </c>
      <c r="O8" s="26">
        <v>0</v>
      </c>
      <c r="P8" s="26">
        <v>6645.95</v>
      </c>
      <c r="Q8" s="26">
        <v>6671.28</v>
      </c>
      <c r="R8" s="26">
        <f t="shared" si="2"/>
        <v>26540.18426327966</v>
      </c>
      <c r="S8" s="28">
        <f t="shared" si="3"/>
        <v>25.329999999999927</v>
      </c>
      <c r="T8" s="25">
        <v>1037.8</v>
      </c>
      <c r="U8" s="26">
        <v>8238100.45</v>
      </c>
      <c r="V8" s="26">
        <v>-1450301.3587658848</v>
      </c>
      <c r="W8" s="26">
        <v>6787799.091234116</v>
      </c>
      <c r="X8" s="26">
        <v>1888018.65</v>
      </c>
      <c r="Y8" s="26">
        <v>129544.04</v>
      </c>
      <c r="Z8" s="26">
        <v>4770236.4012341155</v>
      </c>
      <c r="AA8" s="26">
        <v>0</v>
      </c>
      <c r="AB8" s="29">
        <v>6540.565707490958</v>
      </c>
      <c r="AC8" s="30">
        <f t="shared" si="4"/>
        <v>-9.799999999999955</v>
      </c>
      <c r="AD8" s="26">
        <f t="shared" si="4"/>
        <v>210473.66000000015</v>
      </c>
      <c r="AE8" s="26">
        <f t="shared" si="5"/>
        <v>-411508.1686956341</v>
      </c>
      <c r="AF8" s="26">
        <f t="shared" si="6"/>
        <v>-201034.50869563315</v>
      </c>
      <c r="AG8" s="26">
        <f t="shared" si="7"/>
        <v>18573.459999999963</v>
      </c>
      <c r="AH8" s="26">
        <f t="shared" si="7"/>
        <v>3773.12999999999</v>
      </c>
      <c r="AI8" s="26">
        <f t="shared" si="8"/>
        <v>-223381.098695633</v>
      </c>
      <c r="AJ8" s="26">
        <f t="shared" si="8"/>
        <v>0</v>
      </c>
      <c r="AK8" s="26">
        <f t="shared" si="9"/>
        <v>-130.71429250904202</v>
      </c>
    </row>
    <row r="9" spans="1:37" ht="15">
      <c r="A9" t="s">
        <v>56</v>
      </c>
      <c r="B9" t="s">
        <v>62</v>
      </c>
      <c r="C9" s="25">
        <v>952.5</v>
      </c>
      <c r="D9" s="26">
        <v>7293494.13</v>
      </c>
      <c r="E9" s="26">
        <v>-967907.8157786031</v>
      </c>
      <c r="F9" s="26">
        <v>6325586.314221397</v>
      </c>
      <c r="G9" s="27">
        <f t="shared" si="0"/>
        <v>24113.063947427436</v>
      </c>
      <c r="H9" s="26">
        <f t="shared" si="1"/>
        <v>6349699.378168824</v>
      </c>
      <c r="I9" s="26">
        <v>-943794.7518311756</v>
      </c>
      <c r="J9" s="26">
        <v>2082790.53</v>
      </c>
      <c r="K9" s="26">
        <v>106595.75</v>
      </c>
      <c r="L9" s="26">
        <v>4136200.034221397</v>
      </c>
      <c r="M9" s="26">
        <v>0</v>
      </c>
      <c r="N9" s="26">
        <v>4160313.098168824</v>
      </c>
      <c r="O9" s="26">
        <v>0</v>
      </c>
      <c r="P9" s="26">
        <v>6641.04</v>
      </c>
      <c r="Q9" s="26">
        <v>6666.35</v>
      </c>
      <c r="R9" s="26">
        <f t="shared" si="2"/>
        <v>24113.063947427087</v>
      </c>
      <c r="S9" s="28">
        <f t="shared" si="3"/>
        <v>25.3100000000004</v>
      </c>
      <c r="T9" s="25">
        <v>951.8</v>
      </c>
      <c r="U9" s="26">
        <v>7545503.210000001</v>
      </c>
      <c r="V9" s="26">
        <v>-1328370.97877768</v>
      </c>
      <c r="W9" s="26">
        <v>6217132.23122232</v>
      </c>
      <c r="X9" s="26">
        <v>2045389.81</v>
      </c>
      <c r="Y9" s="26">
        <v>109793.62</v>
      </c>
      <c r="Z9" s="26">
        <v>4061948.80122232</v>
      </c>
      <c r="AA9" s="26">
        <v>0</v>
      </c>
      <c r="AB9" s="29">
        <v>6531.973346524816</v>
      </c>
      <c r="AC9" s="30">
        <f t="shared" si="4"/>
        <v>-0.7000000000000455</v>
      </c>
      <c r="AD9" s="26">
        <f t="shared" si="4"/>
        <v>252009.080000001</v>
      </c>
      <c r="AE9" s="26">
        <f t="shared" si="5"/>
        <v>-384576.22694650444</v>
      </c>
      <c r="AF9" s="26">
        <f t="shared" si="6"/>
        <v>-132567.14694650378</v>
      </c>
      <c r="AG9" s="26">
        <f t="shared" si="7"/>
        <v>-37400.71999999997</v>
      </c>
      <c r="AH9" s="26">
        <f t="shared" si="7"/>
        <v>3197.8699999999953</v>
      </c>
      <c r="AI9" s="26">
        <f t="shared" si="8"/>
        <v>-98364.29694650369</v>
      </c>
      <c r="AJ9" s="26">
        <f t="shared" si="8"/>
        <v>0</v>
      </c>
      <c r="AK9" s="26">
        <f t="shared" si="9"/>
        <v>-134.37665347518396</v>
      </c>
    </row>
    <row r="10" spans="1:37" ht="15">
      <c r="A10" t="s">
        <v>56</v>
      </c>
      <c r="B10" t="s">
        <v>63</v>
      </c>
      <c r="C10" s="25">
        <v>12238.4</v>
      </c>
      <c r="D10" s="26">
        <v>94991091.94000001</v>
      </c>
      <c r="E10" s="26">
        <v>-12606114.254604861</v>
      </c>
      <c r="F10" s="26">
        <v>82384977.68539515</v>
      </c>
      <c r="G10" s="27">
        <f t="shared" si="0"/>
        <v>314050.60915366374</v>
      </c>
      <c r="H10" s="26">
        <f t="shared" si="1"/>
        <v>82699028.29454881</v>
      </c>
      <c r="I10" s="26">
        <v>-12292063.645451197</v>
      </c>
      <c r="J10" s="26">
        <v>13840338.24</v>
      </c>
      <c r="K10" s="26">
        <v>952499.41</v>
      </c>
      <c r="L10" s="26">
        <v>67592140.03539516</v>
      </c>
      <c r="M10" s="26">
        <v>0</v>
      </c>
      <c r="N10" s="26">
        <v>67906190.64454882</v>
      </c>
      <c r="O10" s="26">
        <v>0</v>
      </c>
      <c r="P10" s="26">
        <v>6731.68</v>
      </c>
      <c r="Q10" s="26">
        <v>6757.34</v>
      </c>
      <c r="R10" s="26">
        <f t="shared" si="2"/>
        <v>314050.60915365815</v>
      </c>
      <c r="S10" s="28">
        <f t="shared" si="3"/>
        <v>25.659999999999854</v>
      </c>
      <c r="T10" s="25">
        <v>12680</v>
      </c>
      <c r="U10" s="26">
        <v>101813473.8</v>
      </c>
      <c r="V10" s="26">
        <v>-17924061.534454197</v>
      </c>
      <c r="W10" s="26">
        <v>83889412.2655458</v>
      </c>
      <c r="X10" s="26">
        <v>13862801.7</v>
      </c>
      <c r="Y10" s="26">
        <v>981074.39</v>
      </c>
      <c r="Z10" s="26">
        <v>69045536.1755458</v>
      </c>
      <c r="AA10" s="26">
        <v>0</v>
      </c>
      <c r="AB10" s="29">
        <v>6615.884248071436</v>
      </c>
      <c r="AC10" s="30">
        <f t="shared" si="4"/>
        <v>441.60000000000036</v>
      </c>
      <c r="AD10" s="26">
        <f t="shared" si="4"/>
        <v>6822381.8599999845</v>
      </c>
      <c r="AE10" s="26">
        <f t="shared" si="5"/>
        <v>-5631997.889002999</v>
      </c>
      <c r="AF10" s="26">
        <f t="shared" si="6"/>
        <v>1190383.9709969908</v>
      </c>
      <c r="AG10" s="26">
        <f t="shared" si="7"/>
        <v>22463.45999999903</v>
      </c>
      <c r="AH10" s="26">
        <f t="shared" si="7"/>
        <v>28574.97999999998</v>
      </c>
      <c r="AI10" s="26">
        <f t="shared" si="8"/>
        <v>1139345.5309969783</v>
      </c>
      <c r="AJ10" s="26">
        <f t="shared" si="8"/>
        <v>0</v>
      </c>
      <c r="AK10" s="26">
        <f t="shared" si="9"/>
        <v>-141.4557519285645</v>
      </c>
    </row>
    <row r="11" spans="1:37" ht="15">
      <c r="A11" t="s">
        <v>64</v>
      </c>
      <c r="B11" t="s">
        <v>64</v>
      </c>
      <c r="C11" s="25">
        <v>2097.6000000000004</v>
      </c>
      <c r="D11" s="26">
        <v>15283195.78</v>
      </c>
      <c r="E11" s="26">
        <v>-2028208.2060901807</v>
      </c>
      <c r="F11" s="26">
        <v>13254987.57390982</v>
      </c>
      <c r="G11" s="27">
        <f t="shared" si="0"/>
        <v>50527.86368173733</v>
      </c>
      <c r="H11" s="26">
        <f t="shared" si="1"/>
        <v>13305515.437591556</v>
      </c>
      <c r="I11" s="26">
        <v>-1977680.3424084433</v>
      </c>
      <c r="J11" s="26">
        <v>3273229.33</v>
      </c>
      <c r="K11" s="26">
        <v>319379.67</v>
      </c>
      <c r="L11" s="26">
        <v>9662378.57390982</v>
      </c>
      <c r="M11" s="26">
        <v>0</v>
      </c>
      <c r="N11" s="26">
        <v>9712906.437591556</v>
      </c>
      <c r="O11" s="26">
        <v>0</v>
      </c>
      <c r="P11" s="26">
        <v>6319.12</v>
      </c>
      <c r="Q11" s="26">
        <v>6343.21</v>
      </c>
      <c r="R11" s="26">
        <f t="shared" si="2"/>
        <v>50527.86368173733</v>
      </c>
      <c r="S11" s="28">
        <f t="shared" si="3"/>
        <v>24.090000000000146</v>
      </c>
      <c r="T11" s="25">
        <v>2086.8</v>
      </c>
      <c r="U11" s="26">
        <v>15742274.68</v>
      </c>
      <c r="V11" s="26">
        <v>-2771396.4520145883</v>
      </c>
      <c r="W11" s="26">
        <v>12970878.227985412</v>
      </c>
      <c r="X11" s="26">
        <v>3301941.47</v>
      </c>
      <c r="Y11" s="26">
        <v>328961.06</v>
      </c>
      <c r="Z11" s="26">
        <v>9339975.69798541</v>
      </c>
      <c r="AA11" s="26">
        <v>0</v>
      </c>
      <c r="AB11" s="29">
        <v>6215.67866014252</v>
      </c>
      <c r="AC11" s="30">
        <f t="shared" si="4"/>
        <v>-10.800000000000182</v>
      </c>
      <c r="AD11" s="26">
        <f t="shared" si="4"/>
        <v>459078.9000000004</v>
      </c>
      <c r="AE11" s="26">
        <f t="shared" si="5"/>
        <v>-793716.109606145</v>
      </c>
      <c r="AF11" s="26">
        <f t="shared" si="6"/>
        <v>-334637.2096061446</v>
      </c>
      <c r="AG11" s="26">
        <f t="shared" si="7"/>
        <v>28712.14000000013</v>
      </c>
      <c r="AH11" s="26">
        <f t="shared" si="7"/>
        <v>9581.390000000014</v>
      </c>
      <c r="AI11" s="26">
        <f t="shared" si="8"/>
        <v>-372930.73960614577</v>
      </c>
      <c r="AJ11" s="26">
        <f t="shared" si="8"/>
        <v>0</v>
      </c>
      <c r="AK11" s="26">
        <f t="shared" si="9"/>
        <v>-127.5313398574799</v>
      </c>
    </row>
    <row r="12" spans="1:37" ht="15">
      <c r="A12" t="s">
        <v>64</v>
      </c>
      <c r="B12" t="s">
        <v>65</v>
      </c>
      <c r="C12" s="25">
        <v>297.4</v>
      </c>
      <c r="D12" s="26">
        <v>2916101.9299999997</v>
      </c>
      <c r="E12" s="26">
        <v>-386991.1731394056</v>
      </c>
      <c r="F12" s="26">
        <v>2529110.7568605943</v>
      </c>
      <c r="G12" s="27">
        <f t="shared" si="0"/>
        <v>9640.941784826864</v>
      </c>
      <c r="H12" s="26">
        <f t="shared" si="1"/>
        <v>2538751.6986454213</v>
      </c>
      <c r="I12" s="26">
        <v>-377350.23135457875</v>
      </c>
      <c r="J12" s="26">
        <v>641116.46</v>
      </c>
      <c r="K12" s="26">
        <v>40343.2</v>
      </c>
      <c r="L12" s="26">
        <v>1847651.0968605943</v>
      </c>
      <c r="M12" s="26">
        <v>0</v>
      </c>
      <c r="N12" s="26">
        <v>1857292.038645421</v>
      </c>
      <c r="O12" s="26">
        <v>0</v>
      </c>
      <c r="P12" s="26">
        <v>8504.07</v>
      </c>
      <c r="Q12" s="26">
        <v>8536.49</v>
      </c>
      <c r="R12" s="26">
        <f t="shared" si="2"/>
        <v>9640.941784826573</v>
      </c>
      <c r="S12" s="28">
        <f t="shared" si="3"/>
        <v>32.42000000000007</v>
      </c>
      <c r="T12" s="25">
        <v>292.8</v>
      </c>
      <c r="U12" s="26">
        <v>2987836.4699999997</v>
      </c>
      <c r="V12" s="26">
        <v>-526002.7258117816</v>
      </c>
      <c r="W12" s="26">
        <v>2461833.7441882184</v>
      </c>
      <c r="X12" s="26">
        <v>661687</v>
      </c>
      <c r="Y12" s="26">
        <v>41553.5</v>
      </c>
      <c r="Z12" s="26">
        <v>1758593.2441882184</v>
      </c>
      <c r="AA12" s="26">
        <v>0</v>
      </c>
      <c r="AB12" s="29">
        <v>8407.902131790363</v>
      </c>
      <c r="AC12" s="30">
        <f t="shared" si="4"/>
        <v>-4.599999999999966</v>
      </c>
      <c r="AD12" s="26">
        <f t="shared" si="4"/>
        <v>71734.54000000004</v>
      </c>
      <c r="AE12" s="26">
        <f t="shared" si="5"/>
        <v>-148652.49445720285</v>
      </c>
      <c r="AF12" s="26">
        <f t="shared" si="6"/>
        <v>-76917.95445720293</v>
      </c>
      <c r="AG12" s="26">
        <f t="shared" si="7"/>
        <v>20570.540000000037</v>
      </c>
      <c r="AH12" s="26">
        <f t="shared" si="7"/>
        <v>1210.300000000003</v>
      </c>
      <c r="AI12" s="26">
        <f t="shared" si="8"/>
        <v>-98698.79445720254</v>
      </c>
      <c r="AJ12" s="26">
        <f t="shared" si="8"/>
        <v>0</v>
      </c>
      <c r="AK12" s="26">
        <f t="shared" si="9"/>
        <v>-128.58786820963724</v>
      </c>
    </row>
    <row r="13" spans="1:37" ht="15">
      <c r="A13" t="s">
        <v>66</v>
      </c>
      <c r="B13" t="s">
        <v>67</v>
      </c>
      <c r="C13" s="25">
        <v>2931.4</v>
      </c>
      <c r="D13" s="26">
        <v>22436420.060000002</v>
      </c>
      <c r="E13" s="26">
        <v>-2977501.03682689</v>
      </c>
      <c r="F13" s="26">
        <v>19458919.023173112</v>
      </c>
      <c r="G13" s="27">
        <f t="shared" si="0"/>
        <v>74177.1806510142</v>
      </c>
      <c r="H13" s="26">
        <f t="shared" si="1"/>
        <v>19533096.203824125</v>
      </c>
      <c r="I13" s="26">
        <v>-2903323.8561758758</v>
      </c>
      <c r="J13" s="26">
        <v>8864906.06</v>
      </c>
      <c r="K13" s="26">
        <v>579001.69</v>
      </c>
      <c r="L13" s="26">
        <v>10015011.273173112</v>
      </c>
      <c r="M13" s="26">
        <v>0</v>
      </c>
      <c r="N13" s="26">
        <v>10089188.453824125</v>
      </c>
      <c r="O13" s="26">
        <v>0</v>
      </c>
      <c r="P13" s="26">
        <v>6638.1</v>
      </c>
      <c r="Q13" s="26">
        <v>6663.4</v>
      </c>
      <c r="R13" s="26">
        <f t="shared" si="2"/>
        <v>74177.18065101281</v>
      </c>
      <c r="S13" s="28">
        <f t="shared" si="3"/>
        <v>25.299999999999272</v>
      </c>
      <c r="T13" s="25">
        <v>2825.5</v>
      </c>
      <c r="U13" s="26">
        <v>22433296.68</v>
      </c>
      <c r="V13" s="26">
        <v>-3949337.696726217</v>
      </c>
      <c r="W13" s="26">
        <v>18483958.98327378</v>
      </c>
      <c r="X13" s="26">
        <v>8928267.78</v>
      </c>
      <c r="Y13" s="26">
        <v>596371.74</v>
      </c>
      <c r="Z13" s="26">
        <v>8959319.463273782</v>
      </c>
      <c r="AA13" s="26">
        <v>0</v>
      </c>
      <c r="AB13" s="29">
        <v>6541.836483197233</v>
      </c>
      <c r="AC13" s="30">
        <f t="shared" si="4"/>
        <v>-105.90000000000009</v>
      </c>
      <c r="AD13" s="26">
        <f t="shared" si="4"/>
        <v>-3123.380000002682</v>
      </c>
      <c r="AE13" s="26">
        <f t="shared" si="5"/>
        <v>-1046013.8405503412</v>
      </c>
      <c r="AF13" s="26">
        <f t="shared" si="6"/>
        <v>-1049137.2205503434</v>
      </c>
      <c r="AG13" s="26">
        <f t="shared" si="7"/>
        <v>63361.71999999881</v>
      </c>
      <c r="AH13" s="26">
        <f t="shared" si="7"/>
        <v>17370.050000000047</v>
      </c>
      <c r="AI13" s="26">
        <f t="shared" si="8"/>
        <v>-1129868.990550343</v>
      </c>
      <c r="AJ13" s="26">
        <f t="shared" si="8"/>
        <v>0</v>
      </c>
      <c r="AK13" s="26">
        <f t="shared" si="9"/>
        <v>-121.56351680276657</v>
      </c>
    </row>
    <row r="14" spans="1:37" ht="15">
      <c r="A14" t="s">
        <v>66</v>
      </c>
      <c r="B14" t="s">
        <v>68</v>
      </c>
      <c r="C14" s="25">
        <v>1489.5</v>
      </c>
      <c r="D14" s="26">
        <v>12950928.32</v>
      </c>
      <c r="E14" s="26">
        <v>-1718696.7616736058</v>
      </c>
      <c r="F14" s="26">
        <v>11232231.558326395</v>
      </c>
      <c r="G14" s="27">
        <f t="shared" si="0"/>
        <v>42817.140480609145</v>
      </c>
      <c r="H14" s="26">
        <f t="shared" si="1"/>
        <v>11275048.698807005</v>
      </c>
      <c r="I14" s="26">
        <v>-1675879.6211929966</v>
      </c>
      <c r="J14" s="26">
        <v>3110404.32</v>
      </c>
      <c r="K14" s="26">
        <v>236785.22</v>
      </c>
      <c r="L14" s="26">
        <v>7885042.018326395</v>
      </c>
      <c r="M14" s="26">
        <v>0</v>
      </c>
      <c r="N14" s="26">
        <v>7927859.158807003</v>
      </c>
      <c r="O14" s="26">
        <v>0</v>
      </c>
      <c r="P14" s="26">
        <v>7540.94</v>
      </c>
      <c r="Q14" s="26">
        <v>7569.69</v>
      </c>
      <c r="R14" s="26">
        <f t="shared" si="2"/>
        <v>42817.14048060775</v>
      </c>
      <c r="S14" s="28">
        <f t="shared" si="3"/>
        <v>28.75</v>
      </c>
      <c r="T14" s="25">
        <v>1486.2</v>
      </c>
      <c r="U14" s="26">
        <v>13373892.280000001</v>
      </c>
      <c r="V14" s="26">
        <v>-2354447.3951725825</v>
      </c>
      <c r="W14" s="26">
        <v>11019444.884827418</v>
      </c>
      <c r="X14" s="26">
        <v>3190364.31</v>
      </c>
      <c r="Y14" s="26">
        <v>243888.78</v>
      </c>
      <c r="Z14" s="26">
        <v>7585191.7948274175</v>
      </c>
      <c r="AA14" s="26">
        <v>0</v>
      </c>
      <c r="AB14" s="29">
        <v>7414.510082645282</v>
      </c>
      <c r="AC14" s="30">
        <f t="shared" si="4"/>
        <v>-3.2999999999999545</v>
      </c>
      <c r="AD14" s="26">
        <f t="shared" si="4"/>
        <v>422963.9600000009</v>
      </c>
      <c r="AE14" s="26">
        <f t="shared" si="5"/>
        <v>-678567.7739795859</v>
      </c>
      <c r="AF14" s="26">
        <f t="shared" si="6"/>
        <v>-255603.8139795866</v>
      </c>
      <c r="AG14" s="26">
        <f t="shared" si="7"/>
        <v>79959.99000000022</v>
      </c>
      <c r="AH14" s="26">
        <f t="shared" si="7"/>
        <v>7103.559999999998</v>
      </c>
      <c r="AI14" s="26">
        <f t="shared" si="8"/>
        <v>-342667.36397958547</v>
      </c>
      <c r="AJ14" s="26">
        <f t="shared" si="8"/>
        <v>0</v>
      </c>
      <c r="AK14" s="26">
        <f t="shared" si="9"/>
        <v>-155.17991735471787</v>
      </c>
    </row>
    <row r="15" spans="1:37" ht="15">
      <c r="A15" t="s">
        <v>66</v>
      </c>
      <c r="B15" t="s">
        <v>69</v>
      </c>
      <c r="C15" s="25">
        <v>49788</v>
      </c>
      <c r="D15" s="26">
        <v>366299911.98</v>
      </c>
      <c r="E15" s="26">
        <v>-48611069.180973805</v>
      </c>
      <c r="F15" s="26">
        <v>317688842.7990262</v>
      </c>
      <c r="G15" s="27">
        <f t="shared" si="0"/>
        <v>1211026.2987914085</v>
      </c>
      <c r="H15" s="26">
        <f t="shared" si="1"/>
        <v>318899869.0978176</v>
      </c>
      <c r="I15" s="26">
        <v>-47400042.8821824</v>
      </c>
      <c r="J15" s="26">
        <v>110341095.25</v>
      </c>
      <c r="K15" s="26">
        <v>8183888.11</v>
      </c>
      <c r="L15" s="26">
        <v>199163859.43902618</v>
      </c>
      <c r="M15" s="26">
        <v>0</v>
      </c>
      <c r="N15" s="26">
        <v>200374885.7378176</v>
      </c>
      <c r="O15" s="26">
        <v>0</v>
      </c>
      <c r="P15" s="26">
        <v>6380.83</v>
      </c>
      <c r="Q15" s="26">
        <v>6405.16</v>
      </c>
      <c r="R15" s="26">
        <f t="shared" si="2"/>
        <v>1211026.2987914085</v>
      </c>
      <c r="S15" s="28">
        <f t="shared" si="3"/>
        <v>24.329999999999927</v>
      </c>
      <c r="T15" s="25">
        <v>50275.5</v>
      </c>
      <c r="U15" s="26">
        <v>382834823.27000004</v>
      </c>
      <c r="V15" s="26">
        <v>-67397316.61943725</v>
      </c>
      <c r="W15" s="26">
        <v>315437506.65056276</v>
      </c>
      <c r="X15" s="26">
        <v>112110396.65</v>
      </c>
      <c r="Y15" s="26">
        <v>8429404.75</v>
      </c>
      <c r="Z15" s="26">
        <v>194897705.25056276</v>
      </c>
      <c r="AA15" s="26">
        <v>0</v>
      </c>
      <c r="AB15" s="29">
        <v>6274.179404492502</v>
      </c>
      <c r="AC15" s="30">
        <f t="shared" si="4"/>
        <v>487.5</v>
      </c>
      <c r="AD15" s="26">
        <f t="shared" si="4"/>
        <v>16534911.290000021</v>
      </c>
      <c r="AE15" s="26">
        <f t="shared" si="5"/>
        <v>-19997273.73725485</v>
      </c>
      <c r="AF15" s="26">
        <f t="shared" si="6"/>
        <v>-3462362.4472548366</v>
      </c>
      <c r="AG15" s="26">
        <f t="shared" si="7"/>
        <v>1769301.400000006</v>
      </c>
      <c r="AH15" s="26">
        <f t="shared" si="7"/>
        <v>245516.63999999966</v>
      </c>
      <c r="AI15" s="26">
        <f t="shared" si="8"/>
        <v>-5477180.487254828</v>
      </c>
      <c r="AJ15" s="26">
        <f t="shared" si="8"/>
        <v>0</v>
      </c>
      <c r="AK15" s="26">
        <f t="shared" si="9"/>
        <v>-130.98059550749804</v>
      </c>
    </row>
    <row r="16" spans="1:37" ht="15">
      <c r="A16" t="s">
        <v>66</v>
      </c>
      <c r="B16" t="s">
        <v>70</v>
      </c>
      <c r="C16" s="25">
        <v>14928</v>
      </c>
      <c r="D16" s="26">
        <v>106915948.80000001</v>
      </c>
      <c r="E16" s="26">
        <v>-14188642.731505834</v>
      </c>
      <c r="F16" s="26">
        <v>92727306.06849417</v>
      </c>
      <c r="G16" s="27">
        <f t="shared" si="0"/>
        <v>353475.44873039797</v>
      </c>
      <c r="H16" s="26">
        <f t="shared" si="1"/>
        <v>93080781.51722457</v>
      </c>
      <c r="I16" s="26">
        <v>-13835167.282775436</v>
      </c>
      <c r="J16" s="26">
        <v>31933716.96</v>
      </c>
      <c r="K16" s="26">
        <v>2106857.45</v>
      </c>
      <c r="L16" s="26">
        <v>58686731.65849417</v>
      </c>
      <c r="M16" s="26">
        <v>0</v>
      </c>
      <c r="N16" s="26">
        <v>59040207.107224576</v>
      </c>
      <c r="O16" s="26">
        <v>0</v>
      </c>
      <c r="P16" s="26">
        <v>6211.64</v>
      </c>
      <c r="Q16" s="26">
        <v>6235.31</v>
      </c>
      <c r="R16" s="26">
        <f t="shared" si="2"/>
        <v>353475.44873040915</v>
      </c>
      <c r="S16" s="28">
        <f t="shared" si="3"/>
        <v>23.670000000000073</v>
      </c>
      <c r="T16" s="25">
        <v>14839.9</v>
      </c>
      <c r="U16" s="26">
        <v>110000462.64</v>
      </c>
      <c r="V16" s="26">
        <v>-19365364.79494711</v>
      </c>
      <c r="W16" s="26">
        <v>90635097.8450529</v>
      </c>
      <c r="X16" s="26">
        <v>32243416.96</v>
      </c>
      <c r="Y16" s="26">
        <v>2170063.17</v>
      </c>
      <c r="Z16" s="26">
        <v>56221617.715052895</v>
      </c>
      <c r="AA16" s="26">
        <v>0</v>
      </c>
      <c r="AB16" s="29">
        <v>6107.527533544896</v>
      </c>
      <c r="AC16" s="30">
        <f t="shared" si="4"/>
        <v>-88.10000000000036</v>
      </c>
      <c r="AD16" s="26">
        <f t="shared" si="4"/>
        <v>3084513.8399999887</v>
      </c>
      <c r="AE16" s="26">
        <f t="shared" si="5"/>
        <v>-5530197.5121716745</v>
      </c>
      <c r="AF16" s="26">
        <f t="shared" si="6"/>
        <v>-2445683.672171667</v>
      </c>
      <c r="AG16" s="26">
        <f t="shared" si="7"/>
        <v>309700</v>
      </c>
      <c r="AH16" s="26">
        <f t="shared" si="7"/>
        <v>63205.71999999974</v>
      </c>
      <c r="AI16" s="26">
        <f t="shared" si="8"/>
        <v>-2818589.392171681</v>
      </c>
      <c r="AJ16" s="26">
        <f t="shared" si="8"/>
        <v>0</v>
      </c>
      <c r="AK16" s="26">
        <f t="shared" si="9"/>
        <v>-127.78246645510444</v>
      </c>
    </row>
    <row r="17" spans="1:37" ht="15">
      <c r="A17" t="s">
        <v>66</v>
      </c>
      <c r="B17" t="s">
        <v>71</v>
      </c>
      <c r="C17" s="25">
        <v>157.1</v>
      </c>
      <c r="D17" s="26">
        <v>2180535.88</v>
      </c>
      <c r="E17" s="26">
        <v>-289375.39171470806</v>
      </c>
      <c r="F17" s="26">
        <v>1891160.488285292</v>
      </c>
      <c r="G17" s="27">
        <f t="shared" si="0"/>
        <v>7209.08252984361</v>
      </c>
      <c r="H17" s="26">
        <f t="shared" si="1"/>
        <v>1898369.5708151355</v>
      </c>
      <c r="I17" s="26">
        <v>-282166.30918486445</v>
      </c>
      <c r="J17" s="26">
        <v>610587.18</v>
      </c>
      <c r="K17" s="26">
        <v>37391.5</v>
      </c>
      <c r="L17" s="26">
        <v>1243181.8082852918</v>
      </c>
      <c r="M17" s="26">
        <v>0</v>
      </c>
      <c r="N17" s="26">
        <v>1250390.8908151356</v>
      </c>
      <c r="O17" s="26">
        <v>0</v>
      </c>
      <c r="P17" s="26">
        <v>12037.94</v>
      </c>
      <c r="Q17" s="26">
        <v>12083.83</v>
      </c>
      <c r="R17" s="26">
        <f t="shared" si="2"/>
        <v>7209.082529843785</v>
      </c>
      <c r="S17" s="28">
        <f t="shared" si="3"/>
        <v>45.88999999999942</v>
      </c>
      <c r="T17" s="25">
        <v>164.2</v>
      </c>
      <c r="U17" s="26">
        <v>2327251.0999999996</v>
      </c>
      <c r="V17" s="26">
        <v>-409707.97248768667</v>
      </c>
      <c r="W17" s="26">
        <v>1917543.127512313</v>
      </c>
      <c r="X17" s="26">
        <v>626059.06</v>
      </c>
      <c r="Y17" s="26">
        <v>38513.25</v>
      </c>
      <c r="Z17" s="26">
        <v>1252970.817512313</v>
      </c>
      <c r="AA17" s="26">
        <v>0</v>
      </c>
      <c r="AB17" s="29">
        <v>11678.094564630408</v>
      </c>
      <c r="AC17" s="30">
        <f t="shared" si="4"/>
        <v>7.099999999999994</v>
      </c>
      <c r="AD17" s="26">
        <f t="shared" si="4"/>
        <v>146715.21999999974</v>
      </c>
      <c r="AE17" s="26">
        <f t="shared" si="5"/>
        <v>-127541.66330282221</v>
      </c>
      <c r="AF17" s="26">
        <f t="shared" si="6"/>
        <v>19173.556697177468</v>
      </c>
      <c r="AG17" s="26">
        <f t="shared" si="7"/>
        <v>15471.880000000005</v>
      </c>
      <c r="AH17" s="26">
        <f t="shared" si="7"/>
        <v>1121.75</v>
      </c>
      <c r="AI17" s="26">
        <f t="shared" si="8"/>
        <v>2579.926697177347</v>
      </c>
      <c r="AJ17" s="26">
        <f t="shared" si="8"/>
        <v>0</v>
      </c>
      <c r="AK17" s="26">
        <f t="shared" si="9"/>
        <v>-405.73543536959187</v>
      </c>
    </row>
    <row r="18" spans="1:37" ht="15">
      <c r="A18" t="s">
        <v>66</v>
      </c>
      <c r="B18" t="s">
        <v>72</v>
      </c>
      <c r="C18" s="25">
        <v>36551.8</v>
      </c>
      <c r="D18" s="26">
        <v>281910743.18</v>
      </c>
      <c r="E18" s="26">
        <v>-37411919.00786194</v>
      </c>
      <c r="F18" s="26">
        <v>244498824.17213807</v>
      </c>
      <c r="G18" s="27">
        <f t="shared" si="0"/>
        <v>932026.7702424377</v>
      </c>
      <c r="H18" s="26">
        <f t="shared" si="1"/>
        <v>245430850.9423805</v>
      </c>
      <c r="I18" s="26">
        <v>-36479892.237619504</v>
      </c>
      <c r="J18" s="26">
        <v>45380744.54</v>
      </c>
      <c r="K18" s="26">
        <v>2963491.5</v>
      </c>
      <c r="L18" s="26">
        <v>196154588.13213807</v>
      </c>
      <c r="M18" s="26">
        <v>0</v>
      </c>
      <c r="N18" s="26">
        <v>197086614.9023805</v>
      </c>
      <c r="O18" s="26">
        <v>0</v>
      </c>
      <c r="P18" s="26">
        <v>6689.1</v>
      </c>
      <c r="Q18" s="26">
        <v>6714.6</v>
      </c>
      <c r="R18" s="26">
        <f t="shared" si="2"/>
        <v>932026.7702424228</v>
      </c>
      <c r="S18" s="28">
        <f t="shared" si="3"/>
        <v>25.5</v>
      </c>
      <c r="T18" s="25">
        <v>37103.4</v>
      </c>
      <c r="U18" s="26">
        <v>296207608.6</v>
      </c>
      <c r="V18" s="26">
        <v>-52146766.0945277</v>
      </c>
      <c r="W18" s="26">
        <v>244060842.50547233</v>
      </c>
      <c r="X18" s="26">
        <v>45681224.92</v>
      </c>
      <c r="Y18" s="26">
        <v>3052396.25</v>
      </c>
      <c r="Z18" s="26">
        <v>195327221.33547235</v>
      </c>
      <c r="AA18" s="26">
        <v>0</v>
      </c>
      <c r="AB18" s="29">
        <v>6577.856544291691</v>
      </c>
      <c r="AC18" s="30">
        <f t="shared" si="4"/>
        <v>551.5999999999985</v>
      </c>
      <c r="AD18" s="26">
        <f t="shared" si="4"/>
        <v>14296865.420000017</v>
      </c>
      <c r="AE18" s="26">
        <f t="shared" si="5"/>
        <v>-15666873.856908195</v>
      </c>
      <c r="AF18" s="26">
        <f t="shared" si="6"/>
        <v>-1370008.4369081557</v>
      </c>
      <c r="AG18" s="26">
        <f t="shared" si="7"/>
        <v>300480.3800000027</v>
      </c>
      <c r="AH18" s="26">
        <f t="shared" si="7"/>
        <v>88904.75</v>
      </c>
      <c r="AI18" s="26">
        <f t="shared" si="8"/>
        <v>-1759393.566908151</v>
      </c>
      <c r="AJ18" s="26">
        <f t="shared" si="8"/>
        <v>0</v>
      </c>
      <c r="AK18" s="26">
        <f t="shared" si="9"/>
        <v>-136.74345570830974</v>
      </c>
    </row>
    <row r="19" spans="1:37" ht="15">
      <c r="A19" t="s">
        <v>66</v>
      </c>
      <c r="B19" t="s">
        <v>73</v>
      </c>
      <c r="C19" s="25">
        <v>453.59999999999997</v>
      </c>
      <c r="D19" s="26">
        <v>3905408.23</v>
      </c>
      <c r="E19" s="26">
        <v>-518280.41296073276</v>
      </c>
      <c r="F19" s="26">
        <v>3387127.817039267</v>
      </c>
      <c r="G19" s="27">
        <f t="shared" si="0"/>
        <v>12911.693176450033</v>
      </c>
      <c r="H19" s="26">
        <f t="shared" si="1"/>
        <v>3400039.5102157174</v>
      </c>
      <c r="I19" s="26">
        <v>-505368.71978428273</v>
      </c>
      <c r="J19" s="26">
        <v>880882.63</v>
      </c>
      <c r="K19" s="26">
        <v>57155.07</v>
      </c>
      <c r="L19" s="26">
        <v>2449090.1170392674</v>
      </c>
      <c r="M19" s="26">
        <v>0</v>
      </c>
      <c r="N19" s="26">
        <v>2462001.8102157176</v>
      </c>
      <c r="O19" s="26">
        <v>0</v>
      </c>
      <c r="P19" s="26">
        <v>7467.21</v>
      </c>
      <c r="Q19" s="26">
        <v>7495.68</v>
      </c>
      <c r="R19" s="26">
        <f t="shared" si="2"/>
        <v>12911.693176450208</v>
      </c>
      <c r="S19" s="28">
        <f t="shared" si="3"/>
        <v>28.470000000000255</v>
      </c>
      <c r="T19" s="25">
        <v>442.5</v>
      </c>
      <c r="U19" s="26">
        <v>4004477.45</v>
      </c>
      <c r="V19" s="26">
        <v>-704980.3680024738</v>
      </c>
      <c r="W19" s="26">
        <v>3299497.0819975263</v>
      </c>
      <c r="X19" s="26">
        <v>925475.13</v>
      </c>
      <c r="Y19" s="26">
        <v>58869.72</v>
      </c>
      <c r="Z19" s="26">
        <v>2315152.2319975263</v>
      </c>
      <c r="AA19" s="26">
        <v>0</v>
      </c>
      <c r="AB19" s="29">
        <v>7456.49058078537</v>
      </c>
      <c r="AC19" s="30">
        <f t="shared" si="4"/>
        <v>-11.099999999999966</v>
      </c>
      <c r="AD19" s="26">
        <f t="shared" si="4"/>
        <v>99069.2200000002</v>
      </c>
      <c r="AE19" s="26">
        <f t="shared" si="5"/>
        <v>-199611.6482181911</v>
      </c>
      <c r="AF19" s="26">
        <f t="shared" si="6"/>
        <v>-100542.42821819102</v>
      </c>
      <c r="AG19" s="26">
        <f t="shared" si="7"/>
        <v>44592.5</v>
      </c>
      <c r="AH19" s="26">
        <f t="shared" si="7"/>
        <v>1714.6500000000015</v>
      </c>
      <c r="AI19" s="26">
        <f t="shared" si="8"/>
        <v>-146849.5782181914</v>
      </c>
      <c r="AJ19" s="26">
        <f t="shared" si="8"/>
        <v>0</v>
      </c>
      <c r="AK19" s="26">
        <f t="shared" si="9"/>
        <v>-39.18941921463011</v>
      </c>
    </row>
    <row r="20" spans="1:37" ht="15">
      <c r="A20" t="s">
        <v>74</v>
      </c>
      <c r="B20" t="s">
        <v>74</v>
      </c>
      <c r="C20" s="25">
        <v>1482.3</v>
      </c>
      <c r="D20" s="26">
        <v>11152867.31</v>
      </c>
      <c r="E20" s="26">
        <v>-1480078.9916712642</v>
      </c>
      <c r="F20" s="26">
        <v>9672788.318328736</v>
      </c>
      <c r="G20" s="27">
        <f t="shared" si="0"/>
        <v>36872.56037363829</v>
      </c>
      <c r="H20" s="26">
        <f t="shared" si="1"/>
        <v>9709660.878702374</v>
      </c>
      <c r="I20" s="26">
        <v>-1443206.4312976259</v>
      </c>
      <c r="J20" s="26">
        <v>6011474.85</v>
      </c>
      <c r="K20" s="26">
        <v>462162.49</v>
      </c>
      <c r="L20" s="26">
        <v>3199150.9783287365</v>
      </c>
      <c r="M20" s="26">
        <v>0</v>
      </c>
      <c r="N20" s="26">
        <v>3236023.5387023743</v>
      </c>
      <c r="O20" s="26">
        <v>0</v>
      </c>
      <c r="P20" s="26">
        <v>6525.53</v>
      </c>
      <c r="Q20" s="26">
        <v>6550.4</v>
      </c>
      <c r="R20" s="26">
        <f t="shared" si="2"/>
        <v>36872.560373637825</v>
      </c>
      <c r="S20" s="28">
        <f t="shared" si="3"/>
        <v>24.86999999999989</v>
      </c>
      <c r="T20" s="25">
        <v>1446.7</v>
      </c>
      <c r="U20" s="26">
        <v>11283154.27</v>
      </c>
      <c r="V20" s="26">
        <v>-1986377.0863519993</v>
      </c>
      <c r="W20" s="26">
        <v>9296777.183648</v>
      </c>
      <c r="X20" s="26">
        <v>6146153.27</v>
      </c>
      <c r="Y20" s="26">
        <v>476027.36</v>
      </c>
      <c r="Z20" s="26">
        <v>2674596.553648</v>
      </c>
      <c r="AA20" s="26">
        <v>0</v>
      </c>
      <c r="AB20" s="29">
        <v>6426.195606309531</v>
      </c>
      <c r="AC20" s="30">
        <f t="shared" si="4"/>
        <v>-35.59999999999991</v>
      </c>
      <c r="AD20" s="26">
        <f t="shared" si="4"/>
        <v>130286.95999999903</v>
      </c>
      <c r="AE20" s="26">
        <f t="shared" si="5"/>
        <v>-543170.6550543734</v>
      </c>
      <c r="AF20" s="26">
        <f t="shared" si="6"/>
        <v>-412883.69505437464</v>
      </c>
      <c r="AG20" s="26">
        <f t="shared" si="7"/>
        <v>134678.41999999993</v>
      </c>
      <c r="AH20" s="26">
        <f t="shared" si="7"/>
        <v>13864.869999999995</v>
      </c>
      <c r="AI20" s="26">
        <f t="shared" si="8"/>
        <v>-561426.9850543742</v>
      </c>
      <c r="AJ20" s="26">
        <f t="shared" si="8"/>
        <v>0</v>
      </c>
      <c r="AK20" s="26">
        <f t="shared" si="9"/>
        <v>-124.20439369046835</v>
      </c>
    </row>
    <row r="21" spans="1:37" ht="15">
      <c r="A21" t="s">
        <v>75</v>
      </c>
      <c r="B21" t="s">
        <v>76</v>
      </c>
      <c r="C21" s="25">
        <v>147</v>
      </c>
      <c r="D21" s="26">
        <v>1865884.34</v>
      </c>
      <c r="E21" s="26">
        <v>-247618.4944876209</v>
      </c>
      <c r="F21" s="26">
        <v>1618265.8455123792</v>
      </c>
      <c r="G21" s="27">
        <f t="shared" si="0"/>
        <v>6168.811218186747</v>
      </c>
      <c r="H21" s="26">
        <f t="shared" si="1"/>
        <v>1624434.656730566</v>
      </c>
      <c r="I21" s="26">
        <v>-241449.68326943414</v>
      </c>
      <c r="J21" s="26">
        <v>497432.53</v>
      </c>
      <c r="K21" s="26">
        <v>72332.7</v>
      </c>
      <c r="L21" s="26">
        <v>1048500.6155123792</v>
      </c>
      <c r="M21" s="26">
        <v>0</v>
      </c>
      <c r="N21" s="26">
        <v>1054669.426730566</v>
      </c>
      <c r="O21" s="26">
        <v>0</v>
      </c>
      <c r="P21" s="26">
        <v>11008.61</v>
      </c>
      <c r="Q21" s="26">
        <v>11050.58</v>
      </c>
      <c r="R21" s="26">
        <f t="shared" si="2"/>
        <v>6168.811218186747</v>
      </c>
      <c r="S21" s="28">
        <f t="shared" si="3"/>
        <v>41.969999999999345</v>
      </c>
      <c r="T21" s="25">
        <v>143</v>
      </c>
      <c r="U21" s="26">
        <v>1890906.93</v>
      </c>
      <c r="V21" s="26">
        <v>-332890.44076645456</v>
      </c>
      <c r="W21" s="26">
        <v>1558016.4892335455</v>
      </c>
      <c r="X21" s="26">
        <v>505022.19</v>
      </c>
      <c r="Y21" s="26">
        <v>74502.68</v>
      </c>
      <c r="Z21" s="26">
        <v>978491.6192335456</v>
      </c>
      <c r="AA21" s="26">
        <v>0</v>
      </c>
      <c r="AB21" s="29">
        <v>10895.220204430389</v>
      </c>
      <c r="AC21" s="30">
        <f t="shared" si="4"/>
        <v>-4</v>
      </c>
      <c r="AD21" s="26">
        <f t="shared" si="4"/>
        <v>25022.58999999985</v>
      </c>
      <c r="AE21" s="26">
        <f t="shared" si="5"/>
        <v>-91440.75749702042</v>
      </c>
      <c r="AF21" s="26">
        <f t="shared" si="6"/>
        <v>-66418.16749702045</v>
      </c>
      <c r="AG21" s="26">
        <f t="shared" si="7"/>
        <v>7589.659999999974</v>
      </c>
      <c r="AH21" s="26">
        <f t="shared" si="7"/>
        <v>2169.979999999996</v>
      </c>
      <c r="AI21" s="26">
        <f t="shared" si="8"/>
        <v>-76177.80749702035</v>
      </c>
      <c r="AJ21" s="26">
        <f t="shared" si="8"/>
        <v>0</v>
      </c>
      <c r="AK21" s="26">
        <f t="shared" si="9"/>
        <v>-155.35979556961138</v>
      </c>
    </row>
    <row r="22" spans="1:37" ht="15">
      <c r="A22" t="s">
        <v>75</v>
      </c>
      <c r="B22" t="s">
        <v>77</v>
      </c>
      <c r="C22" s="25">
        <v>67.2</v>
      </c>
      <c r="D22" s="26">
        <v>988729.17</v>
      </c>
      <c r="E22" s="26">
        <v>-131212.64983197994</v>
      </c>
      <c r="F22" s="26">
        <v>857516.5201680202</v>
      </c>
      <c r="G22" s="27">
        <f t="shared" si="0"/>
        <v>3268.8433387272526</v>
      </c>
      <c r="H22" s="26">
        <f t="shared" si="1"/>
        <v>860785.3635067474</v>
      </c>
      <c r="I22" s="26">
        <v>-127943.80649325269</v>
      </c>
      <c r="J22" s="26">
        <v>195532.96</v>
      </c>
      <c r="K22" s="26">
        <v>20397.1</v>
      </c>
      <c r="L22" s="26">
        <v>641586.4601680202</v>
      </c>
      <c r="M22" s="26">
        <v>0</v>
      </c>
      <c r="N22" s="26">
        <v>644855.3035067475</v>
      </c>
      <c r="O22" s="26">
        <v>0</v>
      </c>
      <c r="P22" s="26">
        <v>12760.66</v>
      </c>
      <c r="Q22" s="26">
        <v>12809.31</v>
      </c>
      <c r="R22" s="26">
        <f t="shared" si="2"/>
        <v>3268.8433387272526</v>
      </c>
      <c r="S22" s="28">
        <f t="shared" si="3"/>
        <v>48.649999999999636</v>
      </c>
      <c r="T22" s="25">
        <v>68.4</v>
      </c>
      <c r="U22" s="26">
        <v>1040280.72</v>
      </c>
      <c r="V22" s="26">
        <v>-183139.3718577385</v>
      </c>
      <c r="W22" s="26">
        <v>857141.3481422615</v>
      </c>
      <c r="X22" s="26">
        <v>206801.34</v>
      </c>
      <c r="Y22" s="26">
        <v>25805.29</v>
      </c>
      <c r="Z22" s="26">
        <v>624534.7181422615</v>
      </c>
      <c r="AA22" s="26">
        <v>0</v>
      </c>
      <c r="AB22" s="29">
        <v>12531.306259389787</v>
      </c>
      <c r="AC22" s="30">
        <f t="shared" si="4"/>
        <v>1.2000000000000028</v>
      </c>
      <c r="AD22" s="26">
        <f t="shared" si="4"/>
        <v>51551.54999999993</v>
      </c>
      <c r="AE22" s="26">
        <f t="shared" si="5"/>
        <v>-55195.56536448581</v>
      </c>
      <c r="AF22" s="26">
        <f t="shared" si="6"/>
        <v>-3644.0153644859092</v>
      </c>
      <c r="AG22" s="26">
        <f t="shared" si="7"/>
        <v>11268.380000000005</v>
      </c>
      <c r="AH22" s="26">
        <f t="shared" si="7"/>
        <v>5408.190000000002</v>
      </c>
      <c r="AI22" s="26">
        <f t="shared" si="8"/>
        <v>-20320.585364485974</v>
      </c>
      <c r="AJ22" s="26">
        <f t="shared" si="8"/>
        <v>0</v>
      </c>
      <c r="AK22" s="26">
        <f t="shared" si="9"/>
        <v>-278.00374061021284</v>
      </c>
    </row>
    <row r="23" spans="1:37" ht="15">
      <c r="A23" t="s">
        <v>75</v>
      </c>
      <c r="B23" t="s">
        <v>78</v>
      </c>
      <c r="C23" s="25">
        <v>270</v>
      </c>
      <c r="D23" s="26">
        <v>2667379.1</v>
      </c>
      <c r="E23" s="26">
        <v>-353983.56844012375</v>
      </c>
      <c r="F23" s="26">
        <v>2313395.531559876</v>
      </c>
      <c r="G23" s="27">
        <f t="shared" si="0"/>
        <v>8818.63777003286</v>
      </c>
      <c r="H23" s="26">
        <f t="shared" si="1"/>
        <v>2322214.169329909</v>
      </c>
      <c r="I23" s="26">
        <v>-345164.9306700909</v>
      </c>
      <c r="J23" s="26">
        <v>574733.39</v>
      </c>
      <c r="K23" s="26">
        <v>73361.62</v>
      </c>
      <c r="L23" s="26">
        <v>1665300.521559876</v>
      </c>
      <c r="M23" s="26">
        <v>0</v>
      </c>
      <c r="N23" s="26">
        <v>1674119.159329909</v>
      </c>
      <c r="O23" s="26">
        <v>0</v>
      </c>
      <c r="P23" s="26">
        <v>8568.13</v>
      </c>
      <c r="Q23" s="26">
        <v>8600.79</v>
      </c>
      <c r="R23" s="26">
        <f t="shared" si="2"/>
        <v>8818.637770032976</v>
      </c>
      <c r="S23" s="28">
        <f t="shared" si="3"/>
        <v>32.66000000000167</v>
      </c>
      <c r="T23" s="25">
        <v>264.1</v>
      </c>
      <c r="U23" s="26">
        <v>2737632.93</v>
      </c>
      <c r="V23" s="26">
        <v>-481954.8853863794</v>
      </c>
      <c r="W23" s="26">
        <v>2255678.0446136207</v>
      </c>
      <c r="X23" s="26">
        <v>586128.42</v>
      </c>
      <c r="Y23" s="26">
        <v>75562.47</v>
      </c>
      <c r="Z23" s="26">
        <v>1593987.1546136208</v>
      </c>
      <c r="AA23" s="26">
        <v>0</v>
      </c>
      <c r="AB23" s="29">
        <v>8540.999790282547</v>
      </c>
      <c r="AC23" s="30">
        <f t="shared" si="4"/>
        <v>-5.899999999999977</v>
      </c>
      <c r="AD23" s="26">
        <f t="shared" si="4"/>
        <v>70253.83000000007</v>
      </c>
      <c r="AE23" s="26">
        <f t="shared" si="5"/>
        <v>-136789.95471628848</v>
      </c>
      <c r="AF23" s="26">
        <f t="shared" si="6"/>
        <v>-66536.12471628841</v>
      </c>
      <c r="AG23" s="26">
        <f t="shared" si="7"/>
        <v>11395.030000000028</v>
      </c>
      <c r="AH23" s="26">
        <f t="shared" si="7"/>
        <v>2200.850000000006</v>
      </c>
      <c r="AI23" s="26">
        <f t="shared" si="8"/>
        <v>-80132.00471628807</v>
      </c>
      <c r="AJ23" s="26">
        <f t="shared" si="8"/>
        <v>0</v>
      </c>
      <c r="AK23" s="26">
        <f t="shared" si="9"/>
        <v>-59.79020971745376</v>
      </c>
    </row>
    <row r="24" spans="1:37" ht="15">
      <c r="A24" t="s">
        <v>75</v>
      </c>
      <c r="B24" t="s">
        <v>79</v>
      </c>
      <c r="C24" s="25">
        <v>291.5</v>
      </c>
      <c r="D24" s="26">
        <v>2268025.46</v>
      </c>
      <c r="E24" s="26">
        <v>-300985.992446238</v>
      </c>
      <c r="F24" s="26">
        <v>1967039.467553762</v>
      </c>
      <c r="G24" s="27">
        <f t="shared" si="0"/>
        <v>7498.332346141629</v>
      </c>
      <c r="H24" s="26">
        <f t="shared" si="1"/>
        <v>1974537.7998999036</v>
      </c>
      <c r="I24" s="26">
        <v>-293487.6601000964</v>
      </c>
      <c r="J24" s="26">
        <v>137980.94</v>
      </c>
      <c r="K24" s="26">
        <v>19143.08</v>
      </c>
      <c r="L24" s="26">
        <v>1809915.447553762</v>
      </c>
      <c r="M24" s="26">
        <v>0</v>
      </c>
      <c r="N24" s="26">
        <v>1817413.7798999036</v>
      </c>
      <c r="O24" s="26">
        <v>0</v>
      </c>
      <c r="P24" s="26">
        <v>6747.99</v>
      </c>
      <c r="Q24" s="26">
        <v>6773.71</v>
      </c>
      <c r="R24" s="26">
        <f t="shared" si="2"/>
        <v>7498.332346141571</v>
      </c>
      <c r="S24" s="28">
        <f t="shared" si="3"/>
        <v>25.720000000000255</v>
      </c>
      <c r="T24" s="25">
        <v>289.2</v>
      </c>
      <c r="U24" s="26">
        <v>2326704.1</v>
      </c>
      <c r="V24" s="26">
        <v>-409611.67421503767</v>
      </c>
      <c r="W24" s="26">
        <v>1917092.4257849625</v>
      </c>
      <c r="X24" s="26">
        <v>139860.87</v>
      </c>
      <c r="Y24" s="26">
        <v>19717.37</v>
      </c>
      <c r="Z24" s="26">
        <v>1757514.1857849625</v>
      </c>
      <c r="AA24" s="26">
        <v>0</v>
      </c>
      <c r="AB24" s="29">
        <v>6628.950296628501</v>
      </c>
      <c r="AC24" s="30">
        <f t="shared" si="4"/>
        <v>-2.3000000000000114</v>
      </c>
      <c r="AD24" s="26">
        <f t="shared" si="4"/>
        <v>58678.64000000013</v>
      </c>
      <c r="AE24" s="26">
        <f t="shared" si="5"/>
        <v>-116124.0141149413</v>
      </c>
      <c r="AF24" s="26">
        <f t="shared" si="6"/>
        <v>-57445.37411494111</v>
      </c>
      <c r="AG24" s="26">
        <f t="shared" si="7"/>
        <v>1879.929999999993</v>
      </c>
      <c r="AH24" s="26">
        <f t="shared" si="7"/>
        <v>574.2899999999972</v>
      </c>
      <c r="AI24" s="26">
        <f t="shared" si="8"/>
        <v>-59899.59411494108</v>
      </c>
      <c r="AJ24" s="26">
        <f t="shared" si="8"/>
        <v>0</v>
      </c>
      <c r="AK24" s="26">
        <f t="shared" si="9"/>
        <v>-144.7597033714992</v>
      </c>
    </row>
    <row r="25" spans="1:37" ht="15">
      <c r="A25" t="s">
        <v>75</v>
      </c>
      <c r="B25" t="s">
        <v>80</v>
      </c>
      <c r="C25" s="25">
        <v>48.7</v>
      </c>
      <c r="D25" s="26">
        <v>730220.2</v>
      </c>
      <c r="E25" s="26">
        <v>-96906.34231296963</v>
      </c>
      <c r="F25" s="26">
        <v>633313.8576870303</v>
      </c>
      <c r="G25" s="27">
        <f t="shared" si="0"/>
        <v>2414.1853087778145</v>
      </c>
      <c r="H25" s="26">
        <f t="shared" si="1"/>
        <v>635728.0429958082</v>
      </c>
      <c r="I25" s="26">
        <v>-94492.15700419182</v>
      </c>
      <c r="J25" s="26">
        <v>123571.68</v>
      </c>
      <c r="K25" s="26">
        <v>16368.99</v>
      </c>
      <c r="L25" s="26">
        <v>493373.18768703035</v>
      </c>
      <c r="M25" s="26">
        <v>0</v>
      </c>
      <c r="N25" s="26">
        <v>495787.3729958082</v>
      </c>
      <c r="O25" s="26">
        <v>0</v>
      </c>
      <c r="P25" s="26">
        <v>13004.39</v>
      </c>
      <c r="Q25" s="26">
        <v>13053.96</v>
      </c>
      <c r="R25" s="26">
        <f t="shared" si="2"/>
        <v>2414.1853087778436</v>
      </c>
      <c r="S25" s="28">
        <f t="shared" si="3"/>
        <v>49.56999999999971</v>
      </c>
      <c r="T25" s="25">
        <v>47.2</v>
      </c>
      <c r="U25" s="26">
        <v>732690.6799999999</v>
      </c>
      <c r="V25" s="26">
        <v>-128988.75113365485</v>
      </c>
      <c r="W25" s="26">
        <v>603701.9288663451</v>
      </c>
      <c r="X25" s="26">
        <v>125548.12</v>
      </c>
      <c r="Y25" s="26">
        <v>18961.36</v>
      </c>
      <c r="Z25" s="26">
        <v>459192.4488663451</v>
      </c>
      <c r="AA25" s="26">
        <v>0</v>
      </c>
      <c r="AB25" s="29">
        <v>12790.29510310053</v>
      </c>
      <c r="AC25" s="30">
        <f t="shared" si="4"/>
        <v>-1.5</v>
      </c>
      <c r="AD25" s="26">
        <f t="shared" si="4"/>
        <v>2470.4799999999814</v>
      </c>
      <c r="AE25" s="26">
        <f t="shared" si="5"/>
        <v>-34496.59412946303</v>
      </c>
      <c r="AF25" s="26">
        <f t="shared" si="6"/>
        <v>-32026.114129463094</v>
      </c>
      <c r="AG25" s="26">
        <f t="shared" si="7"/>
        <v>1976.4400000000023</v>
      </c>
      <c r="AH25" s="26">
        <f t="shared" si="7"/>
        <v>2592.370000000001</v>
      </c>
      <c r="AI25" s="26">
        <f t="shared" si="8"/>
        <v>-36594.92412946309</v>
      </c>
      <c r="AJ25" s="26">
        <f t="shared" si="8"/>
        <v>0</v>
      </c>
      <c r="AK25" s="26">
        <f t="shared" si="9"/>
        <v>-263.66489689946866</v>
      </c>
    </row>
    <row r="26" spans="1:37" ht="15">
      <c r="A26" t="s">
        <v>81</v>
      </c>
      <c r="B26" t="s">
        <v>82</v>
      </c>
      <c r="C26" s="25">
        <v>528.6</v>
      </c>
      <c r="D26" s="26">
        <v>4248329.739999999</v>
      </c>
      <c r="E26" s="26">
        <v>-563788.9722070263</v>
      </c>
      <c r="F26" s="26">
        <v>3684540.7677929727</v>
      </c>
      <c r="G26" s="27">
        <f t="shared" si="0"/>
        <v>14045.428002610453</v>
      </c>
      <c r="H26" s="26">
        <f t="shared" si="1"/>
        <v>3698586.195795583</v>
      </c>
      <c r="I26" s="26">
        <v>-549743.5442044159</v>
      </c>
      <c r="J26" s="26">
        <v>1014304.87</v>
      </c>
      <c r="K26" s="26">
        <v>76820.38</v>
      </c>
      <c r="L26" s="26">
        <v>2593415.5177929727</v>
      </c>
      <c r="M26" s="26">
        <v>0</v>
      </c>
      <c r="N26" s="26">
        <v>2607460.9457955835</v>
      </c>
      <c r="O26" s="26">
        <v>0</v>
      </c>
      <c r="P26" s="26">
        <v>6970.38</v>
      </c>
      <c r="Q26" s="26">
        <v>6996.95</v>
      </c>
      <c r="R26" s="26">
        <f t="shared" si="2"/>
        <v>14045.428002610803</v>
      </c>
      <c r="S26" s="28">
        <f t="shared" si="3"/>
        <v>26.56999999999971</v>
      </c>
      <c r="T26" s="25">
        <v>522.1</v>
      </c>
      <c r="U26" s="26">
        <v>4335928.24</v>
      </c>
      <c r="V26" s="26">
        <v>-763331.6267688107</v>
      </c>
      <c r="W26" s="26">
        <v>3572596.6132311895</v>
      </c>
      <c r="X26" s="26">
        <v>1031754.69</v>
      </c>
      <c r="Y26" s="26">
        <v>79124.99</v>
      </c>
      <c r="Z26" s="26">
        <v>2461716.9332311894</v>
      </c>
      <c r="AA26" s="26">
        <v>0</v>
      </c>
      <c r="AB26" s="29">
        <v>6842.743944131756</v>
      </c>
      <c r="AC26" s="30">
        <f t="shared" si="4"/>
        <v>-6.5</v>
      </c>
      <c r="AD26" s="26">
        <f t="shared" si="4"/>
        <v>87598.50000000093</v>
      </c>
      <c r="AE26" s="26">
        <f t="shared" si="5"/>
        <v>-213588.0825643948</v>
      </c>
      <c r="AF26" s="26">
        <f t="shared" si="6"/>
        <v>-125989.58256439352</v>
      </c>
      <c r="AG26" s="26">
        <f t="shared" si="7"/>
        <v>17449.81999999995</v>
      </c>
      <c r="AH26" s="26">
        <f t="shared" si="7"/>
        <v>2304.6100000000006</v>
      </c>
      <c r="AI26" s="26">
        <f t="shared" si="8"/>
        <v>-145744.01256439416</v>
      </c>
      <c r="AJ26" s="26">
        <f t="shared" si="8"/>
        <v>0</v>
      </c>
      <c r="AK26" s="26">
        <f t="shared" si="9"/>
        <v>-154.20605586824422</v>
      </c>
    </row>
    <row r="27" spans="1:37" ht="15">
      <c r="A27" t="s">
        <v>81</v>
      </c>
      <c r="B27" t="s">
        <v>83</v>
      </c>
      <c r="C27" s="25">
        <v>271.3</v>
      </c>
      <c r="D27" s="26">
        <v>2632612.1599999997</v>
      </c>
      <c r="E27" s="26">
        <v>-349369.70403481903</v>
      </c>
      <c r="F27" s="26">
        <v>2283242.455965181</v>
      </c>
      <c r="G27" s="27">
        <f t="shared" si="0"/>
        <v>8703.69458470447</v>
      </c>
      <c r="H27" s="26">
        <f t="shared" si="1"/>
        <v>2291946.1505498854</v>
      </c>
      <c r="I27" s="26">
        <v>-340666.00945011456</v>
      </c>
      <c r="J27" s="26">
        <v>355990.8</v>
      </c>
      <c r="K27" s="26">
        <v>35969.08</v>
      </c>
      <c r="L27" s="26">
        <v>1891282.5759651808</v>
      </c>
      <c r="M27" s="26">
        <v>0</v>
      </c>
      <c r="N27" s="26">
        <v>1899986.2705498848</v>
      </c>
      <c r="O27" s="26">
        <v>0</v>
      </c>
      <c r="P27" s="26">
        <v>8415.93</v>
      </c>
      <c r="Q27" s="26">
        <v>8448.01</v>
      </c>
      <c r="R27" s="26">
        <f t="shared" si="2"/>
        <v>8703.694584704004</v>
      </c>
      <c r="S27" s="28">
        <f t="shared" si="3"/>
        <v>32.07999999999993</v>
      </c>
      <c r="T27" s="25">
        <v>269.3</v>
      </c>
      <c r="U27" s="26">
        <v>2718093.01</v>
      </c>
      <c r="V27" s="26">
        <v>-478514.9209554799</v>
      </c>
      <c r="W27" s="26">
        <v>2239578.0890445197</v>
      </c>
      <c r="X27" s="26">
        <v>364391.8</v>
      </c>
      <c r="Y27" s="26">
        <v>37048.15</v>
      </c>
      <c r="Z27" s="26">
        <v>1838138.1390445197</v>
      </c>
      <c r="AA27" s="26">
        <v>0</v>
      </c>
      <c r="AB27" s="29">
        <v>8316.294426455699</v>
      </c>
      <c r="AC27" s="30">
        <f t="shared" si="4"/>
        <v>-2</v>
      </c>
      <c r="AD27" s="26">
        <f t="shared" si="4"/>
        <v>85480.8500000001</v>
      </c>
      <c r="AE27" s="26">
        <f t="shared" si="5"/>
        <v>-137848.91150536534</v>
      </c>
      <c r="AF27" s="26">
        <f t="shared" si="6"/>
        <v>-52368.06150536565</v>
      </c>
      <c r="AG27" s="26">
        <f t="shared" si="7"/>
        <v>8401</v>
      </c>
      <c r="AH27" s="26">
        <f t="shared" si="7"/>
        <v>1079.0699999999997</v>
      </c>
      <c r="AI27" s="26">
        <f t="shared" si="8"/>
        <v>-61848.13150536502</v>
      </c>
      <c r="AJ27" s="26">
        <f t="shared" si="8"/>
        <v>0</v>
      </c>
      <c r="AK27" s="26">
        <f t="shared" si="9"/>
        <v>-131.71557354430115</v>
      </c>
    </row>
    <row r="28" spans="1:37" ht="15">
      <c r="A28" t="s">
        <v>84</v>
      </c>
      <c r="B28" t="s">
        <v>85</v>
      </c>
      <c r="C28" s="25">
        <v>26120.2</v>
      </c>
      <c r="D28" s="26">
        <v>189964498.5</v>
      </c>
      <c r="E28" s="26">
        <v>-25209881.511019014</v>
      </c>
      <c r="F28" s="26">
        <v>164754616.98898098</v>
      </c>
      <c r="G28" s="27">
        <f t="shared" si="0"/>
        <v>628042.7485682331</v>
      </c>
      <c r="H28" s="26">
        <f t="shared" si="1"/>
        <v>165382659.73754922</v>
      </c>
      <c r="I28" s="26">
        <v>-24581838.76245078</v>
      </c>
      <c r="J28" s="26">
        <v>58451392.78</v>
      </c>
      <c r="K28" s="26">
        <v>3125543.96</v>
      </c>
      <c r="L28" s="26">
        <v>103177680.24898098</v>
      </c>
      <c r="M28" s="26">
        <v>0</v>
      </c>
      <c r="N28" s="26">
        <v>103805722.99754922</v>
      </c>
      <c r="O28" s="26">
        <v>0</v>
      </c>
      <c r="P28" s="26">
        <v>6307.56</v>
      </c>
      <c r="Q28" s="26">
        <v>6331.6</v>
      </c>
      <c r="R28" s="26">
        <f t="shared" si="2"/>
        <v>628042.7485682368</v>
      </c>
      <c r="S28" s="28">
        <f t="shared" si="3"/>
        <v>24.039999999999964</v>
      </c>
      <c r="T28" s="25">
        <v>26730.6</v>
      </c>
      <c r="U28" s="26">
        <v>201234234.4</v>
      </c>
      <c r="V28" s="26">
        <v>-35426890.62264743</v>
      </c>
      <c r="W28" s="26">
        <v>165807343.77735257</v>
      </c>
      <c r="X28" s="26">
        <v>59316232.68</v>
      </c>
      <c r="Y28" s="26">
        <v>3219310.28</v>
      </c>
      <c r="Z28" s="26">
        <v>103271800.81735256</v>
      </c>
      <c r="AA28" s="26">
        <v>0</v>
      </c>
      <c r="AB28" s="29">
        <v>6202.903929479794</v>
      </c>
      <c r="AC28" s="30">
        <f t="shared" si="4"/>
        <v>610.3999999999978</v>
      </c>
      <c r="AD28" s="26">
        <f t="shared" si="4"/>
        <v>11269735.900000006</v>
      </c>
      <c r="AE28" s="26">
        <f t="shared" si="5"/>
        <v>-10845051.860196646</v>
      </c>
      <c r="AF28" s="26">
        <f t="shared" si="6"/>
        <v>424684.03980335593</v>
      </c>
      <c r="AG28" s="26">
        <f t="shared" si="7"/>
        <v>864839.8999999985</v>
      </c>
      <c r="AH28" s="26">
        <f t="shared" si="7"/>
        <v>93766.31999999983</v>
      </c>
      <c r="AI28" s="26">
        <f t="shared" si="8"/>
        <v>-533922.1801966578</v>
      </c>
      <c r="AJ28" s="26">
        <f t="shared" si="8"/>
        <v>0</v>
      </c>
      <c r="AK28" s="26">
        <f t="shared" si="9"/>
        <v>-128.69607052020638</v>
      </c>
    </row>
    <row r="29" spans="1:37" ht="15">
      <c r="A29" t="s">
        <v>84</v>
      </c>
      <c r="B29" t="s">
        <v>84</v>
      </c>
      <c r="C29" s="25">
        <v>28317.5</v>
      </c>
      <c r="D29" s="26">
        <v>207466752.74</v>
      </c>
      <c r="E29" s="26">
        <v>-27532577.378142472</v>
      </c>
      <c r="F29" s="26">
        <v>179934175.36185753</v>
      </c>
      <c r="G29" s="27">
        <f t="shared" si="0"/>
        <v>685907.0545086898</v>
      </c>
      <c r="H29" s="26">
        <f t="shared" si="1"/>
        <v>180620082.41636622</v>
      </c>
      <c r="I29" s="26">
        <v>-26846670.323633783</v>
      </c>
      <c r="J29" s="26">
        <v>118307204.18</v>
      </c>
      <c r="K29" s="26">
        <v>5729920.53</v>
      </c>
      <c r="L29" s="26">
        <v>55897050.651857525</v>
      </c>
      <c r="M29" s="26">
        <v>0</v>
      </c>
      <c r="N29" s="26">
        <v>56582957.70636621</v>
      </c>
      <c r="O29" s="26">
        <v>0</v>
      </c>
      <c r="P29" s="26">
        <v>6354.17</v>
      </c>
      <c r="Q29" s="26">
        <v>6378.39</v>
      </c>
      <c r="R29" s="26">
        <f t="shared" si="2"/>
        <v>685907.0545086861</v>
      </c>
      <c r="S29" s="28">
        <f t="shared" si="3"/>
        <v>24.220000000000255</v>
      </c>
      <c r="T29" s="25">
        <v>28480.1</v>
      </c>
      <c r="U29" s="26">
        <v>215966680.21</v>
      </c>
      <c r="V29" s="26">
        <v>-38020508.691019945</v>
      </c>
      <c r="W29" s="26">
        <v>177946171.51898006</v>
      </c>
      <c r="X29" s="26">
        <v>122278051.51</v>
      </c>
      <c r="Y29" s="26">
        <v>5901818.15</v>
      </c>
      <c r="Z29" s="26">
        <v>49766301.85898005</v>
      </c>
      <c r="AA29" s="26">
        <v>0</v>
      </c>
      <c r="AB29" s="29">
        <v>6248.088016509074</v>
      </c>
      <c r="AC29" s="30">
        <f t="shared" si="4"/>
        <v>162.59999999999854</v>
      </c>
      <c r="AD29" s="26">
        <f t="shared" si="4"/>
        <v>8499927.469999999</v>
      </c>
      <c r="AE29" s="26">
        <f t="shared" si="5"/>
        <v>-11173838.367386162</v>
      </c>
      <c r="AF29" s="26">
        <f t="shared" si="6"/>
        <v>-2673910.8973861635</v>
      </c>
      <c r="AG29" s="26">
        <f t="shared" si="7"/>
        <v>3970847.329999998</v>
      </c>
      <c r="AH29" s="26">
        <f t="shared" si="7"/>
        <v>171897.6200000001</v>
      </c>
      <c r="AI29" s="26">
        <f t="shared" si="8"/>
        <v>-6816655.847386159</v>
      </c>
      <c r="AJ29" s="26">
        <f t="shared" si="8"/>
        <v>0</v>
      </c>
      <c r="AK29" s="26">
        <f t="shared" si="9"/>
        <v>-130.30198349092643</v>
      </c>
    </row>
    <row r="30" spans="1:37" ht="15">
      <c r="A30" t="s">
        <v>86</v>
      </c>
      <c r="B30" t="s">
        <v>87</v>
      </c>
      <c r="C30" s="25">
        <v>939</v>
      </c>
      <c r="D30" s="26">
        <v>7214440.12</v>
      </c>
      <c r="E30" s="26">
        <v>-957416.6859053499</v>
      </c>
      <c r="F30" s="26">
        <v>6257023.434094651</v>
      </c>
      <c r="G30" s="27">
        <f t="shared" si="0"/>
        <v>23851.703018844593</v>
      </c>
      <c r="H30" s="26">
        <f t="shared" si="1"/>
        <v>6280875.137113495</v>
      </c>
      <c r="I30" s="26">
        <v>-933564.9828865053</v>
      </c>
      <c r="J30" s="26">
        <v>2778115.82</v>
      </c>
      <c r="K30" s="26">
        <v>319909.35</v>
      </c>
      <c r="L30" s="26">
        <v>3158998.2640946507</v>
      </c>
      <c r="M30" s="26">
        <v>0</v>
      </c>
      <c r="N30" s="26">
        <v>3182849.967113495</v>
      </c>
      <c r="O30" s="26">
        <v>0</v>
      </c>
      <c r="P30" s="26">
        <v>6663.5</v>
      </c>
      <c r="Q30" s="26">
        <v>6688.9</v>
      </c>
      <c r="R30" s="26">
        <f t="shared" si="2"/>
        <v>23851.703018844128</v>
      </c>
      <c r="S30" s="28">
        <f t="shared" si="3"/>
        <v>25.399999999999636</v>
      </c>
      <c r="T30" s="25">
        <v>943.1</v>
      </c>
      <c r="U30" s="26">
        <v>7494796.47</v>
      </c>
      <c r="V30" s="26">
        <v>-1319444.1570707913</v>
      </c>
      <c r="W30" s="26">
        <v>6175352.312929208</v>
      </c>
      <c r="X30" s="26">
        <v>2814705.49</v>
      </c>
      <c r="Y30" s="26">
        <v>329506.63</v>
      </c>
      <c r="Z30" s="26">
        <v>3031140.1929292083</v>
      </c>
      <c r="AA30" s="26">
        <v>0</v>
      </c>
      <c r="AB30" s="29">
        <v>6547.929501568453</v>
      </c>
      <c r="AC30" s="30">
        <f t="shared" si="4"/>
        <v>4.100000000000023</v>
      </c>
      <c r="AD30" s="26">
        <f t="shared" si="4"/>
        <v>280356.3499999996</v>
      </c>
      <c r="AE30" s="26">
        <f t="shared" si="5"/>
        <v>-385879.17418428604</v>
      </c>
      <c r="AF30" s="26">
        <f t="shared" si="6"/>
        <v>-105522.82418428641</v>
      </c>
      <c r="AG30" s="26">
        <f t="shared" si="7"/>
        <v>36589.67000000039</v>
      </c>
      <c r="AH30" s="26">
        <f t="shared" si="7"/>
        <v>9597.280000000028</v>
      </c>
      <c r="AI30" s="26">
        <f t="shared" si="8"/>
        <v>-151709.7741842866</v>
      </c>
      <c r="AJ30" s="26">
        <f t="shared" si="8"/>
        <v>0</v>
      </c>
      <c r="AK30" s="26">
        <f t="shared" si="9"/>
        <v>-140.97049843154673</v>
      </c>
    </row>
    <row r="31" spans="1:37" ht="15">
      <c r="A31" t="s">
        <v>86</v>
      </c>
      <c r="B31" t="s">
        <v>88</v>
      </c>
      <c r="C31" s="25">
        <v>1069.2</v>
      </c>
      <c r="D31" s="26">
        <v>7921816.2</v>
      </c>
      <c r="E31" s="26">
        <v>-1051291.421981518</v>
      </c>
      <c r="F31" s="26">
        <v>6870524.778018482</v>
      </c>
      <c r="G31" s="27">
        <f t="shared" si="0"/>
        <v>26190.363247795845</v>
      </c>
      <c r="H31" s="26">
        <f t="shared" si="1"/>
        <v>6896715.141266278</v>
      </c>
      <c r="I31" s="26">
        <v>-1025101.0587337221</v>
      </c>
      <c r="J31" s="26">
        <v>2907661.8</v>
      </c>
      <c r="K31" s="26">
        <v>260201.73</v>
      </c>
      <c r="L31" s="26">
        <v>3702661.2480184822</v>
      </c>
      <c r="M31" s="26">
        <v>0</v>
      </c>
      <c r="N31" s="26">
        <v>3728851.611266278</v>
      </c>
      <c r="O31" s="26">
        <v>0</v>
      </c>
      <c r="P31" s="26">
        <v>6425.86</v>
      </c>
      <c r="Q31" s="26">
        <v>6450.35</v>
      </c>
      <c r="R31" s="26">
        <f t="shared" si="2"/>
        <v>26190.36324779596</v>
      </c>
      <c r="S31" s="28">
        <f t="shared" si="3"/>
        <v>24.49000000000069</v>
      </c>
      <c r="T31" s="25">
        <v>1064.6</v>
      </c>
      <c r="U31" s="26">
        <v>8164731.880000001</v>
      </c>
      <c r="V31" s="26">
        <v>-1437384.966521395</v>
      </c>
      <c r="W31" s="26">
        <v>6727346.913478605</v>
      </c>
      <c r="X31" s="26">
        <v>2947700.06</v>
      </c>
      <c r="Y31" s="26">
        <v>268007.78</v>
      </c>
      <c r="Z31" s="26">
        <v>3511639.0734786056</v>
      </c>
      <c r="AA31" s="26">
        <v>0</v>
      </c>
      <c r="AB31" s="29">
        <v>6319.131047791288</v>
      </c>
      <c r="AC31" s="30">
        <f t="shared" si="4"/>
        <v>-4.600000000000136</v>
      </c>
      <c r="AD31" s="26">
        <f t="shared" si="4"/>
        <v>242915.68000000063</v>
      </c>
      <c r="AE31" s="26">
        <f t="shared" si="5"/>
        <v>-412283.9077876728</v>
      </c>
      <c r="AF31" s="26">
        <f t="shared" si="6"/>
        <v>-169368.22778767254</v>
      </c>
      <c r="AG31" s="26">
        <f t="shared" si="7"/>
        <v>40038.26000000024</v>
      </c>
      <c r="AH31" s="26">
        <f t="shared" si="7"/>
        <v>7806.0500000000175</v>
      </c>
      <c r="AI31" s="26">
        <f t="shared" si="8"/>
        <v>-217212.5377876726</v>
      </c>
      <c r="AJ31" s="26">
        <f t="shared" si="8"/>
        <v>0</v>
      </c>
      <c r="AK31" s="26">
        <f t="shared" si="9"/>
        <v>-131.21895220871193</v>
      </c>
    </row>
    <row r="32" spans="1:37" ht="15">
      <c r="A32" t="s">
        <v>89</v>
      </c>
      <c r="B32" t="s">
        <v>90</v>
      </c>
      <c r="C32" s="25">
        <v>114.5</v>
      </c>
      <c r="D32" s="26">
        <v>1524268.8900000001</v>
      </c>
      <c r="E32" s="26">
        <v>-202283.26035263098</v>
      </c>
      <c r="F32" s="26">
        <v>1321985.629647369</v>
      </c>
      <c r="G32" s="27">
        <f t="shared" si="0"/>
        <v>5039.394364693086</v>
      </c>
      <c r="H32" s="26">
        <f t="shared" si="1"/>
        <v>1327025.0240120622</v>
      </c>
      <c r="I32" s="26">
        <v>-197243.8659879379</v>
      </c>
      <c r="J32" s="26">
        <v>418632.91</v>
      </c>
      <c r="K32" s="26">
        <v>45453.39</v>
      </c>
      <c r="L32" s="26">
        <v>857899.3296473691</v>
      </c>
      <c r="M32" s="26">
        <v>0</v>
      </c>
      <c r="N32" s="26">
        <v>862938.7240120623</v>
      </c>
      <c r="O32" s="26">
        <v>0</v>
      </c>
      <c r="P32" s="26">
        <v>11545.73</v>
      </c>
      <c r="Q32" s="26">
        <v>11589.74</v>
      </c>
      <c r="R32" s="26">
        <f t="shared" si="2"/>
        <v>5039.394364693202</v>
      </c>
      <c r="S32" s="28">
        <f t="shared" si="3"/>
        <v>44.01000000000022</v>
      </c>
      <c r="T32" s="25">
        <v>115.6</v>
      </c>
      <c r="U32" s="26">
        <v>1590519.08</v>
      </c>
      <c r="V32" s="26">
        <v>-280007.75140670507</v>
      </c>
      <c r="W32" s="26">
        <v>1310511.328593295</v>
      </c>
      <c r="X32" s="26">
        <v>449697.72</v>
      </c>
      <c r="Y32" s="26">
        <v>46816.99</v>
      </c>
      <c r="Z32" s="26">
        <v>813996.6185932951</v>
      </c>
      <c r="AA32" s="26">
        <v>0</v>
      </c>
      <c r="AB32" s="29">
        <v>11336.603188523315</v>
      </c>
      <c r="AC32" s="30">
        <f t="shared" si="4"/>
        <v>1.0999999999999943</v>
      </c>
      <c r="AD32" s="26">
        <f t="shared" si="4"/>
        <v>66250.18999999994</v>
      </c>
      <c r="AE32" s="26">
        <f t="shared" si="5"/>
        <v>-82763.88541876717</v>
      </c>
      <c r="AF32" s="26">
        <f t="shared" si="6"/>
        <v>-16513.695418767165</v>
      </c>
      <c r="AG32" s="26">
        <f t="shared" si="7"/>
        <v>31064.809999999998</v>
      </c>
      <c r="AH32" s="26">
        <f t="shared" si="7"/>
        <v>1363.5999999999985</v>
      </c>
      <c r="AI32" s="26">
        <f t="shared" si="8"/>
        <v>-48942.1054187672</v>
      </c>
      <c r="AJ32" s="26">
        <f t="shared" si="8"/>
        <v>0</v>
      </c>
      <c r="AK32" s="26">
        <f t="shared" si="9"/>
        <v>-253.13681147668467</v>
      </c>
    </row>
    <row r="33" spans="1:37" ht="15">
      <c r="A33" t="s">
        <v>89</v>
      </c>
      <c r="B33" t="s">
        <v>89</v>
      </c>
      <c r="C33" s="25">
        <v>176.2</v>
      </c>
      <c r="D33" s="26">
        <v>2150232.66</v>
      </c>
      <c r="E33" s="26">
        <v>-285353.9003748284</v>
      </c>
      <c r="F33" s="26">
        <v>1864878.7596251718</v>
      </c>
      <c r="G33" s="27">
        <f t="shared" si="0"/>
        <v>7108.896875526349</v>
      </c>
      <c r="H33" s="26">
        <f t="shared" si="1"/>
        <v>1871987.656500698</v>
      </c>
      <c r="I33" s="26">
        <v>-278245.003499302</v>
      </c>
      <c r="J33" s="26">
        <v>630103.75</v>
      </c>
      <c r="K33" s="26">
        <v>52603.86</v>
      </c>
      <c r="L33" s="26">
        <v>1182171.1496251717</v>
      </c>
      <c r="M33" s="26">
        <v>0</v>
      </c>
      <c r="N33" s="26">
        <v>1189280.046500698</v>
      </c>
      <c r="O33" s="26">
        <v>0</v>
      </c>
      <c r="P33" s="26">
        <v>10583.87</v>
      </c>
      <c r="Q33" s="26">
        <v>10624.22</v>
      </c>
      <c r="R33" s="26">
        <f t="shared" si="2"/>
        <v>7108.89687552629</v>
      </c>
      <c r="S33" s="28">
        <f t="shared" si="3"/>
        <v>40.349999999998545</v>
      </c>
      <c r="T33" s="25">
        <v>172.7</v>
      </c>
      <c r="U33" s="26">
        <v>2197492.06</v>
      </c>
      <c r="V33" s="26">
        <v>-386864.14906427165</v>
      </c>
      <c r="W33" s="26">
        <v>1810627.9109357283</v>
      </c>
      <c r="X33" s="26">
        <v>676131.41</v>
      </c>
      <c r="Y33" s="26">
        <v>54181.98</v>
      </c>
      <c r="Z33" s="26">
        <v>1080314.5209357282</v>
      </c>
      <c r="AA33" s="26">
        <v>0</v>
      </c>
      <c r="AB33" s="29">
        <v>10484.238048267101</v>
      </c>
      <c r="AC33" s="30">
        <f t="shared" si="4"/>
        <v>-3.5</v>
      </c>
      <c r="AD33" s="26">
        <f t="shared" si="4"/>
        <v>47259.39999999991</v>
      </c>
      <c r="AE33" s="26">
        <f t="shared" si="5"/>
        <v>-108619.14556496963</v>
      </c>
      <c r="AF33" s="26">
        <f t="shared" si="6"/>
        <v>-61359.74556496972</v>
      </c>
      <c r="AG33" s="26">
        <f t="shared" si="7"/>
        <v>46027.66000000003</v>
      </c>
      <c r="AH33" s="26">
        <f t="shared" si="7"/>
        <v>1578.1200000000026</v>
      </c>
      <c r="AI33" s="26">
        <f t="shared" si="8"/>
        <v>-108965.52556496975</v>
      </c>
      <c r="AJ33" s="26">
        <f t="shared" si="8"/>
        <v>0</v>
      </c>
      <c r="AK33" s="26">
        <f t="shared" si="9"/>
        <v>-139.98195173289787</v>
      </c>
    </row>
    <row r="34" spans="1:37" ht="15">
      <c r="A34" t="s">
        <v>91</v>
      </c>
      <c r="B34" t="s">
        <v>91</v>
      </c>
      <c r="C34" s="25">
        <v>907.1</v>
      </c>
      <c r="D34" s="26">
        <v>7087714.970000001</v>
      </c>
      <c r="E34" s="26">
        <v>-266.5600000011036</v>
      </c>
      <c r="F34" s="26">
        <v>7087448.409999999</v>
      </c>
      <c r="G34" s="27">
        <f t="shared" si="0"/>
        <v>0</v>
      </c>
      <c r="H34" s="26">
        <f t="shared" si="1"/>
        <v>7087448.409999999</v>
      </c>
      <c r="I34" s="26">
        <v>-266.5600000011036</v>
      </c>
      <c r="J34" s="26">
        <v>6852731.52</v>
      </c>
      <c r="K34" s="26">
        <v>234716.89</v>
      </c>
      <c r="L34" s="26">
        <v>0</v>
      </c>
      <c r="M34" s="26">
        <v>0</v>
      </c>
      <c r="N34" s="26">
        <v>0</v>
      </c>
      <c r="O34" s="26">
        <v>0</v>
      </c>
      <c r="P34" s="26">
        <v>7813.3</v>
      </c>
      <c r="Q34" s="26">
        <v>7813.3</v>
      </c>
      <c r="R34" s="26">
        <f t="shared" si="2"/>
        <v>0</v>
      </c>
      <c r="S34" s="28">
        <f t="shared" si="3"/>
        <v>0</v>
      </c>
      <c r="T34" s="25">
        <v>906.7</v>
      </c>
      <c r="U34" s="26">
        <v>7333369.26</v>
      </c>
      <c r="V34" s="26">
        <v>-20.15999999959604</v>
      </c>
      <c r="W34" s="26">
        <v>7333349.100000001</v>
      </c>
      <c r="X34" s="26">
        <v>7091590.7</v>
      </c>
      <c r="Y34" s="26">
        <v>241758.4</v>
      </c>
      <c r="Z34" s="26">
        <v>3.7834979593753815E-10</v>
      </c>
      <c r="AA34" s="26">
        <v>125.6699999999837</v>
      </c>
      <c r="AB34" s="29">
        <v>8087.816731002537</v>
      </c>
      <c r="AC34" s="30">
        <f t="shared" si="4"/>
        <v>-0.39999999999997726</v>
      </c>
      <c r="AD34" s="26">
        <f t="shared" si="4"/>
        <v>245654.2899999991</v>
      </c>
      <c r="AE34" s="26">
        <f t="shared" si="5"/>
        <v>246.40000000150758</v>
      </c>
      <c r="AF34" s="26">
        <f t="shared" si="6"/>
        <v>245900.69000000134</v>
      </c>
      <c r="AG34" s="26">
        <f t="shared" si="7"/>
        <v>238859.18000000063</v>
      </c>
      <c r="AH34" s="26">
        <f t="shared" si="7"/>
        <v>7041.50999999998</v>
      </c>
      <c r="AI34" s="26">
        <f t="shared" si="8"/>
        <v>3.7834979593753815E-10</v>
      </c>
      <c r="AJ34" s="26">
        <f t="shared" si="8"/>
        <v>125.6699999999837</v>
      </c>
      <c r="AK34" s="26">
        <f t="shared" si="9"/>
        <v>274.5167310025372</v>
      </c>
    </row>
    <row r="35" spans="1:37" ht="15">
      <c r="A35" t="s">
        <v>92</v>
      </c>
      <c r="B35" t="s">
        <v>93</v>
      </c>
      <c r="C35" s="25">
        <v>1050</v>
      </c>
      <c r="D35" s="26">
        <v>7763417.140000001</v>
      </c>
      <c r="E35" s="26">
        <v>-1030270.5387870888</v>
      </c>
      <c r="F35" s="26">
        <v>6733146.601212911</v>
      </c>
      <c r="G35" s="27">
        <f t="shared" si="0"/>
        <v>25666.679181569954</v>
      </c>
      <c r="H35" s="26">
        <f t="shared" si="1"/>
        <v>6758813.2803944815</v>
      </c>
      <c r="I35" s="26">
        <v>-1004603.8596055189</v>
      </c>
      <c r="J35" s="26">
        <v>449520.36</v>
      </c>
      <c r="K35" s="26">
        <v>112026.27</v>
      </c>
      <c r="L35" s="26">
        <v>6171599.971212911</v>
      </c>
      <c r="M35" s="26">
        <v>0</v>
      </c>
      <c r="N35" s="26">
        <v>6197266.650394482</v>
      </c>
      <c r="O35" s="26">
        <v>0</v>
      </c>
      <c r="P35" s="26">
        <v>6412.52</v>
      </c>
      <c r="Q35" s="26">
        <v>6436.97</v>
      </c>
      <c r="R35" s="26">
        <f t="shared" si="2"/>
        <v>25666.679181570187</v>
      </c>
      <c r="S35" s="28">
        <f t="shared" si="3"/>
        <v>24.449999999999818</v>
      </c>
      <c r="T35" s="25">
        <v>1029.5</v>
      </c>
      <c r="U35" s="26">
        <v>7889001.050000001</v>
      </c>
      <c r="V35" s="26">
        <v>-1388843.0969690946</v>
      </c>
      <c r="W35" s="26">
        <v>6500157.953030907</v>
      </c>
      <c r="X35" s="26">
        <v>460434.64</v>
      </c>
      <c r="Y35" s="26">
        <v>115387.06</v>
      </c>
      <c r="Z35" s="26">
        <v>5924336.253030907</v>
      </c>
      <c r="AA35" s="26">
        <v>0</v>
      </c>
      <c r="AB35" s="29">
        <v>6313.8979631188995</v>
      </c>
      <c r="AC35" s="30">
        <f t="shared" si="4"/>
        <v>-20.5</v>
      </c>
      <c r="AD35" s="26">
        <f t="shared" si="4"/>
        <v>125583.91000000015</v>
      </c>
      <c r="AE35" s="26">
        <f t="shared" si="5"/>
        <v>-384239.2373635757</v>
      </c>
      <c r="AF35" s="26">
        <f t="shared" si="6"/>
        <v>-258655.32736357488</v>
      </c>
      <c r="AG35" s="26">
        <f t="shared" si="7"/>
        <v>10914.280000000028</v>
      </c>
      <c r="AH35" s="26">
        <f t="shared" si="7"/>
        <v>3360.7899999999936</v>
      </c>
      <c r="AI35" s="26">
        <f t="shared" si="8"/>
        <v>-272930.39736357424</v>
      </c>
      <c r="AJ35" s="26">
        <f t="shared" si="8"/>
        <v>0</v>
      </c>
      <c r="AK35" s="26">
        <f t="shared" si="9"/>
        <v>-123.07203688110076</v>
      </c>
    </row>
    <row r="36" spans="1:37" ht="15">
      <c r="A36" t="s">
        <v>92</v>
      </c>
      <c r="B36" t="s">
        <v>94</v>
      </c>
      <c r="C36" s="25">
        <v>328.4</v>
      </c>
      <c r="D36" s="26">
        <v>3048654.07</v>
      </c>
      <c r="E36" s="26">
        <v>-404581.9533631747</v>
      </c>
      <c r="F36" s="26">
        <v>2644072.1166368253</v>
      </c>
      <c r="G36" s="27">
        <f t="shared" si="0"/>
        <v>10079.173196440854</v>
      </c>
      <c r="H36" s="26">
        <f t="shared" si="1"/>
        <v>2654151.2898332663</v>
      </c>
      <c r="I36" s="26">
        <v>-394502.78016673384</v>
      </c>
      <c r="J36" s="26">
        <v>182333.05</v>
      </c>
      <c r="K36" s="26">
        <v>29268.17</v>
      </c>
      <c r="L36" s="26">
        <v>2432470.8966368255</v>
      </c>
      <c r="M36" s="26">
        <v>0</v>
      </c>
      <c r="N36" s="26">
        <v>2442550.069833266</v>
      </c>
      <c r="O36" s="26">
        <v>0</v>
      </c>
      <c r="P36" s="26">
        <v>8051.38</v>
      </c>
      <c r="Q36" s="26">
        <v>8082.07</v>
      </c>
      <c r="R36" s="26">
        <f t="shared" si="2"/>
        <v>10079.173196440563</v>
      </c>
      <c r="S36" s="28">
        <f t="shared" si="3"/>
        <v>30.6899999999996</v>
      </c>
      <c r="T36" s="25">
        <v>323.3</v>
      </c>
      <c r="U36" s="26">
        <v>3122422.84</v>
      </c>
      <c r="V36" s="26">
        <v>-549696.3911739669</v>
      </c>
      <c r="W36" s="26">
        <v>2572726.4488260327</v>
      </c>
      <c r="X36" s="26">
        <v>186592.98</v>
      </c>
      <c r="Y36" s="26">
        <v>30146.22</v>
      </c>
      <c r="Z36" s="26">
        <v>2355987.2488260325</v>
      </c>
      <c r="AA36" s="26">
        <v>0</v>
      </c>
      <c r="AB36" s="29">
        <v>7957.706306297658</v>
      </c>
      <c r="AC36" s="30">
        <f t="shared" si="4"/>
        <v>-5.099999999999966</v>
      </c>
      <c r="AD36" s="26">
        <f t="shared" si="4"/>
        <v>73768.77000000002</v>
      </c>
      <c r="AE36" s="26">
        <f t="shared" si="5"/>
        <v>-155193.6110072331</v>
      </c>
      <c r="AF36" s="26">
        <f t="shared" si="6"/>
        <v>-81424.8410072336</v>
      </c>
      <c r="AG36" s="26">
        <f t="shared" si="7"/>
        <v>4259.930000000022</v>
      </c>
      <c r="AH36" s="26">
        <f t="shared" si="7"/>
        <v>878.0500000000029</v>
      </c>
      <c r="AI36" s="26">
        <f t="shared" si="8"/>
        <v>-86562.82100723358</v>
      </c>
      <c r="AJ36" s="26">
        <f t="shared" si="8"/>
        <v>0</v>
      </c>
      <c r="AK36" s="26">
        <f t="shared" si="9"/>
        <v>-124.36369370234206</v>
      </c>
    </row>
    <row r="37" spans="1:37" ht="15">
      <c r="A37" t="s">
        <v>92</v>
      </c>
      <c r="B37" t="s">
        <v>95</v>
      </c>
      <c r="C37" s="25">
        <v>253.70000000000002</v>
      </c>
      <c r="D37" s="26">
        <v>2706836.91</v>
      </c>
      <c r="E37" s="26">
        <v>-359219.9506201568</v>
      </c>
      <c r="F37" s="26">
        <v>2347616.9593798434</v>
      </c>
      <c r="G37" s="27">
        <f t="shared" si="0"/>
        <v>8949.089468326827</v>
      </c>
      <c r="H37" s="26">
        <f t="shared" si="1"/>
        <v>2356566.0488481703</v>
      </c>
      <c r="I37" s="26">
        <v>-350270.86115182994</v>
      </c>
      <c r="J37" s="26">
        <v>502929.72</v>
      </c>
      <c r="K37" s="26">
        <v>91026.53</v>
      </c>
      <c r="L37" s="26">
        <v>1753660.7093798434</v>
      </c>
      <c r="M37" s="26">
        <v>0</v>
      </c>
      <c r="N37" s="26">
        <v>1762609.7988481703</v>
      </c>
      <c r="O37" s="26">
        <v>0</v>
      </c>
      <c r="P37" s="26">
        <v>9253.52</v>
      </c>
      <c r="Q37" s="26">
        <v>9288.79</v>
      </c>
      <c r="R37" s="26">
        <f t="shared" si="2"/>
        <v>8949.089468326885</v>
      </c>
      <c r="S37" s="28">
        <f t="shared" si="3"/>
        <v>35.27000000000044</v>
      </c>
      <c r="T37" s="25">
        <v>242.1</v>
      </c>
      <c r="U37" s="26">
        <v>2748058.1599999997</v>
      </c>
      <c r="V37" s="26">
        <v>-483790.2265947336</v>
      </c>
      <c r="W37" s="26">
        <v>2264267.933405266</v>
      </c>
      <c r="X37" s="26">
        <v>505745.16</v>
      </c>
      <c r="Y37" s="26">
        <v>93757.33</v>
      </c>
      <c r="Z37" s="26">
        <v>1664765.4434052662</v>
      </c>
      <c r="AA37" s="26">
        <v>0</v>
      </c>
      <c r="AB37" s="29">
        <v>9352.614346985816</v>
      </c>
      <c r="AC37" s="30">
        <f t="shared" si="4"/>
        <v>-11.600000000000023</v>
      </c>
      <c r="AD37" s="26">
        <f t="shared" si="4"/>
        <v>41221.249999999534</v>
      </c>
      <c r="AE37" s="26">
        <f t="shared" si="5"/>
        <v>-133519.36544290365</v>
      </c>
      <c r="AF37" s="26">
        <f t="shared" si="6"/>
        <v>-92298.11544290418</v>
      </c>
      <c r="AG37" s="26">
        <f t="shared" si="7"/>
        <v>2815.4400000000023</v>
      </c>
      <c r="AH37" s="26">
        <f t="shared" si="7"/>
        <v>2730.800000000003</v>
      </c>
      <c r="AI37" s="26">
        <f t="shared" si="8"/>
        <v>-97844.35544290417</v>
      </c>
      <c r="AJ37" s="26">
        <f t="shared" si="8"/>
        <v>0</v>
      </c>
      <c r="AK37" s="26">
        <f t="shared" si="9"/>
        <v>63.82434698581528</v>
      </c>
    </row>
    <row r="38" spans="1:37" ht="15">
      <c r="A38" t="s">
        <v>96</v>
      </c>
      <c r="B38" t="s">
        <v>97</v>
      </c>
      <c r="C38" s="25">
        <v>235.9</v>
      </c>
      <c r="D38" s="26">
        <v>2652150.1100000003</v>
      </c>
      <c r="E38" s="26">
        <v>-351962.55379547173</v>
      </c>
      <c r="F38" s="26">
        <v>2300187.5562045285</v>
      </c>
      <c r="G38" s="27">
        <f t="shared" si="0"/>
        <v>8768.289116400061</v>
      </c>
      <c r="H38" s="26">
        <f t="shared" si="1"/>
        <v>2308955.845320929</v>
      </c>
      <c r="I38" s="26">
        <v>-343194.26467907167</v>
      </c>
      <c r="J38" s="26">
        <v>1053090.82</v>
      </c>
      <c r="K38" s="26">
        <v>49758.61</v>
      </c>
      <c r="L38" s="26">
        <v>1197338.1262045284</v>
      </c>
      <c r="M38" s="26">
        <v>0</v>
      </c>
      <c r="N38" s="26">
        <v>1206106.4153209287</v>
      </c>
      <c r="O38" s="26">
        <v>0</v>
      </c>
      <c r="P38" s="26">
        <v>9750.69</v>
      </c>
      <c r="Q38" s="26">
        <v>9787.86</v>
      </c>
      <c r="R38" s="26">
        <f t="shared" si="2"/>
        <v>8768.289116400294</v>
      </c>
      <c r="S38" s="28">
        <f t="shared" si="3"/>
        <v>37.17000000000007</v>
      </c>
      <c r="T38" s="25">
        <v>235.4</v>
      </c>
      <c r="U38" s="26">
        <v>2740829.4</v>
      </c>
      <c r="V38" s="26">
        <v>-482517.61763423076</v>
      </c>
      <c r="W38" s="26">
        <v>2258311.782365769</v>
      </c>
      <c r="X38" s="26">
        <v>1036420.2</v>
      </c>
      <c r="Y38" s="26">
        <v>51251.37</v>
      </c>
      <c r="Z38" s="26">
        <v>1170640.212365769</v>
      </c>
      <c r="AA38" s="26">
        <v>0</v>
      </c>
      <c r="AB38" s="29">
        <v>9593.507996456114</v>
      </c>
      <c r="AC38" s="30">
        <f t="shared" si="4"/>
        <v>-0.5</v>
      </c>
      <c r="AD38" s="26">
        <f t="shared" si="4"/>
        <v>88679.28999999957</v>
      </c>
      <c r="AE38" s="26">
        <f t="shared" si="5"/>
        <v>-139323.3529551591</v>
      </c>
      <c r="AF38" s="26">
        <f t="shared" si="6"/>
        <v>-50644.062955159694</v>
      </c>
      <c r="AG38" s="26">
        <f t="shared" si="7"/>
        <v>-16670.62000000011</v>
      </c>
      <c r="AH38" s="26">
        <f t="shared" si="7"/>
        <v>1492.760000000002</v>
      </c>
      <c r="AI38" s="26">
        <f t="shared" si="8"/>
        <v>-35466.20295515959</v>
      </c>
      <c r="AJ38" s="26">
        <f t="shared" si="8"/>
        <v>0</v>
      </c>
      <c r="AK38" s="26">
        <f t="shared" si="9"/>
        <v>-194.3520035438869</v>
      </c>
    </row>
    <row r="39" spans="1:37" ht="15">
      <c r="A39" t="s">
        <v>96</v>
      </c>
      <c r="B39" t="s">
        <v>98</v>
      </c>
      <c r="C39" s="25">
        <v>270.5</v>
      </c>
      <c r="D39" s="26">
        <v>2813100.55</v>
      </c>
      <c r="E39" s="26">
        <v>-373322.0265052968</v>
      </c>
      <c r="F39" s="26">
        <v>2439778.5234947028</v>
      </c>
      <c r="G39" s="27">
        <f t="shared" si="0"/>
        <v>9300.408315087378</v>
      </c>
      <c r="H39" s="26">
        <f t="shared" si="1"/>
        <v>2449078.93180979</v>
      </c>
      <c r="I39" s="26">
        <v>-364021.61819020944</v>
      </c>
      <c r="J39" s="26">
        <v>1750905.96</v>
      </c>
      <c r="K39" s="26">
        <v>75892.06</v>
      </c>
      <c r="L39" s="26">
        <v>612980.5034947027</v>
      </c>
      <c r="M39" s="26">
        <v>0</v>
      </c>
      <c r="N39" s="26">
        <v>622280.9118097904</v>
      </c>
      <c r="O39" s="26">
        <v>0</v>
      </c>
      <c r="P39" s="26">
        <v>9019.51</v>
      </c>
      <c r="Q39" s="26">
        <v>9053.9</v>
      </c>
      <c r="R39" s="26">
        <f t="shared" si="2"/>
        <v>9300.408315087669</v>
      </c>
      <c r="S39" s="28">
        <f t="shared" si="3"/>
        <v>34.38999999999942</v>
      </c>
      <c r="T39" s="25">
        <v>261.8</v>
      </c>
      <c r="U39" s="26">
        <v>2867734.08</v>
      </c>
      <c r="V39" s="26">
        <v>-504858.93660148734</v>
      </c>
      <c r="W39" s="26">
        <v>2362875.1433985126</v>
      </c>
      <c r="X39" s="26">
        <v>1697360.72</v>
      </c>
      <c r="Y39" s="26">
        <v>78168.82</v>
      </c>
      <c r="Z39" s="26">
        <v>587345.6033985126</v>
      </c>
      <c r="AA39" s="26">
        <v>0</v>
      </c>
      <c r="AB39" s="29">
        <v>9025.497110001957</v>
      </c>
      <c r="AC39" s="30">
        <f t="shared" si="4"/>
        <v>-8.699999999999989</v>
      </c>
      <c r="AD39" s="26">
        <f t="shared" si="4"/>
        <v>54633.53000000026</v>
      </c>
      <c r="AE39" s="26">
        <f t="shared" si="5"/>
        <v>-140837.3184112779</v>
      </c>
      <c r="AF39" s="26">
        <f t="shared" si="6"/>
        <v>-86203.78841127735</v>
      </c>
      <c r="AG39" s="26">
        <f t="shared" si="7"/>
        <v>-53545.23999999999</v>
      </c>
      <c r="AH39" s="26">
        <f t="shared" si="7"/>
        <v>2276.7600000000093</v>
      </c>
      <c r="AI39" s="26">
        <f t="shared" si="8"/>
        <v>-34935.30841127783</v>
      </c>
      <c r="AJ39" s="26">
        <f t="shared" si="8"/>
        <v>0</v>
      </c>
      <c r="AK39" s="26">
        <f t="shared" si="9"/>
        <v>-28.402889998042156</v>
      </c>
    </row>
    <row r="40" spans="1:37" ht="15">
      <c r="A40" t="s">
        <v>99</v>
      </c>
      <c r="B40" t="s">
        <v>99</v>
      </c>
      <c r="C40" s="25">
        <v>485.7</v>
      </c>
      <c r="D40" s="26">
        <v>3972109.31</v>
      </c>
      <c r="E40" s="26">
        <v>-527132.2054626723</v>
      </c>
      <c r="F40" s="26">
        <v>3444977.104537328</v>
      </c>
      <c r="G40" s="27">
        <f t="shared" si="0"/>
        <v>13132.21401032398</v>
      </c>
      <c r="H40" s="26">
        <f t="shared" si="1"/>
        <v>3458109.3185476516</v>
      </c>
      <c r="I40" s="26">
        <v>-513999.9914523483</v>
      </c>
      <c r="J40" s="26">
        <v>584032.83</v>
      </c>
      <c r="K40" s="26">
        <v>63266.24</v>
      </c>
      <c r="L40" s="26">
        <v>2797678.0345373275</v>
      </c>
      <c r="M40" s="26">
        <v>0</v>
      </c>
      <c r="N40" s="26">
        <v>2810810.2485476513</v>
      </c>
      <c r="O40" s="26">
        <v>0</v>
      </c>
      <c r="P40" s="26">
        <v>7092.81</v>
      </c>
      <c r="Q40" s="26">
        <v>7119.85</v>
      </c>
      <c r="R40" s="26">
        <f t="shared" si="2"/>
        <v>13132.214010323863</v>
      </c>
      <c r="S40" s="28">
        <f t="shared" si="3"/>
        <v>27.039999999999964</v>
      </c>
      <c r="T40" s="25">
        <v>484.2</v>
      </c>
      <c r="U40" s="26">
        <v>4097103.46</v>
      </c>
      <c r="V40" s="26">
        <v>-721286.9946302255</v>
      </c>
      <c r="W40" s="26">
        <v>3375816.4653697745</v>
      </c>
      <c r="X40" s="26">
        <v>564803.81</v>
      </c>
      <c r="Y40" s="26">
        <v>65164.23</v>
      </c>
      <c r="Z40" s="26">
        <v>2745848.4253697745</v>
      </c>
      <c r="AA40" s="26">
        <v>0</v>
      </c>
      <c r="AB40" s="29">
        <v>6971.946438186234</v>
      </c>
      <c r="AC40" s="30">
        <f t="shared" si="4"/>
        <v>-1.5</v>
      </c>
      <c r="AD40" s="26">
        <f t="shared" si="4"/>
        <v>124994.1499999999</v>
      </c>
      <c r="AE40" s="26">
        <f t="shared" si="5"/>
        <v>-207287.00317787717</v>
      </c>
      <c r="AF40" s="26">
        <f t="shared" si="6"/>
        <v>-82292.85317787714</v>
      </c>
      <c r="AG40" s="26">
        <f t="shared" si="7"/>
        <v>-19229.019999999902</v>
      </c>
      <c r="AH40" s="26">
        <f t="shared" si="7"/>
        <v>1897.9900000000052</v>
      </c>
      <c r="AI40" s="26">
        <f t="shared" si="8"/>
        <v>-64961.82317787688</v>
      </c>
      <c r="AJ40" s="26">
        <f t="shared" si="8"/>
        <v>0</v>
      </c>
      <c r="AK40" s="26">
        <f t="shared" si="9"/>
        <v>-147.90356181376592</v>
      </c>
    </row>
    <row r="41" spans="1:37" ht="15">
      <c r="A41" t="s">
        <v>100</v>
      </c>
      <c r="B41" t="s">
        <v>101</v>
      </c>
      <c r="C41" s="25">
        <v>449.7</v>
      </c>
      <c r="D41" s="26">
        <v>3682525.0900000003</v>
      </c>
      <c r="E41" s="26">
        <v>-488701.9517504985</v>
      </c>
      <c r="F41" s="26">
        <v>3193823.1382495016</v>
      </c>
      <c r="G41" s="27">
        <f t="shared" si="0"/>
        <v>12174.817913122242</v>
      </c>
      <c r="H41" s="26">
        <f t="shared" si="1"/>
        <v>3205997.956162624</v>
      </c>
      <c r="I41" s="26">
        <v>-476527.13383737626</v>
      </c>
      <c r="J41" s="26">
        <v>2204670.95</v>
      </c>
      <c r="K41" s="26">
        <v>225469.32</v>
      </c>
      <c r="L41" s="26">
        <v>763682.8682495013</v>
      </c>
      <c r="M41" s="26">
        <v>0</v>
      </c>
      <c r="N41" s="26">
        <v>775857.6861626238</v>
      </c>
      <c r="O41" s="26">
        <v>0</v>
      </c>
      <c r="P41" s="26">
        <v>7102.12</v>
      </c>
      <c r="Q41" s="26">
        <v>7129.19</v>
      </c>
      <c r="R41" s="26">
        <f t="shared" si="2"/>
        <v>12174.817913122475</v>
      </c>
      <c r="S41" s="28">
        <f t="shared" si="3"/>
        <v>27.06999999999971</v>
      </c>
      <c r="T41" s="25">
        <v>433.2</v>
      </c>
      <c r="U41" s="26">
        <v>3755173.2399999998</v>
      </c>
      <c r="V41" s="26">
        <v>-661090.8528522846</v>
      </c>
      <c r="W41" s="26">
        <v>3094082.3871477153</v>
      </c>
      <c r="X41" s="26">
        <v>2243393.81</v>
      </c>
      <c r="Y41" s="26">
        <v>260972.13</v>
      </c>
      <c r="Z41" s="26">
        <v>589716.4471477153</v>
      </c>
      <c r="AA41" s="26">
        <v>0</v>
      </c>
      <c r="AB41" s="29">
        <v>7142.387781966102</v>
      </c>
      <c r="AC41" s="30">
        <f t="shared" si="4"/>
        <v>-16.5</v>
      </c>
      <c r="AD41" s="26">
        <f t="shared" si="4"/>
        <v>72648.14999999944</v>
      </c>
      <c r="AE41" s="26">
        <f t="shared" si="5"/>
        <v>-184563.7190149083</v>
      </c>
      <c r="AF41" s="26">
        <f t="shared" si="6"/>
        <v>-111915.56901490875</v>
      </c>
      <c r="AG41" s="26">
        <f t="shared" si="7"/>
        <v>38722.85999999987</v>
      </c>
      <c r="AH41" s="26">
        <f t="shared" si="7"/>
        <v>35502.81</v>
      </c>
      <c r="AI41" s="26">
        <f t="shared" si="8"/>
        <v>-186141.23901490855</v>
      </c>
      <c r="AJ41" s="26">
        <f t="shared" si="8"/>
        <v>0</v>
      </c>
      <c r="AK41" s="26">
        <f t="shared" si="9"/>
        <v>13.197781966102411</v>
      </c>
    </row>
    <row r="42" spans="1:37" ht="15">
      <c r="A42" t="s">
        <v>102</v>
      </c>
      <c r="B42" t="s">
        <v>102</v>
      </c>
      <c r="C42" s="25">
        <v>5064.7</v>
      </c>
      <c r="D42" s="26">
        <v>35861989.18</v>
      </c>
      <c r="E42" s="26">
        <v>-4759186.611793392</v>
      </c>
      <c r="F42" s="26">
        <v>31102802.56820661</v>
      </c>
      <c r="G42" s="27">
        <f t="shared" si="0"/>
        <v>118563.53387910221</v>
      </c>
      <c r="H42" s="26">
        <f t="shared" si="1"/>
        <v>31221366.10208571</v>
      </c>
      <c r="I42" s="26">
        <v>-4640623.07791429</v>
      </c>
      <c r="J42" s="26">
        <v>9634593.18</v>
      </c>
      <c r="K42" s="26">
        <v>1172351.35</v>
      </c>
      <c r="L42" s="26">
        <v>20295858.038206607</v>
      </c>
      <c r="M42" s="26">
        <v>0</v>
      </c>
      <c r="N42" s="26">
        <v>20414421.57208571</v>
      </c>
      <c r="O42" s="26">
        <v>0</v>
      </c>
      <c r="P42" s="26">
        <v>6141.09</v>
      </c>
      <c r="Q42" s="26">
        <v>6164.5</v>
      </c>
      <c r="R42" s="26">
        <f t="shared" si="2"/>
        <v>118563.53387910128</v>
      </c>
      <c r="S42" s="28">
        <f t="shared" si="3"/>
        <v>23.409999999999854</v>
      </c>
      <c r="T42" s="25">
        <v>5015.1</v>
      </c>
      <c r="U42" s="26">
        <v>36769124.32</v>
      </c>
      <c r="V42" s="26">
        <v>-6473131.917434649</v>
      </c>
      <c r="W42" s="26">
        <v>30295992.402565353</v>
      </c>
      <c r="X42" s="26">
        <v>9623204.81</v>
      </c>
      <c r="Y42" s="26">
        <v>1207521.89</v>
      </c>
      <c r="Z42" s="26">
        <v>19465265.70256535</v>
      </c>
      <c r="AA42" s="26">
        <v>0</v>
      </c>
      <c r="AB42" s="29">
        <v>6040.954797026051</v>
      </c>
      <c r="AC42" s="30">
        <f t="shared" si="4"/>
        <v>-49.599999999999454</v>
      </c>
      <c r="AD42" s="26">
        <f t="shared" si="4"/>
        <v>907135.1400000006</v>
      </c>
      <c r="AE42" s="26">
        <f t="shared" si="5"/>
        <v>-1832508.8395203585</v>
      </c>
      <c r="AF42" s="26">
        <f t="shared" si="6"/>
        <v>-925373.699520357</v>
      </c>
      <c r="AG42" s="26">
        <f t="shared" si="7"/>
        <v>-11388.36999999918</v>
      </c>
      <c r="AH42" s="26">
        <f t="shared" si="7"/>
        <v>35170.539999999804</v>
      </c>
      <c r="AI42" s="26">
        <f t="shared" si="8"/>
        <v>-949155.8695203587</v>
      </c>
      <c r="AJ42" s="26">
        <f t="shared" si="8"/>
        <v>0</v>
      </c>
      <c r="AK42" s="26">
        <f t="shared" si="9"/>
        <v>-123.54520297394902</v>
      </c>
    </row>
    <row r="43" spans="1:37" ht="15">
      <c r="A43" t="s">
        <v>103</v>
      </c>
      <c r="B43" t="s">
        <v>103</v>
      </c>
      <c r="C43" s="25">
        <v>75004.5</v>
      </c>
      <c r="D43" s="26">
        <v>592117624.44</v>
      </c>
      <c r="E43" s="26">
        <v>-78578972.7585255</v>
      </c>
      <c r="F43" s="26">
        <v>513538651.68147457</v>
      </c>
      <c r="G43" s="27">
        <f t="shared" si="0"/>
        <v>1957603.5694321692</v>
      </c>
      <c r="H43" s="26">
        <f t="shared" si="1"/>
        <v>515496255.2509067</v>
      </c>
      <c r="I43" s="26">
        <v>-76621369.18909334</v>
      </c>
      <c r="J43" s="26">
        <v>260539066.08</v>
      </c>
      <c r="K43" s="26">
        <v>16900800.19</v>
      </c>
      <c r="L43" s="26">
        <v>236098785.41147456</v>
      </c>
      <c r="M43" s="26">
        <v>0</v>
      </c>
      <c r="N43" s="26">
        <v>238056388.9809067</v>
      </c>
      <c r="O43" s="26">
        <v>0</v>
      </c>
      <c r="P43" s="26">
        <v>6846.77</v>
      </c>
      <c r="Q43" s="26">
        <v>6872.87</v>
      </c>
      <c r="R43" s="26">
        <f t="shared" si="2"/>
        <v>1957603.5694321394</v>
      </c>
      <c r="S43" s="28">
        <f t="shared" si="3"/>
        <v>26.099999999999454</v>
      </c>
      <c r="T43" s="25">
        <v>76433.9</v>
      </c>
      <c r="U43" s="26">
        <v>624602494.3399999</v>
      </c>
      <c r="V43" s="26">
        <v>-109960038.93468703</v>
      </c>
      <c r="W43" s="26">
        <v>514642455.4053129</v>
      </c>
      <c r="X43" s="26">
        <v>257600545.24</v>
      </c>
      <c r="Y43" s="26">
        <v>17407824.2</v>
      </c>
      <c r="Z43" s="26">
        <v>239634085.9653129</v>
      </c>
      <c r="AA43" s="26">
        <v>0</v>
      </c>
      <c r="AB43" s="29">
        <v>6733.170169326869</v>
      </c>
      <c r="AC43" s="30">
        <f t="shared" si="4"/>
        <v>1429.3999999999942</v>
      </c>
      <c r="AD43" s="26">
        <f t="shared" si="4"/>
        <v>32484869.899999857</v>
      </c>
      <c r="AE43" s="26">
        <f t="shared" si="5"/>
        <v>-33338669.745593697</v>
      </c>
      <c r="AF43" s="26">
        <f t="shared" si="6"/>
        <v>-853799.8455938101</v>
      </c>
      <c r="AG43" s="26">
        <f t="shared" si="7"/>
        <v>-2938520.8400000036</v>
      </c>
      <c r="AH43" s="26">
        <f t="shared" si="7"/>
        <v>507024.0099999979</v>
      </c>
      <c r="AI43" s="26">
        <f t="shared" si="8"/>
        <v>1577696.984406203</v>
      </c>
      <c r="AJ43" s="26">
        <f t="shared" si="8"/>
        <v>0</v>
      </c>
      <c r="AK43" s="26">
        <f t="shared" si="9"/>
        <v>-139.69983067313115</v>
      </c>
    </row>
    <row r="44" spans="1:37" ht="15">
      <c r="A44" t="s">
        <v>104</v>
      </c>
      <c r="B44" t="s">
        <v>104</v>
      </c>
      <c r="C44" s="25">
        <v>267</v>
      </c>
      <c r="D44" s="26">
        <v>2816694.73</v>
      </c>
      <c r="E44" s="26">
        <v>-373799.0043229667</v>
      </c>
      <c r="F44" s="26">
        <v>2442895.7256770334</v>
      </c>
      <c r="G44" s="27">
        <f t="shared" si="0"/>
        <v>9312.291054777568</v>
      </c>
      <c r="H44" s="26">
        <f t="shared" si="1"/>
        <v>2452208.0167318108</v>
      </c>
      <c r="I44" s="26">
        <v>-364486.7132681891</v>
      </c>
      <c r="J44" s="26">
        <v>1425353.05</v>
      </c>
      <c r="K44" s="26">
        <v>66451.69</v>
      </c>
      <c r="L44" s="26">
        <v>951090.9856770334</v>
      </c>
      <c r="M44" s="26">
        <v>0</v>
      </c>
      <c r="N44" s="26">
        <v>960403.2767318108</v>
      </c>
      <c r="O44" s="26">
        <v>0</v>
      </c>
      <c r="P44" s="26">
        <v>9149.42</v>
      </c>
      <c r="Q44" s="26">
        <v>9184.3</v>
      </c>
      <c r="R44" s="26">
        <f t="shared" si="2"/>
        <v>9312.291054777335</v>
      </c>
      <c r="S44" s="28">
        <f t="shared" si="3"/>
        <v>34.8799999999992</v>
      </c>
      <c r="T44" s="25">
        <v>263.5</v>
      </c>
      <c r="U44" s="26">
        <v>2899720.38</v>
      </c>
      <c r="V44" s="26">
        <v>-510490.0617174591</v>
      </c>
      <c r="W44" s="26">
        <v>2389230.318282541</v>
      </c>
      <c r="X44" s="26">
        <v>1493120.79</v>
      </c>
      <c r="Y44" s="26">
        <v>68445.24</v>
      </c>
      <c r="Z44" s="26">
        <v>827664.2882825409</v>
      </c>
      <c r="AA44" s="26">
        <v>0</v>
      </c>
      <c r="AB44" s="29">
        <v>9067.287735417613</v>
      </c>
      <c r="AC44" s="30">
        <f t="shared" si="4"/>
        <v>-3.5</v>
      </c>
      <c r="AD44" s="26">
        <f t="shared" si="4"/>
        <v>83025.6499999999</v>
      </c>
      <c r="AE44" s="26">
        <f t="shared" si="5"/>
        <v>-146003.34844927</v>
      </c>
      <c r="AF44" s="26">
        <f t="shared" si="6"/>
        <v>-62977.69844926987</v>
      </c>
      <c r="AG44" s="26">
        <f t="shared" si="7"/>
        <v>67767.73999999999</v>
      </c>
      <c r="AH44" s="26">
        <f t="shared" si="7"/>
        <v>1993.550000000003</v>
      </c>
      <c r="AI44" s="26">
        <f t="shared" si="8"/>
        <v>-132738.9884492699</v>
      </c>
      <c r="AJ44" s="26">
        <f t="shared" si="8"/>
        <v>0</v>
      </c>
      <c r="AK44" s="26">
        <f t="shared" si="9"/>
        <v>-117.0122645823867</v>
      </c>
    </row>
    <row r="45" spans="1:37" ht="15">
      <c r="A45" t="s">
        <v>105</v>
      </c>
      <c r="B45" t="s">
        <v>105</v>
      </c>
      <c r="C45" s="25">
        <v>59606.4</v>
      </c>
      <c r="D45" s="26">
        <v>425518050.27</v>
      </c>
      <c r="E45" s="26">
        <v>-56469812.58504221</v>
      </c>
      <c r="F45" s="26">
        <v>369048237.68495774</v>
      </c>
      <c r="G45" s="27">
        <f t="shared" si="0"/>
        <v>1406807.7349566743</v>
      </c>
      <c r="H45" s="26">
        <f t="shared" si="1"/>
        <v>370455045.4199144</v>
      </c>
      <c r="I45" s="26">
        <v>-55063004.850085534</v>
      </c>
      <c r="J45" s="26">
        <v>115261142.96</v>
      </c>
      <c r="K45" s="26">
        <v>8543931.17</v>
      </c>
      <c r="L45" s="26">
        <v>245243163.55495778</v>
      </c>
      <c r="M45" s="26">
        <v>0</v>
      </c>
      <c r="N45" s="26">
        <v>246649971.28991446</v>
      </c>
      <c r="O45" s="26">
        <v>0</v>
      </c>
      <c r="P45" s="26">
        <v>6191.42</v>
      </c>
      <c r="Q45" s="26">
        <v>6215.02</v>
      </c>
      <c r="R45" s="26">
        <f t="shared" si="2"/>
        <v>1406807.7349566817</v>
      </c>
      <c r="S45" s="28">
        <f t="shared" si="3"/>
        <v>23.600000000000364</v>
      </c>
      <c r="T45" s="25">
        <v>61616.8</v>
      </c>
      <c r="U45" s="26">
        <v>455262564.49</v>
      </c>
      <c r="V45" s="26">
        <v>-80148077.81022969</v>
      </c>
      <c r="W45" s="26">
        <v>375114486.67977035</v>
      </c>
      <c r="X45" s="26">
        <v>116715867</v>
      </c>
      <c r="Y45" s="26">
        <v>8800249.11</v>
      </c>
      <c r="Z45" s="26">
        <v>249598370.56977034</v>
      </c>
      <c r="AA45" s="26">
        <v>0</v>
      </c>
      <c r="AB45" s="29">
        <v>6087.860562050777</v>
      </c>
      <c r="AC45" s="30">
        <f t="shared" si="4"/>
        <v>2010.4000000000015</v>
      </c>
      <c r="AD45" s="26">
        <f t="shared" si="4"/>
        <v>29744514.22000003</v>
      </c>
      <c r="AE45" s="26">
        <f t="shared" si="5"/>
        <v>-25085072.960144155</v>
      </c>
      <c r="AF45" s="26">
        <f t="shared" si="6"/>
        <v>4659441.259855926</v>
      </c>
      <c r="AG45" s="26">
        <f t="shared" si="7"/>
        <v>1454724.0400000066</v>
      </c>
      <c r="AH45" s="26">
        <f t="shared" si="7"/>
        <v>256317.93999999948</v>
      </c>
      <c r="AI45" s="26">
        <f t="shared" si="8"/>
        <v>2948399.279855877</v>
      </c>
      <c r="AJ45" s="26">
        <f t="shared" si="8"/>
        <v>0</v>
      </c>
      <c r="AK45" s="26">
        <f t="shared" si="9"/>
        <v>-127.1594379492235</v>
      </c>
    </row>
    <row r="46" spans="1:37" ht="15">
      <c r="A46" t="s">
        <v>106</v>
      </c>
      <c r="B46" t="s">
        <v>106</v>
      </c>
      <c r="C46" s="25">
        <v>6124.599999999999</v>
      </c>
      <c r="D46" s="26">
        <v>47427388.25</v>
      </c>
      <c r="E46" s="26">
        <v>-6294012.026460804</v>
      </c>
      <c r="F46" s="26">
        <v>41133376.223539196</v>
      </c>
      <c r="G46" s="27">
        <f t="shared" si="0"/>
        <v>156799.96793686505</v>
      </c>
      <c r="H46" s="26">
        <f t="shared" si="1"/>
        <v>41290176.19147606</v>
      </c>
      <c r="I46" s="26">
        <v>-6137212.058523939</v>
      </c>
      <c r="J46" s="26">
        <v>29340482.12</v>
      </c>
      <c r="K46" s="26">
        <v>1386425.64</v>
      </c>
      <c r="L46" s="26">
        <v>10406468.463539194</v>
      </c>
      <c r="M46" s="26">
        <v>0</v>
      </c>
      <c r="N46" s="26">
        <v>10563268.43147606</v>
      </c>
      <c r="O46" s="26">
        <v>0</v>
      </c>
      <c r="P46" s="26">
        <v>6716.09</v>
      </c>
      <c r="Q46" s="26">
        <v>6741.69</v>
      </c>
      <c r="R46" s="26">
        <f t="shared" si="2"/>
        <v>156799.96793686599</v>
      </c>
      <c r="S46" s="28">
        <f t="shared" si="3"/>
        <v>25.599999999999454</v>
      </c>
      <c r="T46" s="25">
        <v>6188.3</v>
      </c>
      <c r="U46" s="26">
        <v>49600854.69</v>
      </c>
      <c r="V46" s="26">
        <v>-8732132.776173687</v>
      </c>
      <c r="W46" s="26">
        <v>40868721.91382631</v>
      </c>
      <c r="X46" s="26">
        <v>30051779.48</v>
      </c>
      <c r="Y46" s="26">
        <v>1428018.41</v>
      </c>
      <c r="Z46" s="26">
        <v>9388924.023826309</v>
      </c>
      <c r="AA46" s="26">
        <v>0</v>
      </c>
      <c r="AB46" s="29">
        <v>6604.19209052992</v>
      </c>
      <c r="AC46" s="30">
        <f t="shared" si="4"/>
        <v>63.70000000000073</v>
      </c>
      <c r="AD46" s="26">
        <f t="shared" si="4"/>
        <v>2173466.4399999976</v>
      </c>
      <c r="AE46" s="26">
        <f t="shared" si="5"/>
        <v>-2594920.7176497476</v>
      </c>
      <c r="AF46" s="26">
        <f t="shared" si="6"/>
        <v>-421454.2776497528</v>
      </c>
      <c r="AG46" s="26">
        <f t="shared" si="7"/>
        <v>711297.3599999994</v>
      </c>
      <c r="AH46" s="26">
        <f t="shared" si="7"/>
        <v>41592.77000000002</v>
      </c>
      <c r="AI46" s="26">
        <f t="shared" si="8"/>
        <v>-1174344.4076497518</v>
      </c>
      <c r="AJ46" s="26">
        <f t="shared" si="8"/>
        <v>0</v>
      </c>
      <c r="AK46" s="26">
        <f t="shared" si="9"/>
        <v>-137.49790947007932</v>
      </c>
    </row>
    <row r="47" spans="1:37" ht="15">
      <c r="A47" t="s">
        <v>107</v>
      </c>
      <c r="B47" t="s">
        <v>108</v>
      </c>
      <c r="C47" s="25">
        <v>2576.3</v>
      </c>
      <c r="D47" s="26">
        <v>18713152.61</v>
      </c>
      <c r="E47" s="26">
        <v>-2483392.2323423824</v>
      </c>
      <c r="F47" s="26">
        <v>16229760.377657617</v>
      </c>
      <c r="G47" s="27">
        <f t="shared" si="0"/>
        <v>61867.664181268774</v>
      </c>
      <c r="H47" s="26">
        <f t="shared" si="1"/>
        <v>16291628.041838884</v>
      </c>
      <c r="I47" s="26">
        <v>-2421524.5681611137</v>
      </c>
      <c r="J47" s="26">
        <v>4101642.64</v>
      </c>
      <c r="K47" s="26">
        <v>590407.87</v>
      </c>
      <c r="L47" s="26">
        <v>11537709.867657617</v>
      </c>
      <c r="M47" s="26">
        <v>0</v>
      </c>
      <c r="N47" s="26">
        <v>11599577.531838886</v>
      </c>
      <c r="O47" s="26">
        <v>0</v>
      </c>
      <c r="P47" s="26">
        <v>6299.64</v>
      </c>
      <c r="Q47" s="26">
        <v>6323.65</v>
      </c>
      <c r="R47" s="26">
        <f t="shared" si="2"/>
        <v>61867.664181269705</v>
      </c>
      <c r="S47" s="28">
        <f t="shared" si="3"/>
        <v>24.00999999999931</v>
      </c>
      <c r="T47" s="25">
        <v>2505.7</v>
      </c>
      <c r="U47" s="26">
        <v>18854135.110000003</v>
      </c>
      <c r="V47" s="26">
        <v>-3319233.3517113863</v>
      </c>
      <c r="W47" s="26">
        <v>15534901.758288616</v>
      </c>
      <c r="X47" s="26">
        <v>4055623.31</v>
      </c>
      <c r="Y47" s="26">
        <v>608120.11</v>
      </c>
      <c r="Z47" s="26">
        <v>10871158.338288616</v>
      </c>
      <c r="AA47" s="26">
        <v>0</v>
      </c>
      <c r="AB47" s="29">
        <v>6199.825102082698</v>
      </c>
      <c r="AC47" s="30">
        <f t="shared" si="4"/>
        <v>-70.60000000000036</v>
      </c>
      <c r="AD47" s="26">
        <f t="shared" si="4"/>
        <v>140982.50000000373</v>
      </c>
      <c r="AE47" s="26">
        <f t="shared" si="5"/>
        <v>-897708.7835502727</v>
      </c>
      <c r="AF47" s="26">
        <f t="shared" si="6"/>
        <v>-756726.283550268</v>
      </c>
      <c r="AG47" s="26">
        <f t="shared" si="7"/>
        <v>-46019.330000000075</v>
      </c>
      <c r="AH47" s="26">
        <f t="shared" si="7"/>
        <v>17712.23999999999</v>
      </c>
      <c r="AI47" s="26">
        <f t="shared" si="8"/>
        <v>-728419.19355027</v>
      </c>
      <c r="AJ47" s="26">
        <f t="shared" si="8"/>
        <v>0</v>
      </c>
      <c r="AK47" s="26">
        <f t="shared" si="9"/>
        <v>-123.82489791730131</v>
      </c>
    </row>
    <row r="48" spans="1:37" ht="15">
      <c r="A48" t="s">
        <v>107</v>
      </c>
      <c r="B48" t="s">
        <v>109</v>
      </c>
      <c r="C48" s="25">
        <v>357.7</v>
      </c>
      <c r="D48" s="26">
        <v>3433547.21</v>
      </c>
      <c r="E48" s="26">
        <v>-455660.49977801467</v>
      </c>
      <c r="F48" s="26">
        <v>2977886.7102219854</v>
      </c>
      <c r="G48" s="27">
        <f t="shared" si="0"/>
        <v>11351.670676019392</v>
      </c>
      <c r="H48" s="26">
        <f t="shared" si="1"/>
        <v>2989238.380898005</v>
      </c>
      <c r="I48" s="26">
        <v>-444308.8291019953</v>
      </c>
      <c r="J48" s="26">
        <v>526532.07</v>
      </c>
      <c r="K48" s="26">
        <v>74942.28</v>
      </c>
      <c r="L48" s="26">
        <v>2376412.3602219857</v>
      </c>
      <c r="M48" s="26">
        <v>0</v>
      </c>
      <c r="N48" s="26">
        <v>2387764.0308980052</v>
      </c>
      <c r="O48" s="26">
        <v>0</v>
      </c>
      <c r="P48" s="26">
        <v>8325.1</v>
      </c>
      <c r="Q48" s="26">
        <v>8356.83</v>
      </c>
      <c r="R48" s="26">
        <f t="shared" si="2"/>
        <v>11351.670676019508</v>
      </c>
      <c r="S48" s="28">
        <f t="shared" si="3"/>
        <v>31.729999999999563</v>
      </c>
      <c r="T48" s="25">
        <v>368.9</v>
      </c>
      <c r="U48" s="26">
        <v>3615732.87</v>
      </c>
      <c r="V48" s="26">
        <v>-636542.6503503574</v>
      </c>
      <c r="W48" s="26">
        <v>2979190.2196496427</v>
      </c>
      <c r="X48" s="26">
        <v>533764.23</v>
      </c>
      <c r="Y48" s="26">
        <v>77190.55</v>
      </c>
      <c r="Z48" s="26">
        <v>2368235.439649643</v>
      </c>
      <c r="AA48" s="26">
        <v>0</v>
      </c>
      <c r="AB48" s="29">
        <v>8075.874816073849</v>
      </c>
      <c r="AC48" s="30">
        <f t="shared" si="4"/>
        <v>11.199999999999989</v>
      </c>
      <c r="AD48" s="26">
        <f t="shared" si="4"/>
        <v>182185.66000000015</v>
      </c>
      <c r="AE48" s="26">
        <f t="shared" si="5"/>
        <v>-192233.82124836213</v>
      </c>
      <c r="AF48" s="26">
        <f t="shared" si="6"/>
        <v>-10048.161248362157</v>
      </c>
      <c r="AG48" s="26">
        <f t="shared" si="7"/>
        <v>7232.160000000033</v>
      </c>
      <c r="AH48" s="26">
        <f t="shared" si="7"/>
        <v>2248.270000000004</v>
      </c>
      <c r="AI48" s="26">
        <f t="shared" si="8"/>
        <v>-19528.591248362325</v>
      </c>
      <c r="AJ48" s="26">
        <f t="shared" si="8"/>
        <v>0</v>
      </c>
      <c r="AK48" s="26">
        <f t="shared" si="9"/>
        <v>-280.9551839261512</v>
      </c>
    </row>
    <row r="49" spans="1:37" ht="15">
      <c r="A49" t="s">
        <v>107</v>
      </c>
      <c r="B49" t="s">
        <v>110</v>
      </c>
      <c r="C49" s="25">
        <v>306</v>
      </c>
      <c r="D49" s="26">
        <v>3151371.8600000003</v>
      </c>
      <c r="E49" s="26">
        <v>-418213.4652268177</v>
      </c>
      <c r="F49" s="26">
        <v>2733158.3947731825</v>
      </c>
      <c r="G49" s="27">
        <f t="shared" si="0"/>
        <v>10418.769087609195</v>
      </c>
      <c r="H49" s="26">
        <f t="shared" si="1"/>
        <v>2743577.163860792</v>
      </c>
      <c r="I49" s="26">
        <v>-407794.6961392085</v>
      </c>
      <c r="J49" s="26">
        <v>339339.94</v>
      </c>
      <c r="K49" s="26">
        <v>44946.99</v>
      </c>
      <c r="L49" s="26">
        <v>2348871.4647731823</v>
      </c>
      <c r="M49" s="26">
        <v>0</v>
      </c>
      <c r="N49" s="26">
        <v>2359290.2338607917</v>
      </c>
      <c r="O49" s="26">
        <v>0</v>
      </c>
      <c r="P49" s="26">
        <v>8931.89</v>
      </c>
      <c r="Q49" s="26">
        <v>8965.94</v>
      </c>
      <c r="R49" s="26">
        <f t="shared" si="2"/>
        <v>10418.76908760937</v>
      </c>
      <c r="S49" s="28">
        <f t="shared" si="3"/>
        <v>34.05000000000109</v>
      </c>
      <c r="T49" s="25">
        <v>305.2</v>
      </c>
      <c r="U49" s="26">
        <v>3255822.79</v>
      </c>
      <c r="V49" s="26">
        <v>-573181.189631881</v>
      </c>
      <c r="W49" s="26">
        <v>2682641.600368119</v>
      </c>
      <c r="X49" s="26">
        <v>340532.95</v>
      </c>
      <c r="Y49" s="26">
        <v>46295.4</v>
      </c>
      <c r="Z49" s="26">
        <v>2295813.2503681188</v>
      </c>
      <c r="AA49" s="26">
        <v>0</v>
      </c>
      <c r="AB49" s="29">
        <v>8789.782438951897</v>
      </c>
      <c r="AC49" s="30">
        <f t="shared" si="4"/>
        <v>-0.8000000000000114</v>
      </c>
      <c r="AD49" s="26">
        <f t="shared" si="4"/>
        <v>104450.9299999997</v>
      </c>
      <c r="AE49" s="26">
        <f t="shared" si="5"/>
        <v>-165386.49349267245</v>
      </c>
      <c r="AF49" s="26">
        <f t="shared" si="6"/>
        <v>-60935.56349267298</v>
      </c>
      <c r="AG49" s="26">
        <f t="shared" si="7"/>
        <v>1193.0100000000093</v>
      </c>
      <c r="AH49" s="26">
        <f t="shared" si="7"/>
        <v>1348.4100000000035</v>
      </c>
      <c r="AI49" s="26">
        <f t="shared" si="8"/>
        <v>-63476.98349267291</v>
      </c>
      <c r="AJ49" s="26">
        <f t="shared" si="8"/>
        <v>0</v>
      </c>
      <c r="AK49" s="26">
        <f t="shared" si="9"/>
        <v>-176.15756104810316</v>
      </c>
    </row>
    <row r="50" spans="1:37" ht="15">
      <c r="A50" t="s">
        <v>107</v>
      </c>
      <c r="B50" t="s">
        <v>107</v>
      </c>
      <c r="C50" s="25">
        <v>222.4</v>
      </c>
      <c r="D50" s="26">
        <v>2614985.5700000003</v>
      </c>
      <c r="E50" s="26">
        <v>-347030.5077699796</v>
      </c>
      <c r="F50" s="26">
        <v>2267955.0622300208</v>
      </c>
      <c r="G50" s="27">
        <f t="shared" si="0"/>
        <v>8645.419211574772</v>
      </c>
      <c r="H50" s="26">
        <f t="shared" si="1"/>
        <v>2276600.4814415956</v>
      </c>
      <c r="I50" s="26">
        <v>-338385.0885584048</v>
      </c>
      <c r="J50" s="26">
        <v>347497.5</v>
      </c>
      <c r="K50" s="26">
        <v>49231.01</v>
      </c>
      <c r="L50" s="26">
        <v>1871226.5522300208</v>
      </c>
      <c r="M50" s="26">
        <v>0</v>
      </c>
      <c r="N50" s="26">
        <v>1879871.9714415956</v>
      </c>
      <c r="O50" s="26">
        <v>0</v>
      </c>
      <c r="P50" s="26">
        <v>10197.64</v>
      </c>
      <c r="Q50" s="26">
        <v>10236.51</v>
      </c>
      <c r="R50" s="26">
        <f t="shared" si="2"/>
        <v>8645.41921157483</v>
      </c>
      <c r="S50" s="28">
        <f t="shared" si="3"/>
        <v>38.8700000000008</v>
      </c>
      <c r="T50" s="25">
        <v>211.9</v>
      </c>
      <c r="U50" s="26">
        <v>2637623.83</v>
      </c>
      <c r="V50" s="26">
        <v>-464348.4803055876</v>
      </c>
      <c r="W50" s="26">
        <v>2173275.3496944127</v>
      </c>
      <c r="X50" s="26">
        <v>354868.69</v>
      </c>
      <c r="Y50" s="26">
        <v>50707.94</v>
      </c>
      <c r="Z50" s="26">
        <v>1767698.7196944128</v>
      </c>
      <c r="AA50" s="26">
        <v>0</v>
      </c>
      <c r="AB50" s="29">
        <v>10256.136619605533</v>
      </c>
      <c r="AC50" s="30">
        <f t="shared" si="4"/>
        <v>-10.5</v>
      </c>
      <c r="AD50" s="26">
        <f t="shared" si="4"/>
        <v>22638.259999999776</v>
      </c>
      <c r="AE50" s="26">
        <f t="shared" si="5"/>
        <v>-125963.39174718276</v>
      </c>
      <c r="AF50" s="26">
        <f t="shared" si="6"/>
        <v>-103325.13174718292</v>
      </c>
      <c r="AG50" s="26">
        <f t="shared" si="7"/>
        <v>7371.190000000002</v>
      </c>
      <c r="AH50" s="26">
        <f t="shared" si="7"/>
        <v>1476.9300000000003</v>
      </c>
      <c r="AI50" s="26">
        <f t="shared" si="8"/>
        <v>-112173.2517471828</v>
      </c>
      <c r="AJ50" s="26">
        <f t="shared" si="8"/>
        <v>0</v>
      </c>
      <c r="AK50" s="26">
        <f t="shared" si="9"/>
        <v>19.62661960553305</v>
      </c>
    </row>
    <row r="51" spans="1:37" ht="15">
      <c r="A51" t="s">
        <v>107</v>
      </c>
      <c r="B51" t="s">
        <v>111</v>
      </c>
      <c r="C51" s="25">
        <v>45.800000000000004</v>
      </c>
      <c r="D51" s="26">
        <v>719858.01</v>
      </c>
      <c r="E51" s="26">
        <v>-95531.1928289482</v>
      </c>
      <c r="F51" s="26">
        <v>624326.8171710519</v>
      </c>
      <c r="G51" s="27">
        <f t="shared" si="0"/>
        <v>2379.9268113207945</v>
      </c>
      <c r="H51" s="26">
        <f t="shared" si="1"/>
        <v>626706.7439823727</v>
      </c>
      <c r="I51" s="26">
        <v>-93151.26601762741</v>
      </c>
      <c r="J51" s="26">
        <v>208538.92</v>
      </c>
      <c r="K51" s="26">
        <v>28942.39</v>
      </c>
      <c r="L51" s="26">
        <v>386845.5071710518</v>
      </c>
      <c r="M51" s="26">
        <v>0</v>
      </c>
      <c r="N51" s="26">
        <v>389225.4339823725</v>
      </c>
      <c r="O51" s="26">
        <v>0</v>
      </c>
      <c r="P51" s="26">
        <v>13631.59</v>
      </c>
      <c r="Q51" s="26">
        <v>13683.55</v>
      </c>
      <c r="R51" s="26">
        <f t="shared" si="2"/>
        <v>2379.926811320707</v>
      </c>
      <c r="S51" s="28">
        <f t="shared" si="3"/>
        <v>51.95999999999913</v>
      </c>
      <c r="T51" s="25">
        <v>40.4</v>
      </c>
      <c r="U51" s="26">
        <v>664306.4600000001</v>
      </c>
      <c r="V51" s="26">
        <v>-116949.84388967423</v>
      </c>
      <c r="W51" s="26">
        <v>547356.6161103258</v>
      </c>
      <c r="X51" s="26">
        <v>211642.41</v>
      </c>
      <c r="Y51" s="26">
        <v>29810.66</v>
      </c>
      <c r="Z51" s="26">
        <v>305903.5461103258</v>
      </c>
      <c r="AA51" s="26">
        <v>0</v>
      </c>
      <c r="AB51" s="29">
        <v>13548.431091839748</v>
      </c>
      <c r="AC51" s="30">
        <f t="shared" si="4"/>
        <v>-5.400000000000006</v>
      </c>
      <c r="AD51" s="26">
        <f t="shared" si="4"/>
        <v>-55551.54999999993</v>
      </c>
      <c r="AE51" s="26">
        <f t="shared" si="5"/>
        <v>-23798.577872046822</v>
      </c>
      <c r="AF51" s="26">
        <f t="shared" si="6"/>
        <v>-79350.1278720469</v>
      </c>
      <c r="AG51" s="26">
        <f t="shared" si="7"/>
        <v>3103.4899999999907</v>
      </c>
      <c r="AH51" s="26">
        <f t="shared" si="7"/>
        <v>868.2700000000004</v>
      </c>
      <c r="AI51" s="26">
        <f t="shared" si="8"/>
        <v>-83321.88787204673</v>
      </c>
      <c r="AJ51" s="26">
        <f t="shared" si="8"/>
        <v>0</v>
      </c>
      <c r="AK51" s="26">
        <f t="shared" si="9"/>
        <v>-135.11890816025152</v>
      </c>
    </row>
    <row r="52" spans="1:37" ht="15">
      <c r="A52" t="s">
        <v>112</v>
      </c>
      <c r="B52" t="s">
        <v>113</v>
      </c>
      <c r="C52" s="25">
        <v>582.3</v>
      </c>
      <c r="D52" s="26">
        <v>4845617.37</v>
      </c>
      <c r="E52" s="26">
        <v>-643054.0480459068</v>
      </c>
      <c r="F52" s="26">
        <v>4202563.321954093</v>
      </c>
      <c r="G52" s="27">
        <f t="shared" si="0"/>
        <v>16020.124157908256</v>
      </c>
      <c r="H52" s="26">
        <f t="shared" si="1"/>
        <v>4218583.446112001</v>
      </c>
      <c r="I52" s="26">
        <v>-627033.9238879986</v>
      </c>
      <c r="J52" s="26">
        <v>570457.35</v>
      </c>
      <c r="K52" s="26">
        <v>62372.17</v>
      </c>
      <c r="L52" s="26">
        <v>3569733.801954093</v>
      </c>
      <c r="M52" s="26">
        <v>0</v>
      </c>
      <c r="N52" s="26">
        <v>3585753.9261120013</v>
      </c>
      <c r="O52" s="26">
        <v>0</v>
      </c>
      <c r="P52" s="26">
        <v>7217.18</v>
      </c>
      <c r="Q52" s="26">
        <v>7244.69</v>
      </c>
      <c r="R52" s="26">
        <f t="shared" si="2"/>
        <v>16020.124157908373</v>
      </c>
      <c r="S52" s="28">
        <f t="shared" si="3"/>
        <v>27.50999999999931</v>
      </c>
      <c r="T52" s="25">
        <v>574.5</v>
      </c>
      <c r="U52" s="26">
        <v>4953262.79</v>
      </c>
      <c r="V52" s="26">
        <v>-872012.1584171139</v>
      </c>
      <c r="W52" s="26">
        <v>4081250.631582886</v>
      </c>
      <c r="X52" s="26">
        <v>578016.35</v>
      </c>
      <c r="Y52" s="26">
        <v>64243.34</v>
      </c>
      <c r="Z52" s="26">
        <v>3438990.941582886</v>
      </c>
      <c r="AA52" s="26">
        <v>0</v>
      </c>
      <c r="AB52" s="29">
        <v>7104.004580649062</v>
      </c>
      <c r="AC52" s="30">
        <f t="shared" si="4"/>
        <v>-7.7999999999999545</v>
      </c>
      <c r="AD52" s="26">
        <f t="shared" si="4"/>
        <v>107645.41999999993</v>
      </c>
      <c r="AE52" s="26">
        <f t="shared" si="5"/>
        <v>-244978.23452911538</v>
      </c>
      <c r="AF52" s="26">
        <f t="shared" si="6"/>
        <v>-137332.81452911533</v>
      </c>
      <c r="AG52" s="26">
        <f t="shared" si="7"/>
        <v>7559</v>
      </c>
      <c r="AH52" s="26">
        <f t="shared" si="7"/>
        <v>1871.1699999999983</v>
      </c>
      <c r="AI52" s="26">
        <f t="shared" si="8"/>
        <v>-146762.98452911526</v>
      </c>
      <c r="AJ52" s="26">
        <f t="shared" si="8"/>
        <v>0</v>
      </c>
      <c r="AK52" s="26">
        <f t="shared" si="9"/>
        <v>-140.685419350938</v>
      </c>
    </row>
    <row r="53" spans="1:37" ht="15">
      <c r="A53" t="s">
        <v>112</v>
      </c>
      <c r="B53" t="s">
        <v>114</v>
      </c>
      <c r="C53" s="25">
        <v>10355.099999999999</v>
      </c>
      <c r="D53" s="26">
        <v>77852699.04</v>
      </c>
      <c r="E53" s="26">
        <v>-10331705.837716956</v>
      </c>
      <c r="F53" s="26">
        <v>67520993.20228305</v>
      </c>
      <c r="G53" s="27">
        <f t="shared" si="0"/>
        <v>257389.2673347965</v>
      </c>
      <c r="H53" s="26">
        <f t="shared" si="1"/>
        <v>67778382.46961784</v>
      </c>
      <c r="I53" s="26">
        <v>-10074316.57038216</v>
      </c>
      <c r="J53" s="26">
        <v>10148576.05</v>
      </c>
      <c r="K53" s="26">
        <v>995955.7</v>
      </c>
      <c r="L53" s="26">
        <v>56376461.452283055</v>
      </c>
      <c r="M53" s="26">
        <v>0</v>
      </c>
      <c r="N53" s="26">
        <v>56633850.71961784</v>
      </c>
      <c r="O53" s="26">
        <v>0</v>
      </c>
      <c r="P53" s="26">
        <v>6520.55</v>
      </c>
      <c r="Q53" s="26">
        <v>6545.41</v>
      </c>
      <c r="R53" s="26">
        <f t="shared" si="2"/>
        <v>257389.26733478904</v>
      </c>
      <c r="S53" s="28">
        <f t="shared" si="3"/>
        <v>24.859999999999673</v>
      </c>
      <c r="T53" s="25">
        <v>10352.1</v>
      </c>
      <c r="U53" s="26">
        <v>80553234.81</v>
      </c>
      <c r="V53" s="26">
        <v>-14181238.333641632</v>
      </c>
      <c r="W53" s="26">
        <v>66371996.47635837</v>
      </c>
      <c r="X53" s="26">
        <v>10243426.13</v>
      </c>
      <c r="Y53" s="26">
        <v>1025834.37</v>
      </c>
      <c r="Z53" s="26">
        <v>55102735.97635837</v>
      </c>
      <c r="AA53" s="26">
        <v>0</v>
      </c>
      <c r="AB53" s="29">
        <v>6411.452408338247</v>
      </c>
      <c r="AC53" s="30">
        <f t="shared" si="4"/>
        <v>-2.999999999998181</v>
      </c>
      <c r="AD53" s="26">
        <f t="shared" si="4"/>
        <v>2700535.769999996</v>
      </c>
      <c r="AE53" s="26">
        <f t="shared" si="5"/>
        <v>-4106921.7632594723</v>
      </c>
      <c r="AF53" s="26">
        <f t="shared" si="6"/>
        <v>-1406385.9932594746</v>
      </c>
      <c r="AG53" s="26">
        <f t="shared" si="7"/>
        <v>94850.08000000007</v>
      </c>
      <c r="AH53" s="26">
        <f t="shared" si="7"/>
        <v>29878.670000000042</v>
      </c>
      <c r="AI53" s="26">
        <f t="shared" si="8"/>
        <v>-1531114.7432594746</v>
      </c>
      <c r="AJ53" s="26">
        <f t="shared" si="8"/>
        <v>0</v>
      </c>
      <c r="AK53" s="26">
        <f t="shared" si="9"/>
        <v>-133.9575916617532</v>
      </c>
    </row>
    <row r="54" spans="1:37" ht="15">
      <c r="A54" t="s">
        <v>112</v>
      </c>
      <c r="B54" t="s">
        <v>115</v>
      </c>
      <c r="C54" s="25">
        <v>8578.3</v>
      </c>
      <c r="D54" s="26">
        <v>60522470.87</v>
      </c>
      <c r="E54" s="26">
        <v>-8031839.272256441</v>
      </c>
      <c r="F54" s="26">
        <v>52490631.597743556</v>
      </c>
      <c r="G54" s="27">
        <f t="shared" si="0"/>
        <v>200093.697798674</v>
      </c>
      <c r="H54" s="26">
        <f t="shared" si="1"/>
        <v>52690725.29554223</v>
      </c>
      <c r="I54" s="26">
        <v>-7831745.574457767</v>
      </c>
      <c r="J54" s="26">
        <v>6413673.68</v>
      </c>
      <c r="K54" s="26">
        <v>691876.42</v>
      </c>
      <c r="L54" s="26">
        <v>45385081.497743554</v>
      </c>
      <c r="M54" s="26">
        <v>0</v>
      </c>
      <c r="N54" s="26">
        <v>45585175.19554223</v>
      </c>
      <c r="O54" s="26">
        <v>0</v>
      </c>
      <c r="P54" s="26">
        <v>6119</v>
      </c>
      <c r="Q54" s="26">
        <v>6142.33</v>
      </c>
      <c r="R54" s="26">
        <f t="shared" si="2"/>
        <v>200093.6977986768</v>
      </c>
      <c r="S54" s="28">
        <f t="shared" si="3"/>
        <v>23.329999999999927</v>
      </c>
      <c r="T54" s="25">
        <v>8675.8</v>
      </c>
      <c r="U54" s="26">
        <v>63359077.77</v>
      </c>
      <c r="V54" s="26">
        <v>-11154240.851722604</v>
      </c>
      <c r="W54" s="26">
        <v>52204836.9182774</v>
      </c>
      <c r="X54" s="26">
        <v>6543702.58</v>
      </c>
      <c r="Y54" s="26">
        <v>712632.71</v>
      </c>
      <c r="Z54" s="26">
        <v>44948501.6282774</v>
      </c>
      <c r="AA54" s="26">
        <v>0</v>
      </c>
      <c r="AB54" s="29">
        <v>6017.293727181055</v>
      </c>
      <c r="AC54" s="30">
        <f t="shared" si="4"/>
        <v>97.5</v>
      </c>
      <c r="AD54" s="26">
        <f t="shared" si="4"/>
        <v>2836606.900000006</v>
      </c>
      <c r="AE54" s="26">
        <f t="shared" si="5"/>
        <v>-3322495.2772648362</v>
      </c>
      <c r="AF54" s="26">
        <f t="shared" si="6"/>
        <v>-485888.37726483494</v>
      </c>
      <c r="AG54" s="26">
        <f t="shared" si="7"/>
        <v>130028.90000000037</v>
      </c>
      <c r="AH54" s="26">
        <f t="shared" si="7"/>
        <v>20756.28999999992</v>
      </c>
      <c r="AI54" s="26">
        <f t="shared" si="8"/>
        <v>-636673.5672648326</v>
      </c>
      <c r="AJ54" s="26">
        <f t="shared" si="8"/>
        <v>0</v>
      </c>
      <c r="AK54" s="26">
        <f t="shared" si="9"/>
        <v>-125.03627281894478</v>
      </c>
    </row>
    <row r="55" spans="1:37" ht="15">
      <c r="A55" t="s">
        <v>112</v>
      </c>
      <c r="B55" t="s">
        <v>116</v>
      </c>
      <c r="C55" s="25">
        <v>7208.6</v>
      </c>
      <c r="D55" s="26">
        <v>50859484.35</v>
      </c>
      <c r="E55" s="26">
        <v>-6749479.951776494</v>
      </c>
      <c r="F55" s="26">
        <v>44110004.398223504</v>
      </c>
      <c r="G55" s="27">
        <f t="shared" si="0"/>
        <v>168146.84108955692</v>
      </c>
      <c r="H55" s="26">
        <f t="shared" si="1"/>
        <v>44278151.23931306</v>
      </c>
      <c r="I55" s="26">
        <v>-6581333.110686937</v>
      </c>
      <c r="J55" s="26">
        <v>2454776.29</v>
      </c>
      <c r="K55" s="26">
        <v>283850.7</v>
      </c>
      <c r="L55" s="26">
        <v>41371377.4082235</v>
      </c>
      <c r="M55" s="26">
        <v>0</v>
      </c>
      <c r="N55" s="26">
        <v>41539524.249313064</v>
      </c>
      <c r="O55" s="26">
        <v>0</v>
      </c>
      <c r="P55" s="26">
        <v>6119.08</v>
      </c>
      <c r="Q55" s="26">
        <v>6142.41</v>
      </c>
      <c r="R55" s="26">
        <f t="shared" si="2"/>
        <v>168146.84108956158</v>
      </c>
      <c r="S55" s="28">
        <f t="shared" si="3"/>
        <v>23.329999999999927</v>
      </c>
      <c r="T55" s="25">
        <v>7380.3</v>
      </c>
      <c r="U55" s="26">
        <v>53898773.72</v>
      </c>
      <c r="V55" s="26">
        <v>-9488772.956383526</v>
      </c>
      <c r="W55" s="26">
        <v>44410000.76361647</v>
      </c>
      <c r="X55" s="26">
        <v>2493685.63</v>
      </c>
      <c r="Y55" s="26">
        <v>292366.22</v>
      </c>
      <c r="Z55" s="26">
        <v>41623948.91361647</v>
      </c>
      <c r="AA55" s="26">
        <v>0</v>
      </c>
      <c r="AB55" s="29">
        <v>6017.370671058964</v>
      </c>
      <c r="AC55" s="30">
        <f t="shared" si="4"/>
        <v>171.69999999999982</v>
      </c>
      <c r="AD55" s="26">
        <f t="shared" si="4"/>
        <v>3039289.3699999973</v>
      </c>
      <c r="AE55" s="26">
        <f t="shared" si="5"/>
        <v>-2907439.845696589</v>
      </c>
      <c r="AF55" s="26">
        <f t="shared" si="6"/>
        <v>131849.52430341393</v>
      </c>
      <c r="AG55" s="26">
        <f t="shared" si="7"/>
        <v>38909.33999999985</v>
      </c>
      <c r="AH55" s="26">
        <f t="shared" si="7"/>
        <v>8515.51999999996</v>
      </c>
      <c r="AI55" s="26">
        <f t="shared" si="8"/>
        <v>84424.66430340707</v>
      </c>
      <c r="AJ55" s="26">
        <f t="shared" si="8"/>
        <v>0</v>
      </c>
      <c r="AK55" s="26">
        <f t="shared" si="9"/>
        <v>-125.03932894103582</v>
      </c>
    </row>
    <row r="56" spans="1:37" ht="15">
      <c r="A56" t="s">
        <v>112</v>
      </c>
      <c r="B56" t="s">
        <v>117</v>
      </c>
      <c r="C56" s="25">
        <v>30222.2</v>
      </c>
      <c r="D56" s="26">
        <v>220172533.09</v>
      </c>
      <c r="E56" s="26">
        <v>-29218740.9490085</v>
      </c>
      <c r="F56" s="26">
        <v>190953792.1409915</v>
      </c>
      <c r="G56" s="27">
        <f t="shared" si="0"/>
        <v>727913.7098402306</v>
      </c>
      <c r="H56" s="26">
        <f t="shared" si="1"/>
        <v>191681705.85083175</v>
      </c>
      <c r="I56" s="26">
        <v>-28490827.239168268</v>
      </c>
      <c r="J56" s="26">
        <v>55433960.87</v>
      </c>
      <c r="K56" s="26">
        <v>5577200.72</v>
      </c>
      <c r="L56" s="26">
        <v>129942630.5509915</v>
      </c>
      <c r="M56" s="26">
        <v>0</v>
      </c>
      <c r="N56" s="26">
        <v>130670544.26083174</v>
      </c>
      <c r="O56" s="26">
        <v>0</v>
      </c>
      <c r="P56" s="26">
        <v>6318.33</v>
      </c>
      <c r="Q56" s="26">
        <v>6342.41</v>
      </c>
      <c r="R56" s="26">
        <f t="shared" si="2"/>
        <v>727913.7098402381</v>
      </c>
      <c r="S56" s="28">
        <f t="shared" si="3"/>
        <v>24.079999999999927</v>
      </c>
      <c r="T56" s="25">
        <v>30436</v>
      </c>
      <c r="U56" s="26">
        <v>229449866.7</v>
      </c>
      <c r="V56" s="26">
        <v>-40394197.11660121</v>
      </c>
      <c r="W56" s="26">
        <v>189055669.5833988</v>
      </c>
      <c r="X56" s="26">
        <v>55510353.78</v>
      </c>
      <c r="Y56" s="26">
        <v>5744516.74</v>
      </c>
      <c r="Z56" s="26">
        <v>127800799.0633988</v>
      </c>
      <c r="AA56" s="26">
        <v>0</v>
      </c>
      <c r="AB56" s="29">
        <v>6211.580680227323</v>
      </c>
      <c r="AC56" s="30">
        <f t="shared" si="4"/>
        <v>213.79999999999927</v>
      </c>
      <c r="AD56" s="26">
        <f t="shared" si="4"/>
        <v>9277333.609999985</v>
      </c>
      <c r="AE56" s="26">
        <f t="shared" si="5"/>
        <v>-11903369.877432939</v>
      </c>
      <c r="AF56" s="26">
        <f t="shared" si="6"/>
        <v>-2626036.267432958</v>
      </c>
      <c r="AG56" s="26">
        <f t="shared" si="7"/>
        <v>76392.91000000387</v>
      </c>
      <c r="AH56" s="26">
        <f t="shared" si="7"/>
        <v>167316.02000000048</v>
      </c>
      <c r="AI56" s="26">
        <f t="shared" si="8"/>
        <v>-2869745.19743295</v>
      </c>
      <c r="AJ56" s="26">
        <f t="shared" si="8"/>
        <v>0</v>
      </c>
      <c r="AK56" s="26">
        <f t="shared" si="9"/>
        <v>-130.82931977267708</v>
      </c>
    </row>
    <row r="57" spans="1:37" ht="15">
      <c r="A57" t="s">
        <v>112</v>
      </c>
      <c r="B57" t="s">
        <v>118</v>
      </c>
      <c r="C57" s="25">
        <v>4405.3</v>
      </c>
      <c r="D57" s="26">
        <v>31081109.57</v>
      </c>
      <c r="E57" s="26">
        <v>-4124723.8072260073</v>
      </c>
      <c r="F57" s="26">
        <v>26956385.762773994</v>
      </c>
      <c r="G57" s="27">
        <f t="shared" si="0"/>
        <v>102757.43961123982</v>
      </c>
      <c r="H57" s="26">
        <f t="shared" si="1"/>
        <v>27059143.202385236</v>
      </c>
      <c r="I57" s="26">
        <v>-4021966.3676147675</v>
      </c>
      <c r="J57" s="26">
        <v>10043797.5</v>
      </c>
      <c r="K57" s="26">
        <v>954212.77</v>
      </c>
      <c r="L57" s="26">
        <v>15958375.492773995</v>
      </c>
      <c r="M57" s="26">
        <v>0</v>
      </c>
      <c r="N57" s="26">
        <v>16061132.932385232</v>
      </c>
      <c r="O57" s="26">
        <v>0</v>
      </c>
      <c r="P57" s="26">
        <v>6119.08</v>
      </c>
      <c r="Q57" s="26">
        <v>6142.41</v>
      </c>
      <c r="R57" s="26">
        <f t="shared" si="2"/>
        <v>102757.4396112375</v>
      </c>
      <c r="S57" s="28">
        <f t="shared" si="3"/>
        <v>23.329999999999927</v>
      </c>
      <c r="T57" s="25">
        <v>4359.3</v>
      </c>
      <c r="U57" s="26">
        <v>31836229.458000004</v>
      </c>
      <c r="V57" s="26">
        <v>-5604705.492626021</v>
      </c>
      <c r="W57" s="26">
        <v>26231523.965373985</v>
      </c>
      <c r="X57" s="26">
        <v>10049731.01</v>
      </c>
      <c r="Y57" s="26">
        <v>982839.15</v>
      </c>
      <c r="Z57" s="26">
        <v>15198953.805373985</v>
      </c>
      <c r="AA57" s="26">
        <v>0</v>
      </c>
      <c r="AB57" s="29">
        <v>6017.370670835681</v>
      </c>
      <c r="AC57" s="30">
        <f t="shared" si="4"/>
        <v>-46</v>
      </c>
      <c r="AD57" s="26">
        <f t="shared" si="4"/>
        <v>755119.888000004</v>
      </c>
      <c r="AE57" s="26">
        <f t="shared" si="5"/>
        <v>-1582739.1250112532</v>
      </c>
      <c r="AF57" s="26">
        <f t="shared" si="6"/>
        <v>-827619.2370112501</v>
      </c>
      <c r="AG57" s="26">
        <f t="shared" si="7"/>
        <v>5933.5099999997765</v>
      </c>
      <c r="AH57" s="26">
        <f t="shared" si="7"/>
        <v>28626.380000000005</v>
      </c>
      <c r="AI57" s="26">
        <f t="shared" si="8"/>
        <v>-862179.127011247</v>
      </c>
      <c r="AJ57" s="26">
        <f t="shared" si="8"/>
        <v>0</v>
      </c>
      <c r="AK57" s="26">
        <f t="shared" si="9"/>
        <v>-125.03932916431859</v>
      </c>
    </row>
    <row r="58" spans="1:37" ht="15">
      <c r="A58" t="s">
        <v>112</v>
      </c>
      <c r="B58" t="s">
        <v>119</v>
      </c>
      <c r="C58" s="25">
        <v>1434.5</v>
      </c>
      <c r="D58" s="26">
        <v>10771968.62</v>
      </c>
      <c r="E58" s="26">
        <v>-1429530.542258742</v>
      </c>
      <c r="F58" s="26">
        <v>9342438.077741258</v>
      </c>
      <c r="G58" s="27">
        <f t="shared" si="0"/>
        <v>35613.26896875701</v>
      </c>
      <c r="H58" s="26">
        <f t="shared" si="1"/>
        <v>9378051.346710015</v>
      </c>
      <c r="I58" s="26">
        <v>-1393917.273289985</v>
      </c>
      <c r="J58" s="26">
        <v>2525238.15</v>
      </c>
      <c r="K58" s="26">
        <v>242768.31</v>
      </c>
      <c r="L58" s="26">
        <v>6574431.617741258</v>
      </c>
      <c r="M58" s="26">
        <v>0</v>
      </c>
      <c r="N58" s="26">
        <v>6610044.886710015</v>
      </c>
      <c r="O58" s="26">
        <v>0</v>
      </c>
      <c r="P58" s="26">
        <v>6512.68</v>
      </c>
      <c r="Q58" s="26">
        <v>6537.51</v>
      </c>
      <c r="R58" s="26">
        <f t="shared" si="2"/>
        <v>35613.26896875724</v>
      </c>
      <c r="S58" s="28">
        <f t="shared" si="3"/>
        <v>24.829999999999927</v>
      </c>
      <c r="T58" s="25">
        <v>1446.4</v>
      </c>
      <c r="U58" s="26">
        <v>11235645.11</v>
      </c>
      <c r="V58" s="26">
        <v>-1978013.192306276</v>
      </c>
      <c r="W58" s="26">
        <v>9257631.917693723</v>
      </c>
      <c r="X58" s="26">
        <v>2487466.78</v>
      </c>
      <c r="Y58" s="26">
        <v>250051.36</v>
      </c>
      <c r="Z58" s="26">
        <v>6520113.777693723</v>
      </c>
      <c r="AA58" s="26">
        <v>0</v>
      </c>
      <c r="AB58" s="29">
        <v>6400.464544865682</v>
      </c>
      <c r="AC58" s="30">
        <f t="shared" si="4"/>
        <v>11.900000000000091</v>
      </c>
      <c r="AD58" s="26">
        <f t="shared" si="4"/>
        <v>463676.4900000002</v>
      </c>
      <c r="AE58" s="26">
        <f t="shared" si="5"/>
        <v>-584095.9190162909</v>
      </c>
      <c r="AF58" s="26">
        <f t="shared" si="6"/>
        <v>-120419.4290162921</v>
      </c>
      <c r="AG58" s="26">
        <f t="shared" si="7"/>
        <v>-37771.37000000011</v>
      </c>
      <c r="AH58" s="26">
        <f t="shared" si="7"/>
        <v>7283.049999999988</v>
      </c>
      <c r="AI58" s="26">
        <f t="shared" si="8"/>
        <v>-89931.1090162918</v>
      </c>
      <c r="AJ58" s="26">
        <f t="shared" si="8"/>
        <v>0</v>
      </c>
      <c r="AK58" s="26">
        <f t="shared" si="9"/>
        <v>-137.04545513431822</v>
      </c>
    </row>
    <row r="59" spans="1:37" ht="15">
      <c r="A59" t="s">
        <v>112</v>
      </c>
      <c r="B59" t="s">
        <v>120</v>
      </c>
      <c r="C59" s="25">
        <v>22437.9</v>
      </c>
      <c r="D59" s="26">
        <v>158300583.97</v>
      </c>
      <c r="E59" s="26">
        <v>-21007814.599678032</v>
      </c>
      <c r="F59" s="26">
        <v>137292769.37032196</v>
      </c>
      <c r="G59" s="27">
        <f t="shared" si="0"/>
        <v>523358.4940423742</v>
      </c>
      <c r="H59" s="26">
        <f t="shared" si="1"/>
        <v>137816127.86436433</v>
      </c>
      <c r="I59" s="26">
        <v>-20484456.105635658</v>
      </c>
      <c r="J59" s="26">
        <v>35136157.27</v>
      </c>
      <c r="K59" s="26">
        <v>3444984.42</v>
      </c>
      <c r="L59" s="26">
        <v>98711627.68032195</v>
      </c>
      <c r="M59" s="26">
        <v>0</v>
      </c>
      <c r="N59" s="26">
        <v>99234986.17436431</v>
      </c>
      <c r="O59" s="26">
        <v>0</v>
      </c>
      <c r="P59" s="26">
        <v>6118.79</v>
      </c>
      <c r="Q59" s="26">
        <v>6142.11</v>
      </c>
      <c r="R59" s="26">
        <f t="shared" si="2"/>
        <v>523358.49404236674</v>
      </c>
      <c r="S59" s="28">
        <f t="shared" si="3"/>
        <v>23.31999999999971</v>
      </c>
      <c r="T59" s="25">
        <v>23013.6</v>
      </c>
      <c r="U59" s="26">
        <v>168061869.88</v>
      </c>
      <c r="V59" s="26">
        <v>-29586961.18395829</v>
      </c>
      <c r="W59" s="26">
        <v>138474908.6960417</v>
      </c>
      <c r="X59" s="26">
        <v>35584625.2</v>
      </c>
      <c r="Y59" s="26">
        <v>3548333.95</v>
      </c>
      <c r="Z59" s="26">
        <v>99341949.5460417</v>
      </c>
      <c r="AA59" s="26">
        <v>0</v>
      </c>
      <c r="AB59" s="29">
        <v>6017.090272536314</v>
      </c>
      <c r="AC59" s="30">
        <f t="shared" si="4"/>
        <v>575.6999999999971</v>
      </c>
      <c r="AD59" s="26">
        <f t="shared" si="4"/>
        <v>9761285.909999996</v>
      </c>
      <c r="AE59" s="26">
        <f t="shared" si="5"/>
        <v>-9102505.07832263</v>
      </c>
      <c r="AF59" s="26">
        <f t="shared" si="6"/>
        <v>658780.8316773772</v>
      </c>
      <c r="AG59" s="26">
        <f t="shared" si="7"/>
        <v>448467.9299999997</v>
      </c>
      <c r="AH59" s="26">
        <f t="shared" si="7"/>
        <v>103349.53000000026</v>
      </c>
      <c r="AI59" s="26">
        <f t="shared" si="8"/>
        <v>106963.37167738378</v>
      </c>
      <c r="AJ59" s="26">
        <f t="shared" si="8"/>
        <v>0</v>
      </c>
      <c r="AK59" s="26">
        <f t="shared" si="9"/>
        <v>-125.01972746368574</v>
      </c>
    </row>
    <row r="60" spans="1:37" ht="15">
      <c r="A60" t="s">
        <v>112</v>
      </c>
      <c r="B60" t="s">
        <v>121</v>
      </c>
      <c r="C60" s="25">
        <v>942.2</v>
      </c>
      <c r="D60" s="26">
        <v>7463505.38</v>
      </c>
      <c r="E60" s="26">
        <v>-990469.7339363805</v>
      </c>
      <c r="F60" s="26">
        <v>6473035.646063619</v>
      </c>
      <c r="G60" s="27">
        <f t="shared" si="0"/>
        <v>24675.13914348057</v>
      </c>
      <c r="H60" s="26">
        <f t="shared" si="1"/>
        <v>6497710.7852071</v>
      </c>
      <c r="I60" s="26">
        <v>-965794.5947928999</v>
      </c>
      <c r="J60" s="26">
        <v>722219.22</v>
      </c>
      <c r="K60" s="26">
        <v>72128.79</v>
      </c>
      <c r="L60" s="26">
        <v>5678687.6360636195</v>
      </c>
      <c r="M60" s="26">
        <v>0</v>
      </c>
      <c r="N60" s="26">
        <v>5703362.7752071</v>
      </c>
      <c r="O60" s="26">
        <v>0</v>
      </c>
      <c r="P60" s="26">
        <v>6870.13</v>
      </c>
      <c r="Q60" s="26">
        <v>6896.32</v>
      </c>
      <c r="R60" s="26">
        <f t="shared" si="2"/>
        <v>24675.13914348092</v>
      </c>
      <c r="S60" s="28">
        <f t="shared" si="3"/>
        <v>26.1899999999996</v>
      </c>
      <c r="T60" s="25">
        <v>952.9</v>
      </c>
      <c r="U60" s="26">
        <v>7797990.78</v>
      </c>
      <c r="V60" s="26">
        <v>-1372820.9181860415</v>
      </c>
      <c r="W60" s="26">
        <v>6425169.861813959</v>
      </c>
      <c r="X60" s="26">
        <v>700192.6</v>
      </c>
      <c r="Y60" s="26">
        <v>74292.65</v>
      </c>
      <c r="Z60" s="26">
        <v>5650684.611813959</v>
      </c>
      <c r="AA60" s="26">
        <v>0</v>
      </c>
      <c r="AB60" s="29">
        <v>6742.753554217608</v>
      </c>
      <c r="AC60" s="30">
        <f t="shared" si="4"/>
        <v>10.699999999999932</v>
      </c>
      <c r="AD60" s="26">
        <f t="shared" si="4"/>
        <v>334485.4000000004</v>
      </c>
      <c r="AE60" s="26">
        <f t="shared" si="5"/>
        <v>-407026.3233931416</v>
      </c>
      <c r="AF60" s="26">
        <f t="shared" si="6"/>
        <v>-72540.92339314148</v>
      </c>
      <c r="AG60" s="26">
        <f t="shared" si="7"/>
        <v>-22026.619999999995</v>
      </c>
      <c r="AH60" s="26">
        <f t="shared" si="7"/>
        <v>2163.8600000000006</v>
      </c>
      <c r="AI60" s="26">
        <f t="shared" si="8"/>
        <v>-52678.1633931417</v>
      </c>
      <c r="AJ60" s="26">
        <f t="shared" si="8"/>
        <v>0</v>
      </c>
      <c r="AK60" s="26">
        <f t="shared" si="9"/>
        <v>-153.56644578239138</v>
      </c>
    </row>
    <row r="61" spans="1:37" ht="15">
      <c r="A61" t="s">
        <v>112</v>
      </c>
      <c r="B61" t="s">
        <v>122</v>
      </c>
      <c r="C61" s="25">
        <v>648.5</v>
      </c>
      <c r="D61" s="26">
        <v>5243698.22</v>
      </c>
      <c r="E61" s="26">
        <v>-695882.7141364064</v>
      </c>
      <c r="F61" s="26">
        <v>4547815.505863593</v>
      </c>
      <c r="G61" s="27">
        <f t="shared" si="0"/>
        <v>17336.221603275742</v>
      </c>
      <c r="H61" s="26">
        <f t="shared" si="1"/>
        <v>4565151.727466868</v>
      </c>
      <c r="I61" s="26">
        <v>-678546.4925331307</v>
      </c>
      <c r="J61" s="26">
        <v>810878.36</v>
      </c>
      <c r="K61" s="26">
        <v>75662.63</v>
      </c>
      <c r="L61" s="26">
        <v>3661274.515863593</v>
      </c>
      <c r="M61" s="26">
        <v>0</v>
      </c>
      <c r="N61" s="26">
        <v>3678610.7374668694</v>
      </c>
      <c r="O61" s="26">
        <v>0</v>
      </c>
      <c r="P61" s="26">
        <v>7012.82</v>
      </c>
      <c r="Q61" s="26">
        <v>7039.56</v>
      </c>
      <c r="R61" s="26">
        <f t="shared" si="2"/>
        <v>17336.221603276208</v>
      </c>
      <c r="S61" s="28">
        <f t="shared" si="3"/>
        <v>26.74000000000069</v>
      </c>
      <c r="T61" s="25">
        <v>642.6</v>
      </c>
      <c r="U61" s="26">
        <v>5383403.27</v>
      </c>
      <c r="V61" s="26">
        <v>-947737.5427324034</v>
      </c>
      <c r="W61" s="26">
        <v>4435665.727267596</v>
      </c>
      <c r="X61" s="26">
        <v>785895.16</v>
      </c>
      <c r="Y61" s="26">
        <v>77932.51</v>
      </c>
      <c r="Z61" s="26">
        <v>3571838.057267596</v>
      </c>
      <c r="AA61" s="26">
        <v>0</v>
      </c>
      <c r="AB61" s="29">
        <v>6902.685538854024</v>
      </c>
      <c r="AC61" s="30">
        <f t="shared" si="4"/>
        <v>-5.899999999999977</v>
      </c>
      <c r="AD61" s="26">
        <f t="shared" si="4"/>
        <v>139705.0499999998</v>
      </c>
      <c r="AE61" s="26">
        <f t="shared" si="5"/>
        <v>-269191.0501992727</v>
      </c>
      <c r="AF61" s="26">
        <f t="shared" si="6"/>
        <v>-129486.0001992723</v>
      </c>
      <c r="AG61" s="26">
        <f t="shared" si="7"/>
        <v>-24983.199999999953</v>
      </c>
      <c r="AH61" s="26">
        <f t="shared" si="7"/>
        <v>2269.87999999999</v>
      </c>
      <c r="AI61" s="26">
        <f t="shared" si="8"/>
        <v>-106772.6801992734</v>
      </c>
      <c r="AJ61" s="26">
        <f t="shared" si="8"/>
        <v>0</v>
      </c>
      <c r="AK61" s="26">
        <f t="shared" si="9"/>
        <v>-136.87446114597606</v>
      </c>
    </row>
    <row r="62" spans="1:37" ht="15">
      <c r="A62" t="s">
        <v>112</v>
      </c>
      <c r="B62" t="s">
        <v>123</v>
      </c>
      <c r="C62" s="25">
        <v>238.6</v>
      </c>
      <c r="D62" s="26">
        <v>2733357.96</v>
      </c>
      <c r="E62" s="26">
        <v>-362739.5162933597</v>
      </c>
      <c r="F62" s="26">
        <v>2370618.44370664</v>
      </c>
      <c r="G62" s="27">
        <f t="shared" si="0"/>
        <v>9036.770868106512</v>
      </c>
      <c r="H62" s="26">
        <f t="shared" si="1"/>
        <v>2379655.214574747</v>
      </c>
      <c r="I62" s="26">
        <v>-353702.7454252532</v>
      </c>
      <c r="J62" s="26">
        <v>331999.2</v>
      </c>
      <c r="K62" s="26">
        <v>40220.88</v>
      </c>
      <c r="L62" s="26">
        <v>1998398.3637066402</v>
      </c>
      <c r="M62" s="26">
        <v>0</v>
      </c>
      <c r="N62" s="26">
        <v>2007435.134574747</v>
      </c>
      <c r="O62" s="26">
        <v>0</v>
      </c>
      <c r="P62" s="26">
        <v>9935.53</v>
      </c>
      <c r="Q62" s="26">
        <v>9973.41</v>
      </c>
      <c r="R62" s="26">
        <f t="shared" si="2"/>
        <v>9036.770868106745</v>
      </c>
      <c r="S62" s="28">
        <f t="shared" si="3"/>
        <v>37.8799999999992</v>
      </c>
      <c r="T62" s="25">
        <v>219.8</v>
      </c>
      <c r="U62" s="26">
        <v>2722794.54</v>
      </c>
      <c r="V62" s="26">
        <v>-479342.6160520211</v>
      </c>
      <c r="W62" s="26">
        <v>2243451.9239479788</v>
      </c>
      <c r="X62" s="26">
        <v>331433.27</v>
      </c>
      <c r="Y62" s="26">
        <v>41427.51</v>
      </c>
      <c r="Z62" s="26">
        <v>1870591.1439479787</v>
      </c>
      <c r="AA62" s="26">
        <v>0</v>
      </c>
      <c r="AB62" s="29">
        <v>10206.787643075426</v>
      </c>
      <c r="AC62" s="30">
        <f t="shared" si="4"/>
        <v>-18.799999999999983</v>
      </c>
      <c r="AD62" s="26">
        <f t="shared" si="4"/>
        <v>-10563.419999999925</v>
      </c>
      <c r="AE62" s="26">
        <f t="shared" si="5"/>
        <v>-125639.87062676792</v>
      </c>
      <c r="AF62" s="26">
        <f t="shared" si="6"/>
        <v>-136203.29062676802</v>
      </c>
      <c r="AG62" s="26">
        <f t="shared" si="7"/>
        <v>-565.929999999993</v>
      </c>
      <c r="AH62" s="26">
        <f t="shared" si="7"/>
        <v>1206.6300000000047</v>
      </c>
      <c r="AI62" s="26">
        <f t="shared" si="8"/>
        <v>-136843.9906267682</v>
      </c>
      <c r="AJ62" s="26">
        <f t="shared" si="8"/>
        <v>0</v>
      </c>
      <c r="AK62" s="26">
        <f t="shared" si="9"/>
        <v>233.37764307542602</v>
      </c>
    </row>
    <row r="63" spans="1:37" ht="15">
      <c r="A63" t="s">
        <v>112</v>
      </c>
      <c r="B63" t="s">
        <v>124</v>
      </c>
      <c r="C63" s="25">
        <v>5667.7</v>
      </c>
      <c r="D63" s="26">
        <v>39987833.900000006</v>
      </c>
      <c r="E63" s="26">
        <v>-5306720.794997964</v>
      </c>
      <c r="F63" s="26">
        <v>34681113.105002046</v>
      </c>
      <c r="G63" s="27">
        <f t="shared" si="0"/>
        <v>132204.0134348888</v>
      </c>
      <c r="H63" s="26">
        <f t="shared" si="1"/>
        <v>34813317.11843693</v>
      </c>
      <c r="I63" s="26">
        <v>-5174516.781563075</v>
      </c>
      <c r="J63" s="26">
        <v>9756999.24</v>
      </c>
      <c r="K63" s="26">
        <v>964345.81</v>
      </c>
      <c r="L63" s="26">
        <v>23959768.055002045</v>
      </c>
      <c r="M63" s="26">
        <v>0</v>
      </c>
      <c r="N63" s="26">
        <v>24091972.06843693</v>
      </c>
      <c r="O63" s="26">
        <v>0</v>
      </c>
      <c r="P63" s="26">
        <v>6119.08</v>
      </c>
      <c r="Q63" s="26">
        <v>6142.41</v>
      </c>
      <c r="R63" s="26">
        <f t="shared" si="2"/>
        <v>132204.01343488693</v>
      </c>
      <c r="S63" s="28">
        <f t="shared" si="3"/>
        <v>23.329999999999927</v>
      </c>
      <c r="T63" s="25">
        <v>5698.7</v>
      </c>
      <c r="U63" s="26">
        <v>41617948.02</v>
      </c>
      <c r="V63" s="26">
        <v>-7326757.779756615</v>
      </c>
      <c r="W63" s="26">
        <v>34291190.24024339</v>
      </c>
      <c r="X63" s="26">
        <v>11224761.41</v>
      </c>
      <c r="Y63" s="26">
        <v>993276.18</v>
      </c>
      <c r="Z63" s="26">
        <v>22073152.65024339</v>
      </c>
      <c r="AA63" s="26">
        <v>0</v>
      </c>
      <c r="AB63" s="29">
        <v>6017.370670546509</v>
      </c>
      <c r="AC63" s="30">
        <f t="shared" si="4"/>
        <v>31</v>
      </c>
      <c r="AD63" s="26">
        <f t="shared" si="4"/>
        <v>1630114.1199999973</v>
      </c>
      <c r="AE63" s="26">
        <f t="shared" si="5"/>
        <v>-2152240.9981935397</v>
      </c>
      <c r="AF63" s="26">
        <f t="shared" si="6"/>
        <v>-522126.87819354236</v>
      </c>
      <c r="AG63" s="26">
        <f t="shared" si="7"/>
        <v>1467762.17</v>
      </c>
      <c r="AH63" s="26">
        <f t="shared" si="7"/>
        <v>28930.369999999995</v>
      </c>
      <c r="AI63" s="26">
        <f t="shared" si="8"/>
        <v>-2018819.4181935415</v>
      </c>
      <c r="AJ63" s="26">
        <f t="shared" si="8"/>
        <v>0</v>
      </c>
      <c r="AK63" s="26">
        <f t="shared" si="9"/>
        <v>-125.03932945349061</v>
      </c>
    </row>
    <row r="64" spans="1:37" ht="15">
      <c r="A64" t="s">
        <v>112</v>
      </c>
      <c r="B64" t="s">
        <v>125</v>
      </c>
      <c r="C64" s="25">
        <v>14283.7</v>
      </c>
      <c r="D64" s="26">
        <v>100690754.86</v>
      </c>
      <c r="E64" s="26">
        <v>-13362507.306993796</v>
      </c>
      <c r="F64" s="26">
        <v>87328247.5530062</v>
      </c>
      <c r="G64" s="27">
        <f t="shared" si="0"/>
        <v>332894.2983400896</v>
      </c>
      <c r="H64" s="26">
        <f t="shared" si="1"/>
        <v>87661141.85134628</v>
      </c>
      <c r="I64" s="26">
        <v>-13029613.008653706</v>
      </c>
      <c r="J64" s="26">
        <v>16106109.15</v>
      </c>
      <c r="K64" s="26">
        <v>1563200.5</v>
      </c>
      <c r="L64" s="26">
        <v>69658937.9030062</v>
      </c>
      <c r="M64" s="26">
        <v>0</v>
      </c>
      <c r="N64" s="26">
        <v>69991832.2013463</v>
      </c>
      <c r="O64" s="26">
        <v>0</v>
      </c>
      <c r="P64" s="26">
        <v>6113.84</v>
      </c>
      <c r="Q64" s="26">
        <v>6137.15</v>
      </c>
      <c r="R64" s="26">
        <f t="shared" si="2"/>
        <v>332894.29834009707</v>
      </c>
      <c r="S64" s="28">
        <f t="shared" si="3"/>
        <v>23.30999999999949</v>
      </c>
      <c r="T64" s="25">
        <v>14833.6</v>
      </c>
      <c r="U64" s="26">
        <v>108241145.93</v>
      </c>
      <c r="V64" s="26">
        <v>-19055640.553236447</v>
      </c>
      <c r="W64" s="26">
        <v>89185505.37676355</v>
      </c>
      <c r="X64" s="26">
        <v>15735069.39</v>
      </c>
      <c r="Y64" s="26">
        <v>1610096.52</v>
      </c>
      <c r="Z64" s="26">
        <v>71840339.46676356</v>
      </c>
      <c r="AA64" s="26">
        <v>0</v>
      </c>
      <c r="AB64" s="29">
        <v>6012.397892403971</v>
      </c>
      <c r="AC64" s="30">
        <f t="shared" si="4"/>
        <v>549.8999999999996</v>
      </c>
      <c r="AD64" s="26">
        <f t="shared" si="4"/>
        <v>7550391.070000008</v>
      </c>
      <c r="AE64" s="26">
        <f t="shared" si="5"/>
        <v>-6026027.544582741</v>
      </c>
      <c r="AF64" s="26">
        <f t="shared" si="6"/>
        <v>1524363.5254172683</v>
      </c>
      <c r="AG64" s="26">
        <f t="shared" si="7"/>
        <v>-371039.7599999998</v>
      </c>
      <c r="AH64" s="26">
        <f t="shared" si="7"/>
        <v>46896.02000000002</v>
      </c>
      <c r="AI64" s="26">
        <f t="shared" si="8"/>
        <v>1848507.265417263</v>
      </c>
      <c r="AJ64" s="26">
        <f t="shared" si="8"/>
        <v>0</v>
      </c>
      <c r="AK64" s="26">
        <f t="shared" si="9"/>
        <v>-124.75210759602851</v>
      </c>
    </row>
    <row r="65" spans="1:37" ht="15">
      <c r="A65" t="s">
        <v>112</v>
      </c>
      <c r="B65" t="s">
        <v>126</v>
      </c>
      <c r="C65" s="25">
        <v>187.3</v>
      </c>
      <c r="D65" s="26">
        <v>2244072.74</v>
      </c>
      <c r="E65" s="26">
        <v>-297807.2656955309</v>
      </c>
      <c r="F65" s="26">
        <v>1946265.4743044693</v>
      </c>
      <c r="G65" s="27">
        <f t="shared" si="0"/>
        <v>7419.142117318523</v>
      </c>
      <c r="H65" s="26">
        <f t="shared" si="1"/>
        <v>1953684.6164217878</v>
      </c>
      <c r="I65" s="26">
        <v>-290388.1235782124</v>
      </c>
      <c r="J65" s="26">
        <v>88732.04</v>
      </c>
      <c r="K65" s="26">
        <v>5690.08</v>
      </c>
      <c r="L65" s="26">
        <v>1851843.3543044692</v>
      </c>
      <c r="M65" s="26">
        <v>0</v>
      </c>
      <c r="N65" s="26">
        <v>1859262.4964217877</v>
      </c>
      <c r="O65" s="26">
        <v>0</v>
      </c>
      <c r="P65" s="26">
        <v>10391.17</v>
      </c>
      <c r="Q65" s="26">
        <v>10430.78</v>
      </c>
      <c r="R65" s="26">
        <f t="shared" si="2"/>
        <v>7419.142117318464</v>
      </c>
      <c r="S65" s="28">
        <f t="shared" si="3"/>
        <v>39.61000000000058</v>
      </c>
      <c r="T65" s="25">
        <v>185.2</v>
      </c>
      <c r="U65" s="26">
        <v>2310773.35</v>
      </c>
      <c r="V65" s="26">
        <v>-406807.09705415106</v>
      </c>
      <c r="W65" s="26">
        <v>1903966.252945849</v>
      </c>
      <c r="X65" s="26">
        <v>89286.42</v>
      </c>
      <c r="Y65" s="26">
        <v>5860.78</v>
      </c>
      <c r="Z65" s="26">
        <v>1808819.052945849</v>
      </c>
      <c r="AA65" s="26">
        <v>0</v>
      </c>
      <c r="AB65" s="29">
        <v>10280.595318282123</v>
      </c>
      <c r="AC65" s="30">
        <f t="shared" si="4"/>
        <v>-2.1000000000000227</v>
      </c>
      <c r="AD65" s="26">
        <f t="shared" si="4"/>
        <v>66700.60999999987</v>
      </c>
      <c r="AE65" s="26">
        <f t="shared" si="5"/>
        <v>-116418.97347593866</v>
      </c>
      <c r="AF65" s="26">
        <f t="shared" si="6"/>
        <v>-49718.36347593879</v>
      </c>
      <c r="AG65" s="26">
        <f t="shared" si="7"/>
        <v>554.3800000000047</v>
      </c>
      <c r="AH65" s="26">
        <f t="shared" si="7"/>
        <v>170.69999999999982</v>
      </c>
      <c r="AI65" s="26">
        <f t="shared" si="8"/>
        <v>-50443.443475938635</v>
      </c>
      <c r="AJ65" s="26">
        <f t="shared" si="8"/>
        <v>0</v>
      </c>
      <c r="AK65" s="26">
        <f t="shared" si="9"/>
        <v>-150.18468171787754</v>
      </c>
    </row>
    <row r="66" spans="1:37" ht="15">
      <c r="A66" t="s">
        <v>112</v>
      </c>
      <c r="B66" t="s">
        <v>127</v>
      </c>
      <c r="C66" s="25">
        <v>305.5</v>
      </c>
      <c r="D66" s="26">
        <v>3072653.63</v>
      </c>
      <c r="E66" s="26">
        <v>-407766.89617456315</v>
      </c>
      <c r="F66" s="26">
        <v>2664886.733825437</v>
      </c>
      <c r="G66" s="27">
        <f t="shared" si="0"/>
        <v>10158.518283264188</v>
      </c>
      <c r="H66" s="26">
        <f t="shared" si="1"/>
        <v>2675045.252108701</v>
      </c>
      <c r="I66" s="26">
        <v>-397608.37789129897</v>
      </c>
      <c r="J66" s="26">
        <v>302756.02</v>
      </c>
      <c r="K66" s="26">
        <v>33944.82</v>
      </c>
      <c r="L66" s="26">
        <v>2328185.893825437</v>
      </c>
      <c r="M66" s="26">
        <v>0</v>
      </c>
      <c r="N66" s="26">
        <v>2338344.412108701</v>
      </c>
      <c r="O66" s="26">
        <v>0</v>
      </c>
      <c r="P66" s="26">
        <v>8723.03</v>
      </c>
      <c r="Q66" s="26">
        <v>8756.29</v>
      </c>
      <c r="R66" s="26">
        <f t="shared" si="2"/>
        <v>10158.518283264246</v>
      </c>
      <c r="S66" s="28">
        <f t="shared" si="3"/>
        <v>33.26000000000022</v>
      </c>
      <c r="T66" s="25">
        <v>300.6</v>
      </c>
      <c r="U66" s="26">
        <v>3150132.86</v>
      </c>
      <c r="V66" s="26">
        <v>-554574.6856183409</v>
      </c>
      <c r="W66" s="26">
        <v>2595558.174381659</v>
      </c>
      <c r="X66" s="26">
        <v>304166.96</v>
      </c>
      <c r="Y66" s="26">
        <v>34963.16</v>
      </c>
      <c r="Z66" s="26">
        <v>2256428.054381659</v>
      </c>
      <c r="AA66" s="26">
        <v>0</v>
      </c>
      <c r="AB66" s="29">
        <v>8634.591398475246</v>
      </c>
      <c r="AC66" s="30">
        <f t="shared" si="4"/>
        <v>-4.899999999999977</v>
      </c>
      <c r="AD66" s="26">
        <f t="shared" si="4"/>
        <v>77479.22999999998</v>
      </c>
      <c r="AE66" s="26">
        <f t="shared" si="5"/>
        <v>-156966.3077270419</v>
      </c>
      <c r="AF66" s="26">
        <f t="shared" si="6"/>
        <v>-79487.07772704214</v>
      </c>
      <c r="AG66" s="26">
        <f t="shared" si="7"/>
        <v>1410.9400000000023</v>
      </c>
      <c r="AH66" s="26">
        <f t="shared" si="7"/>
        <v>1018.3400000000038</v>
      </c>
      <c r="AI66" s="26">
        <f t="shared" si="8"/>
        <v>-81916.3577270424</v>
      </c>
      <c r="AJ66" s="26">
        <f t="shared" si="8"/>
        <v>0</v>
      </c>
      <c r="AK66" s="26">
        <f t="shared" si="9"/>
        <v>-121.69860152475485</v>
      </c>
    </row>
    <row r="67" spans="1:37" ht="15">
      <c r="A67" t="s">
        <v>128</v>
      </c>
      <c r="B67" t="s">
        <v>129</v>
      </c>
      <c r="C67" s="25">
        <v>3775.8</v>
      </c>
      <c r="D67" s="26">
        <v>26639741.560000002</v>
      </c>
      <c r="E67" s="26">
        <v>-3535317.038261067</v>
      </c>
      <c r="F67" s="26">
        <v>23104424.521738935</v>
      </c>
      <c r="G67" s="27">
        <f t="shared" si="0"/>
        <v>88073.8066459815</v>
      </c>
      <c r="H67" s="26">
        <f t="shared" si="1"/>
        <v>23192498.328384917</v>
      </c>
      <c r="I67" s="26">
        <v>-3447243.2316150856</v>
      </c>
      <c r="J67" s="26">
        <v>6149274.84</v>
      </c>
      <c r="K67" s="26">
        <v>773939.77</v>
      </c>
      <c r="L67" s="26">
        <v>16181209.911738936</v>
      </c>
      <c r="M67" s="26">
        <v>0</v>
      </c>
      <c r="N67" s="26">
        <v>16269283.718384918</v>
      </c>
      <c r="O67" s="26">
        <v>0</v>
      </c>
      <c r="P67" s="26">
        <v>6119.08</v>
      </c>
      <c r="Q67" s="26">
        <v>6142.41</v>
      </c>
      <c r="R67" s="26">
        <f t="shared" si="2"/>
        <v>88073.80664598197</v>
      </c>
      <c r="S67" s="28">
        <f t="shared" si="3"/>
        <v>23.329999999999927</v>
      </c>
      <c r="T67" s="25">
        <v>3751.3</v>
      </c>
      <c r="U67" s="26">
        <v>27395968.978000004</v>
      </c>
      <c r="V67" s="26">
        <v>-4823006.380494114</v>
      </c>
      <c r="W67" s="26">
        <v>22572962.59750589</v>
      </c>
      <c r="X67" s="26">
        <v>6091438.84</v>
      </c>
      <c r="Y67" s="26">
        <v>797157.96</v>
      </c>
      <c r="Z67" s="26">
        <v>15684365.79750589</v>
      </c>
      <c r="AA67" s="26">
        <v>0</v>
      </c>
      <c r="AB67" s="29">
        <v>6017.37067083568</v>
      </c>
      <c r="AC67" s="30">
        <f t="shared" si="4"/>
        <v>-24.5</v>
      </c>
      <c r="AD67" s="26">
        <f t="shared" si="4"/>
        <v>756227.4180000015</v>
      </c>
      <c r="AE67" s="26">
        <f t="shared" si="5"/>
        <v>-1375763.1488790284</v>
      </c>
      <c r="AF67" s="26">
        <f t="shared" si="6"/>
        <v>-619535.7308790274</v>
      </c>
      <c r="AG67" s="26">
        <f t="shared" si="7"/>
        <v>-57836</v>
      </c>
      <c r="AH67" s="26">
        <f t="shared" si="7"/>
        <v>23218.189999999944</v>
      </c>
      <c r="AI67" s="26">
        <f t="shared" si="8"/>
        <v>-584917.9208790287</v>
      </c>
      <c r="AJ67" s="26">
        <f t="shared" si="8"/>
        <v>0</v>
      </c>
      <c r="AK67" s="26">
        <f t="shared" si="9"/>
        <v>-125.0393291643195</v>
      </c>
    </row>
    <row r="68" spans="1:37" ht="15">
      <c r="A68" t="s">
        <v>128</v>
      </c>
      <c r="B68" t="s">
        <v>130</v>
      </c>
      <c r="C68" s="25">
        <v>1630.8999999999999</v>
      </c>
      <c r="D68" s="26">
        <v>11699043.48</v>
      </c>
      <c r="E68" s="26">
        <v>-1552561.148277185</v>
      </c>
      <c r="F68" s="26">
        <v>10146482.331722815</v>
      </c>
      <c r="G68" s="27">
        <f aca="true" t="shared" si="10" ref="G68:G131">I68-E68</f>
        <v>38678.27662966447</v>
      </c>
      <c r="H68" s="26">
        <f t="shared" si="1"/>
        <v>10185160.608352479</v>
      </c>
      <c r="I68" s="26">
        <v>-1513882.8716475205</v>
      </c>
      <c r="J68" s="26">
        <v>2298246.18</v>
      </c>
      <c r="K68" s="26">
        <v>338646.28</v>
      </c>
      <c r="L68" s="26">
        <v>7509589.871722815</v>
      </c>
      <c r="M68" s="26">
        <v>0</v>
      </c>
      <c r="N68" s="26">
        <v>7548268.1483524805</v>
      </c>
      <c r="O68" s="26">
        <v>0</v>
      </c>
      <c r="P68" s="26">
        <v>6221.4</v>
      </c>
      <c r="Q68" s="26">
        <v>6245.12</v>
      </c>
      <c r="R68" s="26">
        <f t="shared" si="2"/>
        <v>38678.27662966587</v>
      </c>
      <c r="S68" s="28">
        <f t="shared" si="3"/>
        <v>23.720000000000255</v>
      </c>
      <c r="T68" s="25">
        <v>1599.1</v>
      </c>
      <c r="U68" s="26">
        <v>11887602.620000001</v>
      </c>
      <c r="V68" s="26">
        <v>-2092789.0278704835</v>
      </c>
      <c r="W68" s="26">
        <v>9794813.592129517</v>
      </c>
      <c r="X68" s="26">
        <v>2264454.43</v>
      </c>
      <c r="Y68" s="26">
        <v>348805.67</v>
      </c>
      <c r="Z68" s="26">
        <v>7181553.492129518</v>
      </c>
      <c r="AA68" s="26">
        <v>0</v>
      </c>
      <c r="AB68" s="29">
        <v>6125.203922287235</v>
      </c>
      <c r="AC68" s="30">
        <f t="shared" si="4"/>
        <v>-31.799999999999955</v>
      </c>
      <c r="AD68" s="26">
        <f t="shared" si="4"/>
        <v>188559.1400000006</v>
      </c>
      <c r="AE68" s="26">
        <f t="shared" si="5"/>
        <v>-578906.156222963</v>
      </c>
      <c r="AF68" s="26">
        <f t="shared" si="6"/>
        <v>-390347.01622296125</v>
      </c>
      <c r="AG68" s="26">
        <f t="shared" si="7"/>
        <v>-33791.75</v>
      </c>
      <c r="AH68" s="26">
        <f t="shared" si="7"/>
        <v>10159.389999999956</v>
      </c>
      <c r="AI68" s="26">
        <f t="shared" si="8"/>
        <v>-366714.6562229628</v>
      </c>
      <c r="AJ68" s="26">
        <f t="shared" si="8"/>
        <v>0</v>
      </c>
      <c r="AK68" s="26">
        <f t="shared" si="9"/>
        <v>-119.91607771276449</v>
      </c>
    </row>
    <row r="69" spans="1:37" ht="15">
      <c r="A69" t="s">
        <v>128</v>
      </c>
      <c r="B69" t="s">
        <v>131</v>
      </c>
      <c r="C69" s="25">
        <v>207.7</v>
      </c>
      <c r="D69" s="26">
        <v>2421516.7399999998</v>
      </c>
      <c r="E69" s="26">
        <v>-321355.5720904821</v>
      </c>
      <c r="F69" s="26">
        <v>2100161.167909518</v>
      </c>
      <c r="G69" s="27">
        <f t="shared" si="10"/>
        <v>8005.790771971981</v>
      </c>
      <c r="H69" s="26">
        <f aca="true" t="shared" si="11" ref="H69:H132">SUM(F69:G69)</f>
        <v>2108166.95868149</v>
      </c>
      <c r="I69" s="26">
        <v>-313349.7813185101</v>
      </c>
      <c r="J69" s="26">
        <v>1220598.91</v>
      </c>
      <c r="K69" s="26">
        <v>141787.34</v>
      </c>
      <c r="L69" s="26">
        <v>737774.917909518</v>
      </c>
      <c r="M69" s="26">
        <v>0</v>
      </c>
      <c r="N69" s="26">
        <v>745780.7086814899</v>
      </c>
      <c r="O69" s="26">
        <v>0</v>
      </c>
      <c r="P69" s="26">
        <v>10111.51</v>
      </c>
      <c r="Q69" s="26">
        <v>10150.06</v>
      </c>
      <c r="R69" s="26">
        <f aca="true" t="shared" si="12" ref="R69:R132">N69-L69</f>
        <v>8005.790771971922</v>
      </c>
      <c r="S69" s="28">
        <f aca="true" t="shared" si="13" ref="S69:S132">Q69-P69</f>
        <v>38.54999999999927</v>
      </c>
      <c r="T69" s="25">
        <v>199.5</v>
      </c>
      <c r="U69" s="26">
        <v>2447042.52</v>
      </c>
      <c r="V69" s="26">
        <v>-430797.01604195597</v>
      </c>
      <c r="W69" s="26">
        <v>2016245.503958044</v>
      </c>
      <c r="X69" s="26">
        <v>1308132.66</v>
      </c>
      <c r="Y69" s="26">
        <v>160953.24</v>
      </c>
      <c r="Z69" s="26">
        <v>547159.6039580442</v>
      </c>
      <c r="AA69" s="26">
        <v>0</v>
      </c>
      <c r="AB69" s="29">
        <v>10106.493754175659</v>
      </c>
      <c r="AC69" s="30">
        <f aca="true" t="shared" si="14" ref="AC69:AD132">T69-C69</f>
        <v>-8.199999999999989</v>
      </c>
      <c r="AD69" s="26">
        <f t="shared" si="14"/>
        <v>25525.78000000026</v>
      </c>
      <c r="AE69" s="26">
        <f aca="true" t="shared" si="15" ref="AE69:AE132">V69-I69</f>
        <v>-117447.23472344584</v>
      </c>
      <c r="AF69" s="26">
        <f aca="true" t="shared" si="16" ref="AF69:AF132">W69-H69</f>
        <v>-91921.4547234457</v>
      </c>
      <c r="AG69" s="26">
        <f aca="true" t="shared" si="17" ref="AG69:AH132">X69-J69</f>
        <v>87533.75</v>
      </c>
      <c r="AH69" s="26">
        <f t="shared" si="17"/>
        <v>19165.899999999994</v>
      </c>
      <c r="AI69" s="26">
        <f aca="true" t="shared" si="18" ref="AI69:AJ132">Z69-N69</f>
        <v>-198621.10472344572</v>
      </c>
      <c r="AJ69" s="26">
        <f t="shared" si="18"/>
        <v>0</v>
      </c>
      <c r="AK69" s="26">
        <f aca="true" t="shared" si="19" ref="AK69:AK132">AB69-Q69</f>
        <v>-43.56624582434051</v>
      </c>
    </row>
    <row r="70" spans="1:37" ht="15">
      <c r="A70" t="s">
        <v>132</v>
      </c>
      <c r="B70" t="s">
        <v>133</v>
      </c>
      <c r="C70" s="25">
        <v>5334</v>
      </c>
      <c r="D70" s="26">
        <v>40883798.099999994</v>
      </c>
      <c r="E70" s="26">
        <v>-5425622.755619383</v>
      </c>
      <c r="F70" s="26">
        <v>35458175.34438061</v>
      </c>
      <c r="G70" s="27">
        <f t="shared" si="10"/>
        <v>135166.165959334</v>
      </c>
      <c r="H70" s="26">
        <f t="shared" si="11"/>
        <v>35593341.510339946</v>
      </c>
      <c r="I70" s="26">
        <v>-5290456.589660049</v>
      </c>
      <c r="J70" s="26">
        <v>21916229.88</v>
      </c>
      <c r="K70" s="26">
        <v>1158802.46</v>
      </c>
      <c r="L70" s="26">
        <v>12383143.00438061</v>
      </c>
      <c r="M70" s="26">
        <v>0</v>
      </c>
      <c r="N70" s="26">
        <v>12518309.170339946</v>
      </c>
      <c r="O70" s="26">
        <v>0</v>
      </c>
      <c r="P70" s="26">
        <v>6647.58</v>
      </c>
      <c r="Q70" s="26">
        <v>6672.92</v>
      </c>
      <c r="R70" s="26">
        <f t="shared" si="12"/>
        <v>135166.16595933586</v>
      </c>
      <c r="S70" s="28">
        <f t="shared" si="13"/>
        <v>25.340000000000146</v>
      </c>
      <c r="T70" s="25">
        <v>5360.8</v>
      </c>
      <c r="U70" s="26">
        <v>42529938.13</v>
      </c>
      <c r="V70" s="26">
        <v>-7487311.842400272</v>
      </c>
      <c r="W70" s="26">
        <v>35042626.28759973</v>
      </c>
      <c r="X70" s="26">
        <v>21515074.43</v>
      </c>
      <c r="Y70" s="26">
        <v>1193566.53</v>
      </c>
      <c r="Z70" s="26">
        <v>12333985.327599728</v>
      </c>
      <c r="AA70" s="26">
        <v>0</v>
      </c>
      <c r="AB70" s="29">
        <v>6536.827765930407</v>
      </c>
      <c r="AC70" s="30">
        <f t="shared" si="14"/>
        <v>26.800000000000182</v>
      </c>
      <c r="AD70" s="26">
        <f t="shared" si="14"/>
        <v>1646140.0300000086</v>
      </c>
      <c r="AE70" s="26">
        <f t="shared" si="15"/>
        <v>-2196855.252740223</v>
      </c>
      <c r="AF70" s="26">
        <f t="shared" si="16"/>
        <v>-550715.222740218</v>
      </c>
      <c r="AG70" s="26">
        <f t="shared" si="17"/>
        <v>-401155.44999999925</v>
      </c>
      <c r="AH70" s="26">
        <f t="shared" si="17"/>
        <v>34764.070000000065</v>
      </c>
      <c r="AI70" s="26">
        <f t="shared" si="18"/>
        <v>-184323.84274021722</v>
      </c>
      <c r="AJ70" s="26">
        <f t="shared" si="18"/>
        <v>0</v>
      </c>
      <c r="AK70" s="26">
        <f t="shared" si="19"/>
        <v>-136.09223406959336</v>
      </c>
    </row>
    <row r="71" spans="1:37" ht="15">
      <c r="A71" t="s">
        <v>132</v>
      </c>
      <c r="B71" t="s">
        <v>134</v>
      </c>
      <c r="C71" s="25">
        <v>4530.5</v>
      </c>
      <c r="D71" s="26">
        <v>32584274.36</v>
      </c>
      <c r="E71" s="26">
        <v>-4324206.376583227</v>
      </c>
      <c r="F71" s="26">
        <v>28260067.983416773</v>
      </c>
      <c r="G71" s="27">
        <f t="shared" si="10"/>
        <v>107727.0615864871</v>
      </c>
      <c r="H71" s="26">
        <f t="shared" si="11"/>
        <v>28367795.04500326</v>
      </c>
      <c r="I71" s="26">
        <v>-4216479.31499674</v>
      </c>
      <c r="J71" s="26">
        <v>6536463.2</v>
      </c>
      <c r="K71" s="26">
        <v>319308.6</v>
      </c>
      <c r="L71" s="26">
        <v>21404296.183416773</v>
      </c>
      <c r="M71" s="26">
        <v>0</v>
      </c>
      <c r="N71" s="26">
        <v>21512023.245003257</v>
      </c>
      <c r="O71" s="26">
        <v>0</v>
      </c>
      <c r="P71" s="26">
        <v>6237.74</v>
      </c>
      <c r="Q71" s="26">
        <v>6261.52</v>
      </c>
      <c r="R71" s="26">
        <f t="shared" si="12"/>
        <v>107727.06158648431</v>
      </c>
      <c r="S71" s="28">
        <f t="shared" si="13"/>
        <v>23.780000000000655</v>
      </c>
      <c r="T71" s="25">
        <v>4634.7</v>
      </c>
      <c r="U71" s="26">
        <v>34505532.36000001</v>
      </c>
      <c r="V71" s="26">
        <v>-6074631.011163285</v>
      </c>
      <c r="W71" s="26">
        <v>28430901.34883672</v>
      </c>
      <c r="X71" s="26">
        <v>6892528.99</v>
      </c>
      <c r="Y71" s="26">
        <v>328887.86</v>
      </c>
      <c r="Z71" s="26">
        <v>21209484.49883672</v>
      </c>
      <c r="AA71" s="26">
        <v>0</v>
      </c>
      <c r="AB71" s="29">
        <v>6134.356344280476</v>
      </c>
      <c r="AC71" s="30">
        <f t="shared" si="14"/>
        <v>104.19999999999982</v>
      </c>
      <c r="AD71" s="26">
        <f t="shared" si="14"/>
        <v>1921258.0000000075</v>
      </c>
      <c r="AE71" s="26">
        <f t="shared" si="15"/>
        <v>-1858151.6961665452</v>
      </c>
      <c r="AF71" s="26">
        <f t="shared" si="16"/>
        <v>63106.30383345857</v>
      </c>
      <c r="AG71" s="26">
        <f t="shared" si="17"/>
        <v>356065.79000000004</v>
      </c>
      <c r="AH71" s="26">
        <f t="shared" si="17"/>
        <v>9579.26000000001</v>
      </c>
      <c r="AI71" s="26">
        <f t="shared" si="18"/>
        <v>-302538.74616653845</v>
      </c>
      <c r="AJ71" s="26">
        <f t="shared" si="18"/>
        <v>0</v>
      </c>
      <c r="AK71" s="26">
        <f t="shared" si="19"/>
        <v>-127.16365571952429</v>
      </c>
    </row>
    <row r="72" spans="1:37" ht="15">
      <c r="A72" t="s">
        <v>132</v>
      </c>
      <c r="B72" t="s">
        <v>135</v>
      </c>
      <c r="C72" s="25">
        <v>1153.2</v>
      </c>
      <c r="D72" s="26">
        <v>8872665.49</v>
      </c>
      <c r="E72" s="26">
        <v>-1177477.0941729802</v>
      </c>
      <c r="F72" s="26">
        <v>7695188.39582702</v>
      </c>
      <c r="G72" s="27">
        <f t="shared" si="10"/>
        <v>29333.971691905754</v>
      </c>
      <c r="H72" s="26">
        <f t="shared" si="11"/>
        <v>7724522.367518925</v>
      </c>
      <c r="I72" s="26">
        <v>-1148143.1224810744</v>
      </c>
      <c r="J72" s="26">
        <v>3077728.44</v>
      </c>
      <c r="K72" s="26">
        <v>123056.52</v>
      </c>
      <c r="L72" s="26">
        <v>4494403.435827021</v>
      </c>
      <c r="M72" s="26">
        <v>0</v>
      </c>
      <c r="N72" s="26">
        <v>4523737.407518927</v>
      </c>
      <c r="O72" s="26">
        <v>0</v>
      </c>
      <c r="P72" s="26">
        <v>6672.9</v>
      </c>
      <c r="Q72" s="26">
        <v>6698.34</v>
      </c>
      <c r="R72" s="26">
        <f t="shared" si="12"/>
        <v>29333.971691906452</v>
      </c>
      <c r="S72" s="28">
        <f t="shared" si="13"/>
        <v>25.44000000000051</v>
      </c>
      <c r="T72" s="25">
        <v>1130.9</v>
      </c>
      <c r="U72" s="26">
        <v>9029750.39</v>
      </c>
      <c r="V72" s="26">
        <v>-1589669.7714985714</v>
      </c>
      <c r="W72" s="26">
        <v>7440080.618501429</v>
      </c>
      <c r="X72" s="26">
        <v>3473747.25</v>
      </c>
      <c r="Y72" s="26">
        <v>126748.22</v>
      </c>
      <c r="Z72" s="26">
        <v>3839585.1485014292</v>
      </c>
      <c r="AA72" s="26">
        <v>0</v>
      </c>
      <c r="AB72" s="29">
        <v>6578.902306571252</v>
      </c>
      <c r="AC72" s="30">
        <f t="shared" si="14"/>
        <v>-22.299999999999955</v>
      </c>
      <c r="AD72" s="26">
        <f t="shared" si="14"/>
        <v>157084.90000000037</v>
      </c>
      <c r="AE72" s="26">
        <f t="shared" si="15"/>
        <v>-441526.64901749697</v>
      </c>
      <c r="AF72" s="26">
        <f t="shared" si="16"/>
        <v>-284441.74901749566</v>
      </c>
      <c r="AG72" s="26">
        <f t="shared" si="17"/>
        <v>396018.81000000006</v>
      </c>
      <c r="AH72" s="26">
        <f t="shared" si="17"/>
        <v>3691.699999999997</v>
      </c>
      <c r="AI72" s="26">
        <f t="shared" si="18"/>
        <v>-684152.2590174978</v>
      </c>
      <c r="AJ72" s="26">
        <f t="shared" si="18"/>
        <v>0</v>
      </c>
      <c r="AK72" s="26">
        <f t="shared" si="19"/>
        <v>-119.43769342874839</v>
      </c>
    </row>
    <row r="73" spans="1:37" ht="15">
      <c r="A73" t="s">
        <v>136</v>
      </c>
      <c r="B73" t="s">
        <v>136</v>
      </c>
      <c r="C73" s="25">
        <v>331</v>
      </c>
      <c r="D73" s="26">
        <v>3325575.33</v>
      </c>
      <c r="E73" s="26">
        <v>-441331.7261239102</v>
      </c>
      <c r="F73" s="26">
        <v>2884243.6038760897</v>
      </c>
      <c r="G73" s="27">
        <f t="shared" si="10"/>
        <v>10994.704206922674</v>
      </c>
      <c r="H73" s="26">
        <f t="shared" si="11"/>
        <v>2895238.3080830122</v>
      </c>
      <c r="I73" s="26">
        <v>-430337.02191698755</v>
      </c>
      <c r="J73" s="26">
        <v>1231048.43</v>
      </c>
      <c r="K73" s="26">
        <v>63952.26</v>
      </c>
      <c r="L73" s="26">
        <v>1589242.9138760897</v>
      </c>
      <c r="M73" s="26">
        <v>0</v>
      </c>
      <c r="N73" s="26">
        <v>1600237.6180830128</v>
      </c>
      <c r="O73" s="26">
        <v>0</v>
      </c>
      <c r="P73" s="26">
        <v>8713.73</v>
      </c>
      <c r="Q73" s="26">
        <v>8746.94</v>
      </c>
      <c r="R73" s="26">
        <f t="shared" si="12"/>
        <v>10994.704206923023</v>
      </c>
      <c r="S73" s="28">
        <f t="shared" si="13"/>
        <v>33.210000000000946</v>
      </c>
      <c r="T73" s="25">
        <v>330.2</v>
      </c>
      <c r="U73" s="26">
        <v>3436413.4699999997</v>
      </c>
      <c r="V73" s="26">
        <v>-604973.8231611862</v>
      </c>
      <c r="W73" s="26">
        <v>2831439.6468388136</v>
      </c>
      <c r="X73" s="26">
        <v>1244766.09</v>
      </c>
      <c r="Y73" s="26">
        <v>65870.83</v>
      </c>
      <c r="Z73" s="26">
        <v>1520802.7268388134</v>
      </c>
      <c r="AA73" s="26">
        <v>0</v>
      </c>
      <c r="AB73" s="29">
        <v>8574.923218772907</v>
      </c>
      <c r="AC73" s="30">
        <f t="shared" si="14"/>
        <v>-0.8000000000000114</v>
      </c>
      <c r="AD73" s="26">
        <f t="shared" si="14"/>
        <v>110838.13999999966</v>
      </c>
      <c r="AE73" s="26">
        <f t="shared" si="15"/>
        <v>-174636.80124419864</v>
      </c>
      <c r="AF73" s="26">
        <f t="shared" si="16"/>
        <v>-63798.66124419868</v>
      </c>
      <c r="AG73" s="26">
        <f t="shared" si="17"/>
        <v>13717.660000000149</v>
      </c>
      <c r="AH73" s="26">
        <f t="shared" si="17"/>
        <v>1918.5699999999997</v>
      </c>
      <c r="AI73" s="26">
        <f t="shared" si="18"/>
        <v>-79434.89124419936</v>
      </c>
      <c r="AJ73" s="26">
        <f t="shared" si="18"/>
        <v>0</v>
      </c>
      <c r="AK73" s="26">
        <f t="shared" si="19"/>
        <v>-172.01678122709382</v>
      </c>
    </row>
    <row r="74" spans="1:37" ht="15">
      <c r="A74" t="s">
        <v>137</v>
      </c>
      <c r="B74" t="s">
        <v>138</v>
      </c>
      <c r="C74" s="25">
        <v>446.70000000000005</v>
      </c>
      <c r="D74" s="26">
        <v>3922757.2600000002</v>
      </c>
      <c r="E74" s="26">
        <v>-286062.24000000046</v>
      </c>
      <c r="F74" s="26">
        <v>3636695.0199999996</v>
      </c>
      <c r="G74" s="27">
        <f t="shared" si="10"/>
        <v>0</v>
      </c>
      <c r="H74" s="26">
        <f t="shared" si="11"/>
        <v>3636695.0199999996</v>
      </c>
      <c r="I74" s="26">
        <v>-286062.24000000046</v>
      </c>
      <c r="J74" s="26">
        <v>3520601.51</v>
      </c>
      <c r="K74" s="26">
        <v>116093.51</v>
      </c>
      <c r="L74" s="31">
        <v>0</v>
      </c>
      <c r="M74" s="31">
        <v>115993.69</v>
      </c>
      <c r="N74" s="31">
        <v>0</v>
      </c>
      <c r="O74" s="26">
        <v>115993.69</v>
      </c>
      <c r="P74" s="26">
        <v>7881.58</v>
      </c>
      <c r="Q74" s="26">
        <v>7881.58</v>
      </c>
      <c r="R74" s="26">
        <f t="shared" si="12"/>
        <v>0</v>
      </c>
      <c r="S74" s="28">
        <f t="shared" si="13"/>
        <v>0</v>
      </c>
      <c r="T74" s="25">
        <v>434.4</v>
      </c>
      <c r="U74" s="26">
        <v>4014064.34</v>
      </c>
      <c r="V74" s="26">
        <v>-361733.0299999996</v>
      </c>
      <c r="W74" s="26">
        <v>3652331.31</v>
      </c>
      <c r="X74" s="26">
        <v>3532754.99</v>
      </c>
      <c r="Y74" s="26">
        <v>119576.32</v>
      </c>
      <c r="Z74" s="26">
        <v>-1.7462298274040222E-10</v>
      </c>
      <c r="AA74" s="26">
        <v>179171.89</v>
      </c>
      <c r="AB74" s="29">
        <v>7995.302532228361</v>
      </c>
      <c r="AC74" s="30">
        <f t="shared" si="14"/>
        <v>-12.300000000000068</v>
      </c>
      <c r="AD74" s="26">
        <f t="shared" si="14"/>
        <v>91307.07999999961</v>
      </c>
      <c r="AE74" s="26">
        <f t="shared" si="15"/>
        <v>-75670.78999999916</v>
      </c>
      <c r="AF74" s="26">
        <f t="shared" si="16"/>
        <v>15636.290000000503</v>
      </c>
      <c r="AG74" s="26">
        <f t="shared" si="17"/>
        <v>12153.480000000447</v>
      </c>
      <c r="AH74" s="26">
        <f t="shared" si="17"/>
        <v>3482.810000000012</v>
      </c>
      <c r="AI74" s="26">
        <f t="shared" si="18"/>
        <v>-1.7462298274040222E-10</v>
      </c>
      <c r="AJ74" s="26">
        <f t="shared" si="18"/>
        <v>63178.20000000001</v>
      </c>
      <c r="AK74" s="26">
        <f t="shared" si="19"/>
        <v>113.72253222836116</v>
      </c>
    </row>
    <row r="75" spans="1:37" ht="15">
      <c r="A75" t="s">
        <v>137</v>
      </c>
      <c r="B75" t="s">
        <v>139</v>
      </c>
      <c r="C75" s="25">
        <v>1301.6000000000001</v>
      </c>
      <c r="D75" s="26">
        <v>9658538.74</v>
      </c>
      <c r="E75" s="26">
        <v>-1281769.0627861547</v>
      </c>
      <c r="F75" s="26">
        <v>8376769.677213846</v>
      </c>
      <c r="G75" s="27">
        <f t="shared" si="10"/>
        <v>31932.15187743283</v>
      </c>
      <c r="H75" s="26">
        <f t="shared" si="11"/>
        <v>8408701.829091279</v>
      </c>
      <c r="I75" s="26">
        <v>-1249836.9109087219</v>
      </c>
      <c r="J75" s="26">
        <v>6706796.02</v>
      </c>
      <c r="K75" s="26">
        <v>328712.82</v>
      </c>
      <c r="L75" s="26">
        <v>1341260.8372138462</v>
      </c>
      <c r="M75" s="26">
        <v>0</v>
      </c>
      <c r="N75" s="26">
        <v>1373192.9890912792</v>
      </c>
      <c r="O75" s="26">
        <v>0</v>
      </c>
      <c r="P75" s="26">
        <v>6435.75</v>
      </c>
      <c r="Q75" s="26">
        <v>6460.28</v>
      </c>
      <c r="R75" s="26">
        <f t="shared" si="12"/>
        <v>31932.15187743306</v>
      </c>
      <c r="S75" s="28">
        <f t="shared" si="13"/>
        <v>24.529999999999745</v>
      </c>
      <c r="T75" s="25">
        <v>1269.9</v>
      </c>
      <c r="U75" s="26">
        <v>9770315.46</v>
      </c>
      <c r="V75" s="26">
        <v>-1720044.7934826203</v>
      </c>
      <c r="W75" s="26">
        <v>8050270.666517381</v>
      </c>
      <c r="X75" s="26">
        <v>6814471.98</v>
      </c>
      <c r="Y75" s="26">
        <v>338574.2</v>
      </c>
      <c r="Z75" s="26">
        <v>897224.4865173802</v>
      </c>
      <c r="AA75" s="26">
        <v>0</v>
      </c>
      <c r="AB75" s="29">
        <v>6339.294957490652</v>
      </c>
      <c r="AC75" s="30">
        <f t="shared" si="14"/>
        <v>-31.700000000000045</v>
      </c>
      <c r="AD75" s="26">
        <f t="shared" si="14"/>
        <v>111776.72000000067</v>
      </c>
      <c r="AE75" s="26">
        <f t="shared" si="15"/>
        <v>-470207.8825738984</v>
      </c>
      <c r="AF75" s="26">
        <f t="shared" si="16"/>
        <v>-358431.1625738982</v>
      </c>
      <c r="AG75" s="26">
        <f t="shared" si="17"/>
        <v>107675.9600000009</v>
      </c>
      <c r="AH75" s="26">
        <f t="shared" si="17"/>
        <v>9861.380000000005</v>
      </c>
      <c r="AI75" s="26">
        <f t="shared" si="18"/>
        <v>-475968.502573899</v>
      </c>
      <c r="AJ75" s="26">
        <f t="shared" si="18"/>
        <v>0</v>
      </c>
      <c r="AK75" s="26">
        <f t="shared" si="19"/>
        <v>-120.9850425093473</v>
      </c>
    </row>
    <row r="76" spans="1:37" ht="15">
      <c r="A76" t="s">
        <v>140</v>
      </c>
      <c r="B76" t="s">
        <v>140</v>
      </c>
      <c r="C76" s="25">
        <v>1724</v>
      </c>
      <c r="D76" s="26">
        <v>12798870.75</v>
      </c>
      <c r="E76" s="26">
        <v>-1698517.4473658144</v>
      </c>
      <c r="F76" s="26">
        <v>11100353.302634185</v>
      </c>
      <c r="G76" s="27">
        <f t="shared" si="10"/>
        <v>42314.42205186328</v>
      </c>
      <c r="H76" s="26">
        <f t="shared" si="11"/>
        <v>11142667.724686049</v>
      </c>
      <c r="I76" s="26">
        <v>-1656203.025313951</v>
      </c>
      <c r="J76" s="26">
        <v>8923275.52</v>
      </c>
      <c r="K76" s="26">
        <v>475038.19</v>
      </c>
      <c r="L76" s="26">
        <v>1702039.5926341857</v>
      </c>
      <c r="M76" s="26">
        <v>0</v>
      </c>
      <c r="N76" s="26">
        <v>1744354.0146860494</v>
      </c>
      <c r="O76" s="26">
        <v>0</v>
      </c>
      <c r="P76" s="26">
        <v>6438.72</v>
      </c>
      <c r="Q76" s="26">
        <v>6463.26</v>
      </c>
      <c r="R76" s="26">
        <f t="shared" si="12"/>
        <v>42314.422051863745</v>
      </c>
      <c r="S76" s="28">
        <f t="shared" si="13"/>
        <v>24.539999999999964</v>
      </c>
      <c r="T76" s="25">
        <v>1742.5</v>
      </c>
      <c r="U76" s="26">
        <v>13378167.139999999</v>
      </c>
      <c r="V76" s="26">
        <v>-2355199.9758559763</v>
      </c>
      <c r="W76" s="26">
        <v>11022967.164144022</v>
      </c>
      <c r="X76" s="26">
        <v>8995736.21</v>
      </c>
      <c r="Y76" s="26">
        <v>489289.34</v>
      </c>
      <c r="Z76" s="26">
        <v>1537941.6141440214</v>
      </c>
      <c r="AA76" s="26">
        <v>0</v>
      </c>
      <c r="AB76" s="29">
        <v>6325.9495920482195</v>
      </c>
      <c r="AC76" s="30">
        <f t="shared" si="14"/>
        <v>18.5</v>
      </c>
      <c r="AD76" s="26">
        <f t="shared" si="14"/>
        <v>579296.3899999987</v>
      </c>
      <c r="AE76" s="26">
        <f t="shared" si="15"/>
        <v>-698996.9505420253</v>
      </c>
      <c r="AF76" s="26">
        <f t="shared" si="16"/>
        <v>-119700.56054202653</v>
      </c>
      <c r="AG76" s="26">
        <f t="shared" si="17"/>
        <v>72460.69000000134</v>
      </c>
      <c r="AH76" s="26">
        <f t="shared" si="17"/>
        <v>14251.150000000023</v>
      </c>
      <c r="AI76" s="26">
        <f t="shared" si="18"/>
        <v>-206412.40054202802</v>
      </c>
      <c r="AJ76" s="26">
        <f t="shared" si="18"/>
        <v>0</v>
      </c>
      <c r="AK76" s="26">
        <f t="shared" si="19"/>
        <v>-137.3104079517807</v>
      </c>
    </row>
    <row r="77" spans="1:37" ht="15">
      <c r="A77" t="s">
        <v>141</v>
      </c>
      <c r="B77" t="s">
        <v>141</v>
      </c>
      <c r="C77" s="25">
        <v>82.39999999999999</v>
      </c>
      <c r="D77" s="26">
        <v>1258261.39</v>
      </c>
      <c r="E77" s="26">
        <v>-166981.83503898274</v>
      </c>
      <c r="F77" s="26">
        <v>1091279.554961017</v>
      </c>
      <c r="G77" s="27">
        <f t="shared" si="10"/>
        <v>4159.945400497469</v>
      </c>
      <c r="H77" s="26">
        <f t="shared" si="11"/>
        <v>1095439.5003615145</v>
      </c>
      <c r="I77" s="26">
        <v>-162821.88963848527</v>
      </c>
      <c r="J77" s="26">
        <v>983856.43</v>
      </c>
      <c r="K77" s="26">
        <v>45444.31</v>
      </c>
      <c r="L77" s="26">
        <v>61978.81496101705</v>
      </c>
      <c r="M77" s="26">
        <v>0</v>
      </c>
      <c r="N77" s="26">
        <v>66138.7603615147</v>
      </c>
      <c r="O77" s="26">
        <v>0</v>
      </c>
      <c r="P77" s="26">
        <v>13243.68</v>
      </c>
      <c r="Q77" s="26">
        <v>13294.17</v>
      </c>
      <c r="R77" s="26">
        <f t="shared" si="12"/>
        <v>4159.945400497643</v>
      </c>
      <c r="S77" s="28">
        <f t="shared" si="13"/>
        <v>50.48999999999978</v>
      </c>
      <c r="T77" s="25">
        <v>80.7</v>
      </c>
      <c r="U77" s="26">
        <v>1279645.6800000002</v>
      </c>
      <c r="V77" s="26">
        <v>-225279.1016214053</v>
      </c>
      <c r="W77" s="26">
        <v>1054366.578378595</v>
      </c>
      <c r="X77" s="26">
        <v>993246.69</v>
      </c>
      <c r="Y77" s="26">
        <v>46807.64</v>
      </c>
      <c r="Z77" s="26">
        <v>14312.248378595003</v>
      </c>
      <c r="AA77" s="26">
        <v>0</v>
      </c>
      <c r="AB77" s="29">
        <v>13065.261194282464</v>
      </c>
      <c r="AC77" s="30">
        <f t="shared" si="14"/>
        <v>-1.6999999999999886</v>
      </c>
      <c r="AD77" s="26">
        <f t="shared" si="14"/>
        <v>21384.29000000027</v>
      </c>
      <c r="AE77" s="26">
        <f t="shared" si="15"/>
        <v>-62457.21198292004</v>
      </c>
      <c r="AF77" s="26">
        <f t="shared" si="16"/>
        <v>-41072.921982919564</v>
      </c>
      <c r="AG77" s="26">
        <f t="shared" si="17"/>
        <v>9390.259999999893</v>
      </c>
      <c r="AH77" s="26">
        <f t="shared" si="17"/>
        <v>1363.3300000000017</v>
      </c>
      <c r="AI77" s="26">
        <f t="shared" si="18"/>
        <v>-51826.51198291969</v>
      </c>
      <c r="AJ77" s="26">
        <f t="shared" si="18"/>
        <v>0</v>
      </c>
      <c r="AK77" s="26">
        <f t="shared" si="19"/>
        <v>-228.90880571753587</v>
      </c>
    </row>
    <row r="78" spans="1:37" ht="15">
      <c r="A78" t="s">
        <v>142</v>
      </c>
      <c r="B78" t="s">
        <v>142</v>
      </c>
      <c r="C78" s="25">
        <v>573.3000000000001</v>
      </c>
      <c r="D78" s="26">
        <v>4599486.64</v>
      </c>
      <c r="E78" s="26">
        <v>-610390.4367473955</v>
      </c>
      <c r="F78" s="26">
        <v>3989096.203252604</v>
      </c>
      <c r="G78" s="27">
        <f t="shared" si="10"/>
        <v>15206.389900207985</v>
      </c>
      <c r="H78" s="26">
        <f t="shared" si="11"/>
        <v>4004302.593152812</v>
      </c>
      <c r="I78" s="26">
        <v>-595184.0468471876</v>
      </c>
      <c r="J78" s="26">
        <v>2030840.3</v>
      </c>
      <c r="K78" s="26">
        <v>152332.86</v>
      </c>
      <c r="L78" s="26">
        <v>1805923.043252604</v>
      </c>
      <c r="M78" s="26">
        <v>0</v>
      </c>
      <c r="N78" s="26">
        <v>1821129.433152812</v>
      </c>
      <c r="O78" s="26">
        <v>0</v>
      </c>
      <c r="P78" s="26">
        <v>6958.13</v>
      </c>
      <c r="Q78" s="26">
        <v>6984.65</v>
      </c>
      <c r="R78" s="26">
        <f t="shared" si="12"/>
        <v>15206.389900207985</v>
      </c>
      <c r="S78" s="28">
        <f t="shared" si="13"/>
        <v>26.519999999999527</v>
      </c>
      <c r="T78" s="25">
        <v>551.9</v>
      </c>
      <c r="U78" s="26">
        <v>4598926.550000001</v>
      </c>
      <c r="V78" s="26">
        <v>-809631.9612526094</v>
      </c>
      <c r="W78" s="26">
        <v>3789294.5887473915</v>
      </c>
      <c r="X78" s="26">
        <v>2046732.08</v>
      </c>
      <c r="Y78" s="26">
        <v>156902.85</v>
      </c>
      <c r="Z78" s="26">
        <v>1585659.6587473913</v>
      </c>
      <c r="AA78" s="26">
        <v>0</v>
      </c>
      <c r="AB78" s="29">
        <v>6865.907933950701</v>
      </c>
      <c r="AC78" s="30">
        <f t="shared" si="14"/>
        <v>-21.40000000000009</v>
      </c>
      <c r="AD78" s="26">
        <f t="shared" si="14"/>
        <v>-560.0899999989197</v>
      </c>
      <c r="AE78" s="26">
        <f t="shared" si="15"/>
        <v>-214447.91440542182</v>
      </c>
      <c r="AF78" s="26">
        <f t="shared" si="16"/>
        <v>-215008.00440542074</v>
      </c>
      <c r="AG78" s="26">
        <f t="shared" si="17"/>
        <v>15891.780000000028</v>
      </c>
      <c r="AH78" s="26">
        <f t="shared" si="17"/>
        <v>4569.99000000002</v>
      </c>
      <c r="AI78" s="26">
        <f t="shared" si="18"/>
        <v>-235469.77440542076</v>
      </c>
      <c r="AJ78" s="26">
        <f t="shared" si="18"/>
        <v>0</v>
      </c>
      <c r="AK78" s="26">
        <f t="shared" si="19"/>
        <v>-118.74206604929896</v>
      </c>
    </row>
    <row r="79" spans="1:37" ht="15">
      <c r="A79" t="s">
        <v>142</v>
      </c>
      <c r="B79" t="s">
        <v>143</v>
      </c>
      <c r="C79" s="25">
        <v>234.10000000000002</v>
      </c>
      <c r="D79" s="26">
        <v>2466017.25</v>
      </c>
      <c r="E79" s="26">
        <v>-327261.16283579665</v>
      </c>
      <c r="F79" s="26">
        <v>2138756.087164203</v>
      </c>
      <c r="G79" s="27">
        <f t="shared" si="10"/>
        <v>8152.914170468925</v>
      </c>
      <c r="H79" s="26">
        <f t="shared" si="11"/>
        <v>2146909.001334672</v>
      </c>
      <c r="I79" s="26">
        <v>-319108.24866532773</v>
      </c>
      <c r="J79" s="26">
        <v>993794.22</v>
      </c>
      <c r="K79" s="26">
        <v>88674.54</v>
      </c>
      <c r="L79" s="26">
        <v>1056287.3271642032</v>
      </c>
      <c r="M79" s="26">
        <v>0</v>
      </c>
      <c r="N79" s="26">
        <v>1064440.2413346723</v>
      </c>
      <c r="O79" s="26">
        <v>0</v>
      </c>
      <c r="P79" s="26">
        <v>9136.08</v>
      </c>
      <c r="Q79" s="26">
        <v>9170.91</v>
      </c>
      <c r="R79" s="26">
        <f t="shared" si="12"/>
        <v>8152.914170469157</v>
      </c>
      <c r="S79" s="28">
        <f t="shared" si="13"/>
        <v>34.82999999999993</v>
      </c>
      <c r="T79" s="25">
        <v>221.9</v>
      </c>
      <c r="U79" s="26">
        <v>2487262.6799999997</v>
      </c>
      <c r="V79" s="26">
        <v>-437877.6959938229</v>
      </c>
      <c r="W79" s="26">
        <v>2049384.9840061767</v>
      </c>
      <c r="X79" s="26">
        <v>895275.9</v>
      </c>
      <c r="Y79" s="26">
        <v>91334.78</v>
      </c>
      <c r="Z79" s="26">
        <v>1062774.3040061768</v>
      </c>
      <c r="AA79" s="26">
        <v>0</v>
      </c>
      <c r="AB79" s="29">
        <v>9235.62408294807</v>
      </c>
      <c r="AC79" s="30">
        <f t="shared" si="14"/>
        <v>-12.200000000000017</v>
      </c>
      <c r="AD79" s="26">
        <f t="shared" si="14"/>
        <v>21245.429999999702</v>
      </c>
      <c r="AE79" s="26">
        <f t="shared" si="15"/>
        <v>-118769.44732849515</v>
      </c>
      <c r="AF79" s="26">
        <f t="shared" si="16"/>
        <v>-97524.01732849516</v>
      </c>
      <c r="AG79" s="26">
        <f t="shared" si="17"/>
        <v>-98518.31999999995</v>
      </c>
      <c r="AH79" s="26">
        <f t="shared" si="17"/>
        <v>2660.2400000000052</v>
      </c>
      <c r="AI79" s="26">
        <f t="shared" si="18"/>
        <v>-1665.937328495551</v>
      </c>
      <c r="AJ79" s="26">
        <f t="shared" si="18"/>
        <v>0</v>
      </c>
      <c r="AK79" s="26">
        <f t="shared" si="19"/>
        <v>64.71408294807043</v>
      </c>
    </row>
    <row r="80" spans="1:37" ht="15">
      <c r="A80" t="s">
        <v>144</v>
      </c>
      <c r="B80" t="s">
        <v>145</v>
      </c>
      <c r="C80" s="25">
        <v>188.10000000000002</v>
      </c>
      <c r="D80" s="26">
        <v>2341207.92</v>
      </c>
      <c r="E80" s="26">
        <v>-310697.9184105776</v>
      </c>
      <c r="F80" s="26">
        <v>2030510.0015894223</v>
      </c>
      <c r="G80" s="27">
        <f t="shared" si="10"/>
        <v>7740.281308649457</v>
      </c>
      <c r="H80" s="26">
        <f t="shared" si="11"/>
        <v>2038250.2828980717</v>
      </c>
      <c r="I80" s="26">
        <v>-302957.6371019281</v>
      </c>
      <c r="J80" s="26">
        <v>887148.18</v>
      </c>
      <c r="K80" s="26">
        <v>188971.02</v>
      </c>
      <c r="L80" s="26">
        <v>954390.8015894224</v>
      </c>
      <c r="M80" s="26">
        <v>0</v>
      </c>
      <c r="N80" s="26">
        <v>962131.0828980715</v>
      </c>
      <c r="O80" s="26">
        <v>0</v>
      </c>
      <c r="P80" s="26">
        <v>10794.84</v>
      </c>
      <c r="Q80" s="26">
        <v>10835.99</v>
      </c>
      <c r="R80" s="26">
        <f t="shared" si="12"/>
        <v>7740.281308649108</v>
      </c>
      <c r="S80" s="28">
        <f t="shared" si="13"/>
        <v>41.149999999999636</v>
      </c>
      <c r="T80" s="25">
        <v>186.5</v>
      </c>
      <c r="U80" s="26">
        <v>2416217.39</v>
      </c>
      <c r="V80" s="26">
        <v>-425370.3126174869</v>
      </c>
      <c r="W80" s="26">
        <v>1990847.0773825133</v>
      </c>
      <c r="X80" s="26">
        <v>925778.93</v>
      </c>
      <c r="Y80" s="26">
        <v>229054.85</v>
      </c>
      <c r="Z80" s="26">
        <v>836013.2973825132</v>
      </c>
      <c r="AA80" s="26">
        <v>0</v>
      </c>
      <c r="AB80" s="29">
        <v>10674.7832567427</v>
      </c>
      <c r="AC80" s="30">
        <f t="shared" si="14"/>
        <v>-1.6000000000000227</v>
      </c>
      <c r="AD80" s="26">
        <f t="shared" si="14"/>
        <v>75009.4700000002</v>
      </c>
      <c r="AE80" s="26">
        <f t="shared" si="15"/>
        <v>-122412.6755155588</v>
      </c>
      <c r="AF80" s="26">
        <f t="shared" si="16"/>
        <v>-47403.205515558366</v>
      </c>
      <c r="AG80" s="26">
        <f t="shared" si="17"/>
        <v>38630.75</v>
      </c>
      <c r="AH80" s="26">
        <f t="shared" si="17"/>
        <v>40083.830000000016</v>
      </c>
      <c r="AI80" s="26">
        <f t="shared" si="18"/>
        <v>-126117.78551555832</v>
      </c>
      <c r="AJ80" s="26">
        <f t="shared" si="18"/>
        <v>0</v>
      </c>
      <c r="AK80" s="26">
        <f t="shared" si="19"/>
        <v>-161.20674325730033</v>
      </c>
    </row>
    <row r="81" spans="1:37" ht="15">
      <c r="A81" t="s">
        <v>146</v>
      </c>
      <c r="B81" t="s">
        <v>146</v>
      </c>
      <c r="C81" s="25">
        <v>81021.8</v>
      </c>
      <c r="D81" s="26">
        <v>587156201.79</v>
      </c>
      <c r="E81" s="26">
        <v>-77920550.37897447</v>
      </c>
      <c r="F81" s="26">
        <v>509235651.4110255</v>
      </c>
      <c r="G81" s="27">
        <f t="shared" si="10"/>
        <v>1941200.5807552189</v>
      </c>
      <c r="H81" s="26">
        <f t="shared" si="11"/>
        <v>511176851.99178076</v>
      </c>
      <c r="I81" s="26">
        <v>-75979349.79821925</v>
      </c>
      <c r="J81" s="26">
        <v>182906573.85</v>
      </c>
      <c r="K81" s="26">
        <v>13153108.97</v>
      </c>
      <c r="L81" s="26">
        <v>313175968.5910255</v>
      </c>
      <c r="M81" s="26">
        <v>0</v>
      </c>
      <c r="N81" s="26">
        <v>315117169.1717807</v>
      </c>
      <c r="O81" s="26">
        <v>0</v>
      </c>
      <c r="P81" s="26">
        <v>6285.17</v>
      </c>
      <c r="Q81" s="26">
        <v>6309.13</v>
      </c>
      <c r="R81" s="26">
        <f t="shared" si="12"/>
        <v>1941200.5807552338</v>
      </c>
      <c r="S81" s="28">
        <f t="shared" si="13"/>
        <v>23.960000000000036</v>
      </c>
      <c r="T81" s="25">
        <v>80799.4</v>
      </c>
      <c r="U81" s="26">
        <v>606045734.5699999</v>
      </c>
      <c r="V81" s="26">
        <v>-106693157.92588322</v>
      </c>
      <c r="W81" s="26">
        <v>499352576.6441167</v>
      </c>
      <c r="X81" s="26">
        <v>183351273.85</v>
      </c>
      <c r="Y81" s="26">
        <v>13547702.24</v>
      </c>
      <c r="Z81" s="26">
        <v>302453600.5541167</v>
      </c>
      <c r="AA81" s="26">
        <v>0</v>
      </c>
      <c r="AB81" s="29">
        <v>6180.152038803713</v>
      </c>
      <c r="AC81" s="30">
        <f t="shared" si="14"/>
        <v>-222.40000000000873</v>
      </c>
      <c r="AD81" s="26">
        <f t="shared" si="14"/>
        <v>18889532.77999997</v>
      </c>
      <c r="AE81" s="26">
        <f t="shared" si="15"/>
        <v>-30713808.12766397</v>
      </c>
      <c r="AF81" s="26">
        <f t="shared" si="16"/>
        <v>-11824275.347664058</v>
      </c>
      <c r="AG81" s="26">
        <f t="shared" si="17"/>
        <v>444700</v>
      </c>
      <c r="AH81" s="26">
        <f t="shared" si="17"/>
        <v>394593.26999999955</v>
      </c>
      <c r="AI81" s="26">
        <f t="shared" si="18"/>
        <v>-12663568.61766398</v>
      </c>
      <c r="AJ81" s="26">
        <f t="shared" si="18"/>
        <v>0</v>
      </c>
      <c r="AK81" s="26">
        <f t="shared" si="19"/>
        <v>-128.97796119628674</v>
      </c>
    </row>
    <row r="82" spans="1:37" ht="15">
      <c r="A82" t="s">
        <v>109</v>
      </c>
      <c r="B82" t="s">
        <v>147</v>
      </c>
      <c r="C82" s="25">
        <v>175.8</v>
      </c>
      <c r="D82" s="26">
        <v>2069503.8699999999</v>
      </c>
      <c r="E82" s="26">
        <v>-274640.5131551214</v>
      </c>
      <c r="F82" s="26">
        <v>1794863.3568448785</v>
      </c>
      <c r="G82" s="27">
        <f t="shared" si="10"/>
        <v>6841.998946910549</v>
      </c>
      <c r="H82" s="26">
        <f t="shared" si="11"/>
        <v>1801705.355791789</v>
      </c>
      <c r="I82" s="26">
        <v>-267798.51420821087</v>
      </c>
      <c r="J82" s="26">
        <v>463465.84</v>
      </c>
      <c r="K82" s="26">
        <v>49944.13</v>
      </c>
      <c r="L82" s="26">
        <v>1281453.3868448786</v>
      </c>
      <c r="M82" s="26">
        <v>0</v>
      </c>
      <c r="N82" s="26">
        <v>1288295.385791789</v>
      </c>
      <c r="O82" s="26">
        <v>0</v>
      </c>
      <c r="P82" s="26">
        <v>10209.69</v>
      </c>
      <c r="Q82" s="26">
        <v>10248.61</v>
      </c>
      <c r="R82" s="26">
        <f t="shared" si="12"/>
        <v>6841.998946910491</v>
      </c>
      <c r="S82" s="28">
        <f t="shared" si="13"/>
        <v>38.92000000000007</v>
      </c>
      <c r="T82" s="25">
        <v>176.1</v>
      </c>
      <c r="U82" s="26">
        <v>2145368.32</v>
      </c>
      <c r="V82" s="26">
        <v>-377687.8672982536</v>
      </c>
      <c r="W82" s="26">
        <v>1767680.4527017463</v>
      </c>
      <c r="X82" s="26">
        <v>481912.57</v>
      </c>
      <c r="Y82" s="26">
        <v>51442.45</v>
      </c>
      <c r="Z82" s="26">
        <v>1234325.4327017462</v>
      </c>
      <c r="AA82" s="26">
        <v>0</v>
      </c>
      <c r="AB82" s="29">
        <v>10037.935563326215</v>
      </c>
      <c r="AC82" s="30">
        <f t="shared" si="14"/>
        <v>0.29999999999998295</v>
      </c>
      <c r="AD82" s="26">
        <f t="shared" si="14"/>
        <v>75864.44999999995</v>
      </c>
      <c r="AE82" s="26">
        <f t="shared" si="15"/>
        <v>-109889.35309004271</v>
      </c>
      <c r="AF82" s="26">
        <f t="shared" si="16"/>
        <v>-34024.90309004276</v>
      </c>
      <c r="AG82" s="26">
        <f t="shared" si="17"/>
        <v>18446.72999999998</v>
      </c>
      <c r="AH82" s="26">
        <f t="shared" si="17"/>
        <v>1498.3199999999997</v>
      </c>
      <c r="AI82" s="26">
        <f t="shared" si="18"/>
        <v>-53969.95309004281</v>
      </c>
      <c r="AJ82" s="26">
        <f t="shared" si="18"/>
        <v>0</v>
      </c>
      <c r="AK82" s="26">
        <f t="shared" si="19"/>
        <v>-210.67443667378575</v>
      </c>
    </row>
    <row r="83" spans="1:37" ht="15">
      <c r="A83" t="s">
        <v>109</v>
      </c>
      <c r="B83" t="s">
        <v>148</v>
      </c>
      <c r="C83" s="25">
        <v>79.1</v>
      </c>
      <c r="D83" s="26">
        <v>1097413.06</v>
      </c>
      <c r="E83" s="26">
        <v>-145635.91318219283</v>
      </c>
      <c r="F83" s="26">
        <v>951777.1468178072</v>
      </c>
      <c r="G83" s="27">
        <f t="shared" si="10"/>
        <v>3628.1637882831856</v>
      </c>
      <c r="H83" s="26">
        <f t="shared" si="11"/>
        <v>955405.3106060904</v>
      </c>
      <c r="I83" s="26">
        <v>-142007.74939390965</v>
      </c>
      <c r="J83" s="26">
        <v>334303.03</v>
      </c>
      <c r="K83" s="26">
        <v>44263.36</v>
      </c>
      <c r="L83" s="26">
        <v>573210.7568178072</v>
      </c>
      <c r="M83" s="26">
        <v>0</v>
      </c>
      <c r="N83" s="26">
        <v>576838.9206060903</v>
      </c>
      <c r="O83" s="26">
        <v>0</v>
      </c>
      <c r="P83" s="26">
        <v>12032.58</v>
      </c>
      <c r="Q83" s="26">
        <v>12078.45</v>
      </c>
      <c r="R83" s="26">
        <f t="shared" si="12"/>
        <v>3628.1637882831274</v>
      </c>
      <c r="S83" s="28">
        <f t="shared" si="13"/>
        <v>45.8700000000008</v>
      </c>
      <c r="T83" s="25">
        <v>78.6</v>
      </c>
      <c r="U83" s="26">
        <v>1129655.8900000001</v>
      </c>
      <c r="V83" s="26">
        <v>-198873.69450622384</v>
      </c>
      <c r="W83" s="26">
        <v>930782.1954937764</v>
      </c>
      <c r="X83" s="26">
        <v>347522.6</v>
      </c>
      <c r="Y83" s="26">
        <v>50376.86</v>
      </c>
      <c r="Z83" s="26">
        <v>532882.7354937764</v>
      </c>
      <c r="AA83" s="26">
        <v>0</v>
      </c>
      <c r="AB83" s="29">
        <v>11842.012665315222</v>
      </c>
      <c r="AC83" s="30">
        <f t="shared" si="14"/>
        <v>-0.5</v>
      </c>
      <c r="AD83" s="26">
        <f t="shared" si="14"/>
        <v>32242.830000000075</v>
      </c>
      <c r="AE83" s="26">
        <f t="shared" si="15"/>
        <v>-56865.94511231419</v>
      </c>
      <c r="AF83" s="26">
        <f t="shared" si="16"/>
        <v>-24623.115112314</v>
      </c>
      <c r="AG83" s="26">
        <f t="shared" si="17"/>
        <v>13219.569999999949</v>
      </c>
      <c r="AH83" s="26">
        <f t="shared" si="17"/>
        <v>6113.5</v>
      </c>
      <c r="AI83" s="26">
        <f t="shared" si="18"/>
        <v>-43956.18511231395</v>
      </c>
      <c r="AJ83" s="26">
        <f t="shared" si="18"/>
        <v>0</v>
      </c>
      <c r="AK83" s="26">
        <f t="shared" si="19"/>
        <v>-236.43733468477876</v>
      </c>
    </row>
    <row r="84" spans="1:37" ht="15">
      <c r="A84" t="s">
        <v>90</v>
      </c>
      <c r="B84" t="s">
        <v>149</v>
      </c>
      <c r="C84" s="25">
        <v>149.89999999999998</v>
      </c>
      <c r="D84" s="26">
        <v>1872647.82</v>
      </c>
      <c r="E84" s="26">
        <v>-248516.06498499544</v>
      </c>
      <c r="F84" s="26">
        <v>1624131.7550150047</v>
      </c>
      <c r="G84" s="27">
        <f t="shared" si="10"/>
        <v>6191.171999293903</v>
      </c>
      <c r="H84" s="26">
        <f t="shared" si="11"/>
        <v>1630322.9270142985</v>
      </c>
      <c r="I84" s="26">
        <v>-242324.89298570153</v>
      </c>
      <c r="J84" s="26">
        <v>527885.32</v>
      </c>
      <c r="K84" s="26">
        <v>56963.2</v>
      </c>
      <c r="L84" s="26">
        <v>1039283.2350150046</v>
      </c>
      <c r="M84" s="26">
        <v>0</v>
      </c>
      <c r="N84" s="26">
        <v>1045474.4070142985</v>
      </c>
      <c r="O84" s="26">
        <v>0</v>
      </c>
      <c r="P84" s="26">
        <v>10834.77</v>
      </c>
      <c r="Q84" s="26">
        <v>10876.07</v>
      </c>
      <c r="R84" s="26">
        <f t="shared" si="12"/>
        <v>6191.171999293845</v>
      </c>
      <c r="S84" s="28">
        <f t="shared" si="13"/>
        <v>41.29999999999927</v>
      </c>
      <c r="T84" s="25">
        <v>145.9</v>
      </c>
      <c r="U84" s="26">
        <v>1899851.11</v>
      </c>
      <c r="V84" s="26">
        <v>-334465.0460393299</v>
      </c>
      <c r="W84" s="26">
        <v>1565386.0639606703</v>
      </c>
      <c r="X84" s="26">
        <v>537011.11</v>
      </c>
      <c r="Y84" s="26">
        <v>58672.1</v>
      </c>
      <c r="Z84" s="26">
        <v>969702.8539606703</v>
      </c>
      <c r="AA84" s="26">
        <v>0</v>
      </c>
      <c r="AB84" s="29">
        <v>10729.171103225977</v>
      </c>
      <c r="AC84" s="30">
        <f t="shared" si="14"/>
        <v>-3.9999999999999716</v>
      </c>
      <c r="AD84" s="26">
        <f t="shared" si="14"/>
        <v>27203.290000000037</v>
      </c>
      <c r="AE84" s="26">
        <f t="shared" si="15"/>
        <v>-92140.15305362837</v>
      </c>
      <c r="AF84" s="26">
        <f t="shared" si="16"/>
        <v>-64936.86305362824</v>
      </c>
      <c r="AG84" s="26">
        <f t="shared" si="17"/>
        <v>9125.790000000037</v>
      </c>
      <c r="AH84" s="26">
        <f t="shared" si="17"/>
        <v>1708.9000000000015</v>
      </c>
      <c r="AI84" s="26">
        <f t="shared" si="18"/>
        <v>-75771.55305362819</v>
      </c>
      <c r="AJ84" s="26">
        <f t="shared" si="18"/>
        <v>0</v>
      </c>
      <c r="AK84" s="26">
        <f t="shared" si="19"/>
        <v>-146.89889677402243</v>
      </c>
    </row>
    <row r="85" spans="1:37" ht="15">
      <c r="A85" t="s">
        <v>90</v>
      </c>
      <c r="B85" t="s">
        <v>150</v>
      </c>
      <c r="C85" s="25">
        <v>117</v>
      </c>
      <c r="D85" s="26">
        <v>1517324.92</v>
      </c>
      <c r="E85" s="26">
        <v>-201361.73731912547</v>
      </c>
      <c r="F85" s="26">
        <v>1315963.1826808744</v>
      </c>
      <c r="G85" s="27">
        <f t="shared" si="10"/>
        <v>5016.436864532734</v>
      </c>
      <c r="H85" s="26">
        <f t="shared" si="11"/>
        <v>1320979.6195454071</v>
      </c>
      <c r="I85" s="26">
        <v>-196345.30045459274</v>
      </c>
      <c r="J85" s="26">
        <v>320235.92</v>
      </c>
      <c r="K85" s="26">
        <v>48456.46</v>
      </c>
      <c r="L85" s="26">
        <v>947270.8026808745</v>
      </c>
      <c r="M85" s="26">
        <v>0</v>
      </c>
      <c r="N85" s="26">
        <v>952287.2395454072</v>
      </c>
      <c r="O85" s="26">
        <v>0</v>
      </c>
      <c r="P85" s="26">
        <v>11247.55</v>
      </c>
      <c r="Q85" s="26">
        <v>11290.42</v>
      </c>
      <c r="R85" s="26">
        <f t="shared" si="12"/>
        <v>5016.436864532763</v>
      </c>
      <c r="S85" s="28">
        <f t="shared" si="13"/>
        <v>42.8700000000008</v>
      </c>
      <c r="T85" s="25">
        <v>114.8</v>
      </c>
      <c r="U85" s="26">
        <v>1545200.72</v>
      </c>
      <c r="V85" s="26">
        <v>-272029.5433860634</v>
      </c>
      <c r="W85" s="26">
        <v>1273171.1766139367</v>
      </c>
      <c r="X85" s="26">
        <v>323369.36</v>
      </c>
      <c r="Y85" s="26">
        <v>49910.15</v>
      </c>
      <c r="Z85" s="26">
        <v>899891.6666139367</v>
      </c>
      <c r="AA85" s="26">
        <v>0</v>
      </c>
      <c r="AB85" s="29">
        <v>11090.341259703282</v>
      </c>
      <c r="AC85" s="30">
        <f t="shared" si="14"/>
        <v>-2.200000000000003</v>
      </c>
      <c r="AD85" s="26">
        <f t="shared" si="14"/>
        <v>27875.800000000047</v>
      </c>
      <c r="AE85" s="26">
        <f t="shared" si="15"/>
        <v>-75684.24293147068</v>
      </c>
      <c r="AF85" s="26">
        <f t="shared" si="16"/>
        <v>-47808.44293147046</v>
      </c>
      <c r="AG85" s="26">
        <f t="shared" si="17"/>
        <v>3133.4400000000023</v>
      </c>
      <c r="AH85" s="26">
        <f t="shared" si="17"/>
        <v>1453.6900000000023</v>
      </c>
      <c r="AI85" s="26">
        <f t="shared" si="18"/>
        <v>-52395.57293147058</v>
      </c>
      <c r="AJ85" s="26">
        <f t="shared" si="18"/>
        <v>0</v>
      </c>
      <c r="AK85" s="26">
        <f t="shared" si="19"/>
        <v>-200.07874029671802</v>
      </c>
    </row>
    <row r="86" spans="1:37" ht="15">
      <c r="A86" t="s">
        <v>90</v>
      </c>
      <c r="B86" t="s">
        <v>151</v>
      </c>
      <c r="C86" s="25">
        <v>183</v>
      </c>
      <c r="D86" s="26">
        <v>2136048.88</v>
      </c>
      <c r="E86" s="26">
        <v>-283471.5938596541</v>
      </c>
      <c r="F86" s="26">
        <v>1852577.2861403457</v>
      </c>
      <c r="G86" s="27">
        <f t="shared" si="10"/>
        <v>7062.003796837293</v>
      </c>
      <c r="H86" s="26">
        <f t="shared" si="11"/>
        <v>1859639.289937183</v>
      </c>
      <c r="I86" s="26">
        <v>-276409.5900628168</v>
      </c>
      <c r="J86" s="26">
        <v>410753.38</v>
      </c>
      <c r="K86" s="26">
        <v>44627.48</v>
      </c>
      <c r="L86" s="26">
        <v>1397196.4261403456</v>
      </c>
      <c r="M86" s="26">
        <v>0</v>
      </c>
      <c r="N86" s="26">
        <v>1404258.429937183</v>
      </c>
      <c r="O86" s="26">
        <v>0</v>
      </c>
      <c r="P86" s="26">
        <v>10123.37</v>
      </c>
      <c r="Q86" s="26">
        <v>10161.96</v>
      </c>
      <c r="R86" s="26">
        <f t="shared" si="12"/>
        <v>7062.003796837293</v>
      </c>
      <c r="S86" s="28">
        <f t="shared" si="13"/>
        <v>38.58999999999833</v>
      </c>
      <c r="T86" s="25">
        <v>168.7</v>
      </c>
      <c r="U86" s="26">
        <v>2100123.3</v>
      </c>
      <c r="V86" s="26">
        <v>-369722.5706401642</v>
      </c>
      <c r="W86" s="26">
        <v>1730400.7293598356</v>
      </c>
      <c r="X86" s="26">
        <v>414278.35</v>
      </c>
      <c r="Y86" s="26">
        <v>45966.3</v>
      </c>
      <c r="Z86" s="26">
        <v>1270156.0793598357</v>
      </c>
      <c r="AA86" s="26">
        <v>0</v>
      </c>
      <c r="AB86" s="29">
        <v>10257.265734201754</v>
      </c>
      <c r="AC86" s="30">
        <f t="shared" si="14"/>
        <v>-14.300000000000011</v>
      </c>
      <c r="AD86" s="26">
        <f t="shared" si="14"/>
        <v>-35925.580000000075</v>
      </c>
      <c r="AE86" s="26">
        <f t="shared" si="15"/>
        <v>-93312.98057734739</v>
      </c>
      <c r="AF86" s="26">
        <f t="shared" si="16"/>
        <v>-129238.56057734741</v>
      </c>
      <c r="AG86" s="26">
        <f t="shared" si="17"/>
        <v>3524.969999999972</v>
      </c>
      <c r="AH86" s="26">
        <f t="shared" si="17"/>
        <v>1338.8199999999997</v>
      </c>
      <c r="AI86" s="26">
        <f t="shared" si="18"/>
        <v>-134102.3505773472</v>
      </c>
      <c r="AJ86" s="26">
        <f t="shared" si="18"/>
        <v>0</v>
      </c>
      <c r="AK86" s="26">
        <f t="shared" si="19"/>
        <v>95.3057342017546</v>
      </c>
    </row>
    <row r="87" spans="1:37" ht="15">
      <c r="A87" t="s">
        <v>90</v>
      </c>
      <c r="B87" t="s">
        <v>152</v>
      </c>
      <c r="C87" s="25">
        <v>121.3</v>
      </c>
      <c r="D87" s="26">
        <v>1644597.25</v>
      </c>
      <c r="E87" s="26">
        <v>-218251.8424928104</v>
      </c>
      <c r="F87" s="26">
        <v>1426345.4075071895</v>
      </c>
      <c r="G87" s="27">
        <f t="shared" si="10"/>
        <v>5437.21266517468</v>
      </c>
      <c r="H87" s="26">
        <f t="shared" si="11"/>
        <v>1431782.6201723642</v>
      </c>
      <c r="I87" s="26">
        <v>-212814.6298276357</v>
      </c>
      <c r="J87" s="26">
        <v>329873.61</v>
      </c>
      <c r="K87" s="26">
        <v>37545.26</v>
      </c>
      <c r="L87" s="26">
        <v>1058926.5375071897</v>
      </c>
      <c r="M87" s="26">
        <v>0</v>
      </c>
      <c r="N87" s="26">
        <v>1064363.7501723643</v>
      </c>
      <c r="O87" s="26">
        <v>0</v>
      </c>
      <c r="P87" s="26">
        <v>11758.82</v>
      </c>
      <c r="Q87" s="26">
        <v>11803.65</v>
      </c>
      <c r="R87" s="26">
        <f t="shared" si="12"/>
        <v>5437.212665174622</v>
      </c>
      <c r="S87" s="28">
        <f t="shared" si="13"/>
        <v>44.82999999999993</v>
      </c>
      <c r="T87" s="25">
        <v>121.5</v>
      </c>
      <c r="U87" s="26">
        <v>1704538.3299999998</v>
      </c>
      <c r="V87" s="26">
        <v>-300080.6158011258</v>
      </c>
      <c r="W87" s="26">
        <v>1404457.714198874</v>
      </c>
      <c r="X87" s="26">
        <v>333162.91</v>
      </c>
      <c r="Y87" s="26">
        <v>38671.62</v>
      </c>
      <c r="Z87" s="26">
        <v>1032623.1841988742</v>
      </c>
      <c r="AA87" s="26">
        <v>0</v>
      </c>
      <c r="AB87" s="29">
        <v>11559.322750608017</v>
      </c>
      <c r="AC87" s="30">
        <f t="shared" si="14"/>
        <v>0.20000000000000284</v>
      </c>
      <c r="AD87" s="26">
        <f t="shared" si="14"/>
        <v>59941.07999999984</v>
      </c>
      <c r="AE87" s="26">
        <f t="shared" si="15"/>
        <v>-87265.98597349011</v>
      </c>
      <c r="AF87" s="26">
        <f t="shared" si="16"/>
        <v>-27324.905973490095</v>
      </c>
      <c r="AG87" s="26">
        <f t="shared" si="17"/>
        <v>3289.2999999999884</v>
      </c>
      <c r="AH87" s="26">
        <f t="shared" si="17"/>
        <v>1126.3600000000006</v>
      </c>
      <c r="AI87" s="26">
        <f t="shared" si="18"/>
        <v>-31740.565973490127</v>
      </c>
      <c r="AJ87" s="26">
        <f t="shared" si="18"/>
        <v>0</v>
      </c>
      <c r="AK87" s="26">
        <f t="shared" si="19"/>
        <v>-244.32724939198306</v>
      </c>
    </row>
    <row r="88" spans="1:37" ht="15">
      <c r="A88" t="s">
        <v>90</v>
      </c>
      <c r="B88" t="s">
        <v>153</v>
      </c>
      <c r="C88" s="25">
        <v>735.8</v>
      </c>
      <c r="D88" s="26">
        <v>5488336.630000001</v>
      </c>
      <c r="E88" s="26">
        <v>-728348.2820601105</v>
      </c>
      <c r="F88" s="26">
        <v>4759988.34793989</v>
      </c>
      <c r="G88" s="27">
        <f t="shared" si="10"/>
        <v>18145.022093025036</v>
      </c>
      <c r="H88" s="26">
        <f t="shared" si="11"/>
        <v>4778133.370032915</v>
      </c>
      <c r="I88" s="26">
        <v>-710203.2599670854</v>
      </c>
      <c r="J88" s="26">
        <v>1826175.33</v>
      </c>
      <c r="K88" s="26">
        <v>225955.06</v>
      </c>
      <c r="L88" s="26">
        <v>2707857.9579398897</v>
      </c>
      <c r="M88" s="26">
        <v>0</v>
      </c>
      <c r="N88" s="26">
        <v>2726002.9800329157</v>
      </c>
      <c r="O88" s="26">
        <v>0</v>
      </c>
      <c r="P88" s="26">
        <v>6469.13</v>
      </c>
      <c r="Q88" s="26">
        <v>6493.79</v>
      </c>
      <c r="R88" s="26">
        <f t="shared" si="12"/>
        <v>18145.022093025967</v>
      </c>
      <c r="S88" s="28">
        <f t="shared" si="13"/>
        <v>24.659999999999854</v>
      </c>
      <c r="T88" s="25">
        <v>738.5</v>
      </c>
      <c r="U88" s="26">
        <v>5698620.14</v>
      </c>
      <c r="V88" s="26">
        <v>-1003230.851856466</v>
      </c>
      <c r="W88" s="26">
        <v>4695389.288143533</v>
      </c>
      <c r="X88" s="26">
        <v>1826763.44</v>
      </c>
      <c r="Y88" s="26">
        <v>232733.71</v>
      </c>
      <c r="Z88" s="26">
        <v>2635892.1381435334</v>
      </c>
      <c r="AA88" s="26">
        <v>0</v>
      </c>
      <c r="AB88" s="29">
        <v>6358.008514750892</v>
      </c>
      <c r="AC88" s="30">
        <f t="shared" si="14"/>
        <v>2.7000000000000455</v>
      </c>
      <c r="AD88" s="26">
        <f t="shared" si="14"/>
        <v>210283.50999999885</v>
      </c>
      <c r="AE88" s="26">
        <f t="shared" si="15"/>
        <v>-293027.5918893806</v>
      </c>
      <c r="AF88" s="26">
        <f t="shared" si="16"/>
        <v>-82744.08188938163</v>
      </c>
      <c r="AG88" s="26">
        <f t="shared" si="17"/>
        <v>588.1099999998696</v>
      </c>
      <c r="AH88" s="26">
        <f t="shared" si="17"/>
        <v>6778.649999999994</v>
      </c>
      <c r="AI88" s="26">
        <f t="shared" si="18"/>
        <v>-90110.84188938234</v>
      </c>
      <c r="AJ88" s="26">
        <f t="shared" si="18"/>
        <v>0</v>
      </c>
      <c r="AK88" s="26">
        <f t="shared" si="19"/>
        <v>-135.7814852491083</v>
      </c>
    </row>
    <row r="89" spans="1:37" ht="15">
      <c r="A89" t="s">
        <v>154</v>
      </c>
      <c r="B89" t="s">
        <v>154</v>
      </c>
      <c r="C89" s="25">
        <v>1088.5</v>
      </c>
      <c r="D89" s="26">
        <v>8606671.81</v>
      </c>
      <c r="E89" s="26">
        <v>-1142177.5028891915</v>
      </c>
      <c r="F89" s="26">
        <v>7464494.307110809</v>
      </c>
      <c r="G89" s="27">
        <f t="shared" si="10"/>
        <v>28454.568418093724</v>
      </c>
      <c r="H89" s="26">
        <f t="shared" si="11"/>
        <v>7492948.875528903</v>
      </c>
      <c r="I89" s="26">
        <v>-1113722.9344710978</v>
      </c>
      <c r="J89" s="26">
        <v>2739457.21</v>
      </c>
      <c r="K89" s="26">
        <v>167065.79</v>
      </c>
      <c r="L89" s="26">
        <v>4557971.307110809</v>
      </c>
      <c r="M89" s="26">
        <v>0</v>
      </c>
      <c r="N89" s="26">
        <v>4586425.875528903</v>
      </c>
      <c r="O89" s="26">
        <v>0</v>
      </c>
      <c r="P89" s="26">
        <v>6857.6</v>
      </c>
      <c r="Q89" s="26">
        <v>6883.74</v>
      </c>
      <c r="R89" s="26">
        <f t="shared" si="12"/>
        <v>28454.568418093957</v>
      </c>
      <c r="S89" s="28">
        <f t="shared" si="13"/>
        <v>26.139999999999418</v>
      </c>
      <c r="T89" s="25">
        <v>1109.8</v>
      </c>
      <c r="U89" s="26">
        <v>9073649.33</v>
      </c>
      <c r="V89" s="26">
        <v>-1597398.09342385</v>
      </c>
      <c r="W89" s="26">
        <v>7476251.23657615</v>
      </c>
      <c r="X89" s="26">
        <v>2841283.72</v>
      </c>
      <c r="Y89" s="26">
        <v>203989.07</v>
      </c>
      <c r="Z89" s="26">
        <v>4430978.44657615</v>
      </c>
      <c r="AA89" s="26">
        <v>0</v>
      </c>
      <c r="AB89" s="29">
        <v>6736.575271739188</v>
      </c>
      <c r="AC89" s="30">
        <f t="shared" si="14"/>
        <v>21.299999999999955</v>
      </c>
      <c r="AD89" s="26">
        <f t="shared" si="14"/>
        <v>466977.51999999955</v>
      </c>
      <c r="AE89" s="26">
        <f t="shared" si="15"/>
        <v>-483675.1589527521</v>
      </c>
      <c r="AF89" s="26">
        <f t="shared" si="16"/>
        <v>-16697.638952752575</v>
      </c>
      <c r="AG89" s="26">
        <f t="shared" si="17"/>
        <v>101826.51000000024</v>
      </c>
      <c r="AH89" s="26">
        <f t="shared" si="17"/>
        <v>36923.28</v>
      </c>
      <c r="AI89" s="26">
        <f t="shared" si="18"/>
        <v>-155447.4289527526</v>
      </c>
      <c r="AJ89" s="26">
        <f t="shared" si="18"/>
        <v>0</v>
      </c>
      <c r="AK89" s="26">
        <f t="shared" si="19"/>
        <v>-147.1647282608119</v>
      </c>
    </row>
    <row r="90" spans="1:37" ht="15">
      <c r="A90" t="s">
        <v>155</v>
      </c>
      <c r="B90" t="s">
        <v>156</v>
      </c>
      <c r="C90" s="25">
        <v>4796.8</v>
      </c>
      <c r="D90" s="26">
        <v>34992575.17</v>
      </c>
      <c r="E90" s="26">
        <v>-4643808.083967469</v>
      </c>
      <c r="F90" s="26">
        <v>30348767.086032532</v>
      </c>
      <c r="G90" s="27">
        <f t="shared" si="10"/>
        <v>115689.15909436252</v>
      </c>
      <c r="H90" s="26">
        <f t="shared" si="11"/>
        <v>30464456.245126896</v>
      </c>
      <c r="I90" s="26">
        <v>-4528118.924873106</v>
      </c>
      <c r="J90" s="26">
        <v>10331950.88</v>
      </c>
      <c r="K90" s="26">
        <v>969920.58</v>
      </c>
      <c r="L90" s="26">
        <v>19046895.62603253</v>
      </c>
      <c r="M90" s="26">
        <v>0</v>
      </c>
      <c r="N90" s="26">
        <v>19162584.785126895</v>
      </c>
      <c r="O90" s="26">
        <v>0</v>
      </c>
      <c r="P90" s="26">
        <v>6326.88</v>
      </c>
      <c r="Q90" s="26">
        <v>6351</v>
      </c>
      <c r="R90" s="26">
        <f t="shared" si="12"/>
        <v>115689.15909436345</v>
      </c>
      <c r="S90" s="28">
        <f t="shared" si="13"/>
        <v>24.11999999999989</v>
      </c>
      <c r="T90" s="25">
        <v>4770.4</v>
      </c>
      <c r="U90" s="26">
        <v>36017343.24</v>
      </c>
      <c r="V90" s="26">
        <v>-6340782.338980736</v>
      </c>
      <c r="W90" s="26">
        <v>29676560.901019268</v>
      </c>
      <c r="X90" s="26">
        <v>10569043.29</v>
      </c>
      <c r="Y90" s="26">
        <v>999018.2</v>
      </c>
      <c r="Z90" s="26">
        <v>18108499.41101927</v>
      </c>
      <c r="AA90" s="26">
        <v>0</v>
      </c>
      <c r="AB90" s="29">
        <v>6220.979561676017</v>
      </c>
      <c r="AC90" s="30">
        <f t="shared" si="14"/>
        <v>-26.400000000000546</v>
      </c>
      <c r="AD90" s="26">
        <f t="shared" si="14"/>
        <v>1024768.0700000003</v>
      </c>
      <c r="AE90" s="26">
        <f t="shared" si="15"/>
        <v>-1812663.41410763</v>
      </c>
      <c r="AF90" s="26">
        <f t="shared" si="16"/>
        <v>-787895.3441076279</v>
      </c>
      <c r="AG90" s="26">
        <f t="shared" si="17"/>
        <v>237092.4099999983</v>
      </c>
      <c r="AH90" s="26">
        <f t="shared" si="17"/>
        <v>29097.619999999995</v>
      </c>
      <c r="AI90" s="26">
        <f t="shared" si="18"/>
        <v>-1054085.3741076253</v>
      </c>
      <c r="AJ90" s="26">
        <f t="shared" si="18"/>
        <v>0</v>
      </c>
      <c r="AK90" s="26">
        <f t="shared" si="19"/>
        <v>-130.0204383239834</v>
      </c>
    </row>
    <row r="91" spans="1:37" ht="15">
      <c r="A91" t="s">
        <v>155</v>
      </c>
      <c r="B91" t="s">
        <v>157</v>
      </c>
      <c r="C91" s="25">
        <v>1323.2</v>
      </c>
      <c r="D91" s="26">
        <v>10177297.27</v>
      </c>
      <c r="E91" s="26">
        <v>-1350612.6687093445</v>
      </c>
      <c r="F91" s="26">
        <v>8826684.601290654</v>
      </c>
      <c r="G91" s="27">
        <f t="shared" si="10"/>
        <v>33647.22251219349</v>
      </c>
      <c r="H91" s="26">
        <f t="shared" si="11"/>
        <v>8860331.823802847</v>
      </c>
      <c r="I91" s="26">
        <v>-1316965.446197151</v>
      </c>
      <c r="J91" s="26">
        <v>2531700.77</v>
      </c>
      <c r="K91" s="26">
        <v>192125.09</v>
      </c>
      <c r="L91" s="26">
        <v>6102858.741290655</v>
      </c>
      <c r="M91" s="26">
        <v>0</v>
      </c>
      <c r="N91" s="26">
        <v>6136505.96380285</v>
      </c>
      <c r="O91" s="26">
        <v>0</v>
      </c>
      <c r="P91" s="26">
        <v>6670.71</v>
      </c>
      <c r="Q91" s="26">
        <v>6696.14</v>
      </c>
      <c r="R91" s="26">
        <f t="shared" si="12"/>
        <v>33647.22251219489</v>
      </c>
      <c r="S91" s="28">
        <f t="shared" si="13"/>
        <v>25.43000000000029</v>
      </c>
      <c r="T91" s="25">
        <v>1320.9</v>
      </c>
      <c r="U91" s="26">
        <v>10520977.18</v>
      </c>
      <c r="V91" s="26">
        <v>-1852197.3108131823</v>
      </c>
      <c r="W91" s="26">
        <v>8668779.869186817</v>
      </c>
      <c r="X91" s="26">
        <v>2588845.46</v>
      </c>
      <c r="Y91" s="26">
        <v>197888.84</v>
      </c>
      <c r="Z91" s="26">
        <v>5882045.569186817</v>
      </c>
      <c r="AA91" s="26">
        <v>0</v>
      </c>
      <c r="AB91" s="29">
        <v>6562.782851984871</v>
      </c>
      <c r="AC91" s="30">
        <f t="shared" si="14"/>
        <v>-2.2999999999999545</v>
      </c>
      <c r="AD91" s="26">
        <f t="shared" si="14"/>
        <v>343679.91000000015</v>
      </c>
      <c r="AE91" s="26">
        <f t="shared" si="15"/>
        <v>-535231.8646160313</v>
      </c>
      <c r="AF91" s="26">
        <f t="shared" si="16"/>
        <v>-191551.95461603068</v>
      </c>
      <c r="AG91" s="26">
        <f t="shared" si="17"/>
        <v>57144.689999999944</v>
      </c>
      <c r="AH91" s="26">
        <f t="shared" si="17"/>
        <v>5763.75</v>
      </c>
      <c r="AI91" s="26">
        <f t="shared" si="18"/>
        <v>-254460.39461603295</v>
      </c>
      <c r="AJ91" s="26">
        <f t="shared" si="18"/>
        <v>0</v>
      </c>
      <c r="AK91" s="26">
        <f t="shared" si="19"/>
        <v>-133.3571480151295</v>
      </c>
    </row>
    <row r="92" spans="1:37" ht="15">
      <c r="A92" t="s">
        <v>155</v>
      </c>
      <c r="B92" t="s">
        <v>158</v>
      </c>
      <c r="C92" s="25">
        <v>770.2</v>
      </c>
      <c r="D92" s="26">
        <v>6369024.93</v>
      </c>
      <c r="E92" s="26">
        <v>-845223.0026866108</v>
      </c>
      <c r="F92" s="26">
        <v>5523801.927313389</v>
      </c>
      <c r="G92" s="27">
        <f t="shared" si="10"/>
        <v>21056.670874409727</v>
      </c>
      <c r="H92" s="26">
        <f t="shared" si="11"/>
        <v>5544858.598187799</v>
      </c>
      <c r="I92" s="26">
        <v>-824166.3318122011</v>
      </c>
      <c r="J92" s="26">
        <v>1274646.25</v>
      </c>
      <c r="K92" s="26">
        <v>81400.55</v>
      </c>
      <c r="L92" s="26">
        <v>4167755.1273133894</v>
      </c>
      <c r="M92" s="26">
        <v>0</v>
      </c>
      <c r="N92" s="26">
        <v>4188811.798187799</v>
      </c>
      <c r="O92" s="26">
        <v>0</v>
      </c>
      <c r="P92" s="26">
        <v>7171.91</v>
      </c>
      <c r="Q92" s="26">
        <v>7199.25</v>
      </c>
      <c r="R92" s="26">
        <f t="shared" si="12"/>
        <v>21056.670874409378</v>
      </c>
      <c r="S92" s="28">
        <f t="shared" si="13"/>
        <v>27.340000000000146</v>
      </c>
      <c r="T92" s="25">
        <v>761.3</v>
      </c>
      <c r="U92" s="26">
        <v>6532577.83</v>
      </c>
      <c r="V92" s="26">
        <v>-1150047.4606488799</v>
      </c>
      <c r="W92" s="26">
        <v>5382530.369351121</v>
      </c>
      <c r="X92" s="26">
        <v>1300346.09</v>
      </c>
      <c r="Y92" s="26">
        <v>83842.57</v>
      </c>
      <c r="Z92" s="26">
        <v>3998341.709351121</v>
      </c>
      <c r="AA92" s="26">
        <v>0</v>
      </c>
      <c r="AB92" s="29">
        <v>7070.183067583241</v>
      </c>
      <c r="AC92" s="30">
        <f t="shared" si="14"/>
        <v>-8.900000000000091</v>
      </c>
      <c r="AD92" s="26">
        <f t="shared" si="14"/>
        <v>163552.90000000037</v>
      </c>
      <c r="AE92" s="26">
        <f t="shared" si="15"/>
        <v>-325881.1288366788</v>
      </c>
      <c r="AF92" s="26">
        <f t="shared" si="16"/>
        <v>-162328.22883667797</v>
      </c>
      <c r="AG92" s="26">
        <f t="shared" si="17"/>
        <v>25699.840000000084</v>
      </c>
      <c r="AH92" s="26">
        <f t="shared" si="17"/>
        <v>2442.020000000004</v>
      </c>
      <c r="AI92" s="26">
        <f t="shared" si="18"/>
        <v>-190470.08883667784</v>
      </c>
      <c r="AJ92" s="26">
        <f t="shared" si="18"/>
        <v>0</v>
      </c>
      <c r="AK92" s="26">
        <f t="shared" si="19"/>
        <v>-129.0669324167593</v>
      </c>
    </row>
    <row r="93" spans="1:37" ht="15">
      <c r="A93" t="s">
        <v>159</v>
      </c>
      <c r="B93" t="s">
        <v>160</v>
      </c>
      <c r="C93" s="25">
        <v>26810</v>
      </c>
      <c r="D93" s="26">
        <v>188963619.25</v>
      </c>
      <c r="E93" s="26">
        <v>-25077056.443711307</v>
      </c>
      <c r="F93" s="26">
        <v>163886562.8062887</v>
      </c>
      <c r="G93" s="27">
        <f t="shared" si="10"/>
        <v>624733.7357783765</v>
      </c>
      <c r="H93" s="26">
        <f t="shared" si="11"/>
        <v>164511296.54206705</v>
      </c>
      <c r="I93" s="26">
        <v>-24452322.70793293</v>
      </c>
      <c r="J93" s="26">
        <v>63381414.74</v>
      </c>
      <c r="K93" s="26">
        <v>4236593.21</v>
      </c>
      <c r="L93" s="26">
        <v>96268554.85628869</v>
      </c>
      <c r="M93" s="26">
        <v>0</v>
      </c>
      <c r="N93" s="26">
        <v>96893288.59206708</v>
      </c>
      <c r="O93" s="26">
        <v>0</v>
      </c>
      <c r="P93" s="26">
        <v>6112.89</v>
      </c>
      <c r="Q93" s="26">
        <v>6136.19</v>
      </c>
      <c r="R93" s="26">
        <f t="shared" si="12"/>
        <v>624733.7357783914</v>
      </c>
      <c r="S93" s="28">
        <f t="shared" si="13"/>
        <v>23.299999999999272</v>
      </c>
      <c r="T93" s="25">
        <v>27158</v>
      </c>
      <c r="U93" s="26">
        <v>198031605.74</v>
      </c>
      <c r="V93" s="26">
        <v>-34863074.15483286</v>
      </c>
      <c r="W93" s="26">
        <v>163168531.58516714</v>
      </c>
      <c r="X93" s="26">
        <v>64819994.24</v>
      </c>
      <c r="Y93" s="26">
        <v>4363691.01</v>
      </c>
      <c r="Z93" s="26">
        <v>93984846.33516712</v>
      </c>
      <c r="AA93" s="26">
        <v>0</v>
      </c>
      <c r="AB93" s="29">
        <v>6008.120317592133</v>
      </c>
      <c r="AC93" s="30">
        <f t="shared" si="14"/>
        <v>348</v>
      </c>
      <c r="AD93" s="26">
        <f t="shared" si="14"/>
        <v>9067986.49000001</v>
      </c>
      <c r="AE93" s="26">
        <f t="shared" si="15"/>
        <v>-10410751.446899932</v>
      </c>
      <c r="AF93" s="26">
        <f t="shared" si="16"/>
        <v>-1342764.9568999112</v>
      </c>
      <c r="AG93" s="26">
        <f t="shared" si="17"/>
        <v>1438579.5</v>
      </c>
      <c r="AH93" s="26">
        <f t="shared" si="17"/>
        <v>127097.79999999981</v>
      </c>
      <c r="AI93" s="26">
        <f t="shared" si="18"/>
        <v>-2908442.256899953</v>
      </c>
      <c r="AJ93" s="26">
        <f t="shared" si="18"/>
        <v>0</v>
      </c>
      <c r="AK93" s="26">
        <f t="shared" si="19"/>
        <v>-128.06968240786682</v>
      </c>
    </row>
    <row r="94" spans="1:37" ht="15">
      <c r="A94" t="s">
        <v>159</v>
      </c>
      <c r="B94" t="s">
        <v>161</v>
      </c>
      <c r="C94" s="25">
        <v>14672.9</v>
      </c>
      <c r="D94" s="26">
        <v>103514308.86999999</v>
      </c>
      <c r="E94" s="26">
        <v>-13737216.595277272</v>
      </c>
      <c r="F94" s="26">
        <v>89777092.27472273</v>
      </c>
      <c r="G94" s="27">
        <f t="shared" si="10"/>
        <v>342229.2669009194</v>
      </c>
      <c r="H94" s="26">
        <f t="shared" si="11"/>
        <v>90119321.54162365</v>
      </c>
      <c r="I94" s="26">
        <v>-13394987.328376353</v>
      </c>
      <c r="J94" s="26">
        <v>28576360.6</v>
      </c>
      <c r="K94" s="26">
        <v>2106762.36</v>
      </c>
      <c r="L94" s="26">
        <v>59093969.314722724</v>
      </c>
      <c r="M94" s="26">
        <v>0</v>
      </c>
      <c r="N94" s="26">
        <v>59436198.581623636</v>
      </c>
      <c r="O94" s="26">
        <v>0</v>
      </c>
      <c r="P94" s="26">
        <v>6118.56</v>
      </c>
      <c r="Q94" s="26">
        <v>6141.89</v>
      </c>
      <c r="R94" s="26">
        <f t="shared" si="12"/>
        <v>342229.2669009119</v>
      </c>
      <c r="S94" s="28">
        <f t="shared" si="13"/>
        <v>23.329999999999927</v>
      </c>
      <c r="T94" s="25">
        <v>14713.9</v>
      </c>
      <c r="U94" s="26">
        <v>107447447.52</v>
      </c>
      <c r="V94" s="26">
        <v>-18915911.51139485</v>
      </c>
      <c r="W94" s="26">
        <v>88531536.00860515</v>
      </c>
      <c r="X94" s="26">
        <v>28380585.37</v>
      </c>
      <c r="Y94" s="26">
        <v>2169965.23</v>
      </c>
      <c r="Z94" s="26">
        <v>57980985.40860515</v>
      </c>
      <c r="AA94" s="26">
        <v>0</v>
      </c>
      <c r="AB94" s="29">
        <v>6016.864054302745</v>
      </c>
      <c r="AC94" s="30">
        <f t="shared" si="14"/>
        <v>41</v>
      </c>
      <c r="AD94" s="26">
        <f t="shared" si="14"/>
        <v>3933138.650000006</v>
      </c>
      <c r="AE94" s="26">
        <f t="shared" si="15"/>
        <v>-5520924.183018498</v>
      </c>
      <c r="AF94" s="26">
        <f t="shared" si="16"/>
        <v>-1587785.5330184996</v>
      </c>
      <c r="AG94" s="26">
        <f t="shared" si="17"/>
        <v>-195775.23000000045</v>
      </c>
      <c r="AH94" s="26">
        <f t="shared" si="17"/>
        <v>63202.87000000011</v>
      </c>
      <c r="AI94" s="26">
        <f t="shared" si="18"/>
        <v>-1455213.1730184853</v>
      </c>
      <c r="AJ94" s="26">
        <f t="shared" si="18"/>
        <v>0</v>
      </c>
      <c r="AK94" s="26">
        <f t="shared" si="19"/>
        <v>-125.02594569725534</v>
      </c>
    </row>
    <row r="95" spans="1:37" ht="15">
      <c r="A95" t="s">
        <v>159</v>
      </c>
      <c r="B95" t="s">
        <v>162</v>
      </c>
      <c r="C95" s="25">
        <v>1126.2</v>
      </c>
      <c r="D95" s="26">
        <v>8724654.68</v>
      </c>
      <c r="E95" s="26">
        <v>-897046.4399999997</v>
      </c>
      <c r="F95" s="26">
        <v>7827608.24</v>
      </c>
      <c r="G95" s="27">
        <f t="shared" si="10"/>
        <v>0</v>
      </c>
      <c r="H95" s="26">
        <f t="shared" si="11"/>
        <v>7827608.24</v>
      </c>
      <c r="I95" s="26">
        <v>-897046.4399999997</v>
      </c>
      <c r="J95" s="26">
        <v>7349015.17</v>
      </c>
      <c r="K95" s="26">
        <v>478593.07</v>
      </c>
      <c r="L95" s="26">
        <v>0</v>
      </c>
      <c r="M95" s="26">
        <v>237180.8</v>
      </c>
      <c r="N95" s="26">
        <v>0</v>
      </c>
      <c r="O95" s="26">
        <v>231943.7465627892</v>
      </c>
      <c r="P95" s="26">
        <v>6739.86</v>
      </c>
      <c r="Q95" s="26">
        <v>6744.51</v>
      </c>
      <c r="R95" s="26">
        <f t="shared" si="12"/>
        <v>0</v>
      </c>
      <c r="S95" s="28">
        <f t="shared" si="13"/>
        <v>4.650000000000546</v>
      </c>
      <c r="T95" s="25">
        <v>1105.2</v>
      </c>
      <c r="U95" s="26">
        <v>8864460.8</v>
      </c>
      <c r="V95" s="26">
        <v>-962351.3700000005</v>
      </c>
      <c r="W95" s="26">
        <v>7902109.430000001</v>
      </c>
      <c r="X95" s="26">
        <v>7409158.57</v>
      </c>
      <c r="Y95" s="26">
        <v>492950.86</v>
      </c>
      <c r="Z95" s="26">
        <v>0</v>
      </c>
      <c r="AA95" s="26">
        <v>351251.91</v>
      </c>
      <c r="AB95" s="29">
        <v>6832.118639160333</v>
      </c>
      <c r="AC95" s="30">
        <f t="shared" si="14"/>
        <v>-21</v>
      </c>
      <c r="AD95" s="26">
        <f t="shared" si="14"/>
        <v>139806.12000000104</v>
      </c>
      <c r="AE95" s="26">
        <f t="shared" si="15"/>
        <v>-65304.93000000075</v>
      </c>
      <c r="AF95" s="26">
        <f t="shared" si="16"/>
        <v>74501.19000000041</v>
      </c>
      <c r="AG95" s="26">
        <f t="shared" si="17"/>
        <v>60143.40000000037</v>
      </c>
      <c r="AH95" s="26">
        <f t="shared" si="17"/>
        <v>14357.789999999979</v>
      </c>
      <c r="AI95" s="26">
        <f t="shared" si="18"/>
        <v>0</v>
      </c>
      <c r="AJ95" s="26">
        <f t="shared" si="18"/>
        <v>119308.16343721078</v>
      </c>
      <c r="AK95" s="26">
        <f t="shared" si="19"/>
        <v>87.60863916033304</v>
      </c>
    </row>
    <row r="96" spans="1:37" ht="15">
      <c r="A96" t="s">
        <v>82</v>
      </c>
      <c r="B96" t="s">
        <v>163</v>
      </c>
      <c r="C96" s="25">
        <v>1436.8</v>
      </c>
      <c r="D96" s="26">
        <v>10711456.41</v>
      </c>
      <c r="E96" s="26">
        <v>-1421500.0646899564</v>
      </c>
      <c r="F96" s="26">
        <v>9289956.345310044</v>
      </c>
      <c r="G96" s="27">
        <f t="shared" si="10"/>
        <v>35413.20919448114</v>
      </c>
      <c r="H96" s="26">
        <f t="shared" si="11"/>
        <v>9325369.554504525</v>
      </c>
      <c r="I96" s="26">
        <v>-1386086.8554954752</v>
      </c>
      <c r="J96" s="26">
        <v>1568972.38</v>
      </c>
      <c r="K96" s="26">
        <v>188125.67</v>
      </c>
      <c r="L96" s="26">
        <v>7532858.295310044</v>
      </c>
      <c r="M96" s="26">
        <v>0</v>
      </c>
      <c r="N96" s="26">
        <v>7568271.504504525</v>
      </c>
      <c r="O96" s="26">
        <v>0</v>
      </c>
      <c r="P96" s="26">
        <v>6465.73</v>
      </c>
      <c r="Q96" s="26">
        <v>6490.37</v>
      </c>
      <c r="R96" s="26">
        <f t="shared" si="12"/>
        <v>35413.20919448137</v>
      </c>
      <c r="S96" s="28">
        <f t="shared" si="13"/>
        <v>24.640000000000327</v>
      </c>
      <c r="T96" s="25">
        <v>1414.6</v>
      </c>
      <c r="U96" s="26">
        <v>10936732.530000001</v>
      </c>
      <c r="V96" s="26">
        <v>-1925390.2213243896</v>
      </c>
      <c r="W96" s="26">
        <v>9011342.308675611</v>
      </c>
      <c r="X96" s="26">
        <v>1636328.62</v>
      </c>
      <c r="Y96" s="26">
        <v>193769.44</v>
      </c>
      <c r="Z96" s="26">
        <v>7181244.248675611</v>
      </c>
      <c r="AA96" s="26">
        <v>0</v>
      </c>
      <c r="AB96" s="29">
        <v>6370.240568836146</v>
      </c>
      <c r="AC96" s="30">
        <f t="shared" si="14"/>
        <v>-22.200000000000045</v>
      </c>
      <c r="AD96" s="26">
        <f t="shared" si="14"/>
        <v>225276.12000000104</v>
      </c>
      <c r="AE96" s="26">
        <f t="shared" si="15"/>
        <v>-539303.3658289143</v>
      </c>
      <c r="AF96" s="26">
        <f t="shared" si="16"/>
        <v>-314027.2458289135</v>
      </c>
      <c r="AG96" s="26">
        <f t="shared" si="17"/>
        <v>67356.24000000022</v>
      </c>
      <c r="AH96" s="26">
        <f t="shared" si="17"/>
        <v>5643.7699999999895</v>
      </c>
      <c r="AI96" s="26">
        <f t="shared" si="18"/>
        <v>-387027.25582891423</v>
      </c>
      <c r="AJ96" s="26">
        <f t="shared" si="18"/>
        <v>0</v>
      </c>
      <c r="AK96" s="26">
        <f t="shared" si="19"/>
        <v>-120.12943116385395</v>
      </c>
    </row>
    <row r="97" spans="1:37" ht="15">
      <c r="A97" t="s">
        <v>82</v>
      </c>
      <c r="B97" t="s">
        <v>164</v>
      </c>
      <c r="C97" s="25">
        <v>198.3</v>
      </c>
      <c r="D97" s="26">
        <v>2320300.03</v>
      </c>
      <c r="E97" s="26">
        <v>-307923.2661270856</v>
      </c>
      <c r="F97" s="26">
        <v>2012376.7638729142</v>
      </c>
      <c r="G97" s="27">
        <f t="shared" si="10"/>
        <v>7671.157610242371</v>
      </c>
      <c r="H97" s="26">
        <f t="shared" si="11"/>
        <v>2020047.9214831567</v>
      </c>
      <c r="I97" s="26">
        <v>-300252.10851684323</v>
      </c>
      <c r="J97" s="26">
        <v>475702.43</v>
      </c>
      <c r="K97" s="26">
        <v>65296.3</v>
      </c>
      <c r="L97" s="26">
        <v>1471378.0338729143</v>
      </c>
      <c r="M97" s="26">
        <v>0</v>
      </c>
      <c r="N97" s="26">
        <v>1479049.1914831565</v>
      </c>
      <c r="O97" s="26">
        <v>0</v>
      </c>
      <c r="P97" s="26">
        <v>10148.14</v>
      </c>
      <c r="Q97" s="26">
        <v>10186.83</v>
      </c>
      <c r="R97" s="26">
        <f t="shared" si="12"/>
        <v>7671.157610242255</v>
      </c>
      <c r="S97" s="28">
        <f t="shared" si="13"/>
        <v>38.69000000000051</v>
      </c>
      <c r="T97" s="25">
        <v>190.6</v>
      </c>
      <c r="U97" s="26">
        <v>2351066.08</v>
      </c>
      <c r="V97" s="26">
        <v>-413900.5528115868</v>
      </c>
      <c r="W97" s="26">
        <v>1937165.5271884133</v>
      </c>
      <c r="X97" s="26">
        <v>484708.67</v>
      </c>
      <c r="Y97" s="26">
        <v>125537.39</v>
      </c>
      <c r="Z97" s="26">
        <v>1326919.4671884135</v>
      </c>
      <c r="AA97" s="26">
        <v>0</v>
      </c>
      <c r="AB97" s="29">
        <v>10163.51273446177</v>
      </c>
      <c r="AC97" s="30">
        <f t="shared" si="14"/>
        <v>-7.700000000000017</v>
      </c>
      <c r="AD97" s="26">
        <f t="shared" si="14"/>
        <v>30766.05000000028</v>
      </c>
      <c r="AE97" s="26">
        <f t="shared" si="15"/>
        <v>-113648.44429474359</v>
      </c>
      <c r="AF97" s="26">
        <f t="shared" si="16"/>
        <v>-82882.39429474343</v>
      </c>
      <c r="AG97" s="26">
        <f t="shared" si="17"/>
        <v>9006.23999999999</v>
      </c>
      <c r="AH97" s="26">
        <f t="shared" si="17"/>
        <v>60241.09</v>
      </c>
      <c r="AI97" s="26">
        <f t="shared" si="18"/>
        <v>-152129.72429474303</v>
      </c>
      <c r="AJ97" s="26">
        <f t="shared" si="18"/>
        <v>0</v>
      </c>
      <c r="AK97" s="26">
        <f t="shared" si="19"/>
        <v>-23.31726553822955</v>
      </c>
    </row>
    <row r="98" spans="1:37" ht="15">
      <c r="A98" t="s">
        <v>82</v>
      </c>
      <c r="B98" t="s">
        <v>165</v>
      </c>
      <c r="C98" s="25">
        <v>337.6</v>
      </c>
      <c r="D98" s="26">
        <v>3121144</v>
      </c>
      <c r="E98" s="26">
        <v>-414201.9747907156</v>
      </c>
      <c r="F98" s="26">
        <v>2706942.0252092844</v>
      </c>
      <c r="G98" s="27">
        <f t="shared" si="10"/>
        <v>10318.832581432303</v>
      </c>
      <c r="H98" s="26">
        <f t="shared" si="11"/>
        <v>2717260.857790717</v>
      </c>
      <c r="I98" s="26">
        <v>-403883.1422092833</v>
      </c>
      <c r="J98" s="26">
        <v>1046934.42</v>
      </c>
      <c r="K98" s="26">
        <v>117114.72</v>
      </c>
      <c r="L98" s="26">
        <v>1542892.8852092845</v>
      </c>
      <c r="M98" s="26">
        <v>0</v>
      </c>
      <c r="N98" s="26">
        <v>1553211.717790717</v>
      </c>
      <c r="O98" s="26">
        <v>0</v>
      </c>
      <c r="P98" s="26">
        <v>8018.19</v>
      </c>
      <c r="Q98" s="26">
        <v>8048.76</v>
      </c>
      <c r="R98" s="26">
        <f t="shared" si="12"/>
        <v>10318.832581432536</v>
      </c>
      <c r="S98" s="28">
        <f t="shared" si="13"/>
        <v>30.57000000000062</v>
      </c>
      <c r="T98" s="25">
        <v>334.1</v>
      </c>
      <c r="U98" s="26">
        <v>3208732.06</v>
      </c>
      <c r="V98" s="26">
        <v>-564890.9593635334</v>
      </c>
      <c r="W98" s="26">
        <v>2643841.1006364664</v>
      </c>
      <c r="X98" s="26">
        <v>1146025.51</v>
      </c>
      <c r="Y98" s="26">
        <v>120628.16</v>
      </c>
      <c r="Z98" s="26">
        <v>1377187.4306364665</v>
      </c>
      <c r="AA98" s="26">
        <v>0</v>
      </c>
      <c r="AB98" s="29">
        <v>7913.322659791877</v>
      </c>
      <c r="AC98" s="30">
        <f t="shared" si="14"/>
        <v>-3.5</v>
      </c>
      <c r="AD98" s="26">
        <f t="shared" si="14"/>
        <v>87588.06000000006</v>
      </c>
      <c r="AE98" s="26">
        <f t="shared" si="15"/>
        <v>-161007.8171542501</v>
      </c>
      <c r="AF98" s="26">
        <f t="shared" si="16"/>
        <v>-73419.75715425052</v>
      </c>
      <c r="AG98" s="26">
        <f t="shared" si="17"/>
        <v>99091.08999999997</v>
      </c>
      <c r="AH98" s="26">
        <f t="shared" si="17"/>
        <v>3513.4400000000023</v>
      </c>
      <c r="AI98" s="26">
        <f t="shared" si="18"/>
        <v>-176024.28715425055</v>
      </c>
      <c r="AJ98" s="26">
        <f t="shared" si="18"/>
        <v>0</v>
      </c>
      <c r="AK98" s="26">
        <f t="shared" si="19"/>
        <v>-135.4373402081228</v>
      </c>
    </row>
    <row r="99" spans="1:37" ht="15">
      <c r="A99" t="s">
        <v>82</v>
      </c>
      <c r="B99" t="s">
        <v>166</v>
      </c>
      <c r="C99" s="25">
        <v>110.7</v>
      </c>
      <c r="D99" s="26">
        <v>1467376.23</v>
      </c>
      <c r="E99" s="26">
        <v>-194733.1274132034</v>
      </c>
      <c r="F99" s="26">
        <v>1272643.1025867965</v>
      </c>
      <c r="G99" s="27">
        <f t="shared" si="10"/>
        <v>4851.301206013974</v>
      </c>
      <c r="H99" s="26">
        <f t="shared" si="11"/>
        <v>1277494.4037928104</v>
      </c>
      <c r="I99" s="26">
        <v>-189881.8262071894</v>
      </c>
      <c r="J99" s="26">
        <v>363289.9</v>
      </c>
      <c r="K99" s="26">
        <v>48509.06</v>
      </c>
      <c r="L99" s="26">
        <v>860844.1425867965</v>
      </c>
      <c r="M99" s="26">
        <v>0</v>
      </c>
      <c r="N99" s="26">
        <v>865695.4437928107</v>
      </c>
      <c r="O99" s="26">
        <v>0</v>
      </c>
      <c r="P99" s="26">
        <v>11496.32</v>
      </c>
      <c r="Q99" s="26">
        <v>11540.15</v>
      </c>
      <c r="R99" s="26">
        <f t="shared" si="12"/>
        <v>4851.301206014119</v>
      </c>
      <c r="S99" s="28">
        <f t="shared" si="13"/>
        <v>43.82999999999993</v>
      </c>
      <c r="T99" s="25">
        <v>97.3</v>
      </c>
      <c r="U99" s="26">
        <v>1367968.8900000001</v>
      </c>
      <c r="V99" s="26">
        <v>-240828.22878379194</v>
      </c>
      <c r="W99" s="26">
        <v>1127140.6612162082</v>
      </c>
      <c r="X99" s="26">
        <v>327228.86</v>
      </c>
      <c r="Y99" s="26">
        <v>63022.51</v>
      </c>
      <c r="Z99" s="26">
        <v>736889.2912162083</v>
      </c>
      <c r="AA99" s="26">
        <v>0</v>
      </c>
      <c r="AB99" s="29">
        <v>11584.179457514987</v>
      </c>
      <c r="AC99" s="30">
        <f t="shared" si="14"/>
        <v>-13.400000000000006</v>
      </c>
      <c r="AD99" s="26">
        <f t="shared" si="14"/>
        <v>-99407.33999999985</v>
      </c>
      <c r="AE99" s="26">
        <f t="shared" si="15"/>
        <v>-50946.40257660253</v>
      </c>
      <c r="AF99" s="26">
        <f t="shared" si="16"/>
        <v>-150353.74257660215</v>
      </c>
      <c r="AG99" s="26">
        <f t="shared" si="17"/>
        <v>-36061.04000000004</v>
      </c>
      <c r="AH99" s="26">
        <f t="shared" si="17"/>
        <v>14513.450000000004</v>
      </c>
      <c r="AI99" s="26">
        <f t="shared" si="18"/>
        <v>-128806.15257660241</v>
      </c>
      <c r="AJ99" s="26">
        <f t="shared" si="18"/>
        <v>0</v>
      </c>
      <c r="AK99" s="26">
        <f t="shared" si="19"/>
        <v>44.02945751498737</v>
      </c>
    </row>
    <row r="100" spans="1:37" ht="15">
      <c r="A100" t="s">
        <v>82</v>
      </c>
      <c r="B100" t="s">
        <v>167</v>
      </c>
      <c r="C100" s="25">
        <v>433.6</v>
      </c>
      <c r="D100" s="26">
        <v>3020229.6</v>
      </c>
      <c r="E100" s="26">
        <v>-400809.7878987234</v>
      </c>
      <c r="F100" s="26">
        <v>2619419.8121012766</v>
      </c>
      <c r="G100" s="27">
        <f t="shared" si="10"/>
        <v>9985.198888576182</v>
      </c>
      <c r="H100" s="26">
        <f t="shared" si="11"/>
        <v>2629405.0109898527</v>
      </c>
      <c r="I100" s="26">
        <v>-390824.5890101472</v>
      </c>
      <c r="J100" s="26">
        <v>255458.58</v>
      </c>
      <c r="K100" s="26">
        <v>20298.24</v>
      </c>
      <c r="L100" s="26">
        <v>2343662.9921012763</v>
      </c>
      <c r="M100" s="26">
        <v>0</v>
      </c>
      <c r="N100" s="26">
        <v>2353648.1909898524</v>
      </c>
      <c r="O100" s="26">
        <v>0</v>
      </c>
      <c r="P100" s="26">
        <v>6041.1</v>
      </c>
      <c r="Q100" s="26">
        <v>6064.13</v>
      </c>
      <c r="R100" s="26">
        <f t="shared" si="12"/>
        <v>9985.198888576124</v>
      </c>
      <c r="S100" s="28">
        <f t="shared" si="13"/>
        <v>23.029999999999745</v>
      </c>
      <c r="T100" s="25">
        <v>428.3</v>
      </c>
      <c r="U100" s="26">
        <v>3087697.09</v>
      </c>
      <c r="V100" s="26">
        <v>-543582.991281014</v>
      </c>
      <c r="W100" s="26">
        <v>2544114.098718986</v>
      </c>
      <c r="X100" s="26">
        <v>292830.9</v>
      </c>
      <c r="Y100" s="26">
        <v>20907.19</v>
      </c>
      <c r="Z100" s="26">
        <v>2230376.008718986</v>
      </c>
      <c r="AA100" s="26">
        <v>0</v>
      </c>
      <c r="AB100" s="29">
        <v>5940.028248234849</v>
      </c>
      <c r="AC100" s="30">
        <f t="shared" si="14"/>
        <v>-5.300000000000011</v>
      </c>
      <c r="AD100" s="26">
        <f t="shared" si="14"/>
        <v>67467.48999999976</v>
      </c>
      <c r="AE100" s="26">
        <f t="shared" si="15"/>
        <v>-152758.40227086685</v>
      </c>
      <c r="AF100" s="26">
        <f t="shared" si="16"/>
        <v>-85290.9122708668</v>
      </c>
      <c r="AG100" s="26">
        <f t="shared" si="17"/>
        <v>37372.320000000036</v>
      </c>
      <c r="AH100" s="26">
        <f t="shared" si="17"/>
        <v>608.9499999999971</v>
      </c>
      <c r="AI100" s="26">
        <f t="shared" si="18"/>
        <v>-123272.18227086635</v>
      </c>
      <c r="AJ100" s="26">
        <f t="shared" si="18"/>
        <v>0</v>
      </c>
      <c r="AK100" s="26">
        <f t="shared" si="19"/>
        <v>-124.10175176515077</v>
      </c>
    </row>
    <row r="101" spans="1:37" ht="15">
      <c r="A101" t="s">
        <v>82</v>
      </c>
      <c r="B101" t="s">
        <v>168</v>
      </c>
      <c r="C101" s="25">
        <v>55.7</v>
      </c>
      <c r="D101" s="26">
        <v>781119.4299999999</v>
      </c>
      <c r="E101" s="26">
        <v>-103661.09684570724</v>
      </c>
      <c r="F101" s="26">
        <v>677458.3331542927</v>
      </c>
      <c r="G101" s="27">
        <f t="shared" si="10"/>
        <v>2582.463553195179</v>
      </c>
      <c r="H101" s="26">
        <f t="shared" si="11"/>
        <v>680040.7967074879</v>
      </c>
      <c r="I101" s="26">
        <v>-101078.63329251207</v>
      </c>
      <c r="J101" s="26">
        <v>158409.62</v>
      </c>
      <c r="K101" s="26">
        <v>20427.33</v>
      </c>
      <c r="L101" s="26">
        <v>498621.38315429265</v>
      </c>
      <c r="M101" s="26">
        <v>0</v>
      </c>
      <c r="N101" s="26">
        <v>501203.8467074879</v>
      </c>
      <c r="O101" s="26">
        <v>0</v>
      </c>
      <c r="P101" s="26">
        <v>12162.63</v>
      </c>
      <c r="Q101" s="26">
        <v>12208.99</v>
      </c>
      <c r="R101" s="26">
        <f t="shared" si="12"/>
        <v>2582.463553195237</v>
      </c>
      <c r="S101" s="28">
        <f t="shared" si="13"/>
        <v>46.36000000000058</v>
      </c>
      <c r="T101" s="25">
        <v>55.3</v>
      </c>
      <c r="U101" s="26">
        <v>804220.9700000001</v>
      </c>
      <c r="V101" s="26">
        <v>-141581.51780475292</v>
      </c>
      <c r="W101" s="26">
        <v>662639.4521952472</v>
      </c>
      <c r="X101" s="26">
        <v>197551.21</v>
      </c>
      <c r="Y101" s="26">
        <v>21040.15</v>
      </c>
      <c r="Z101" s="26">
        <v>444048.0921952472</v>
      </c>
      <c r="AA101" s="26">
        <v>0</v>
      </c>
      <c r="AB101" s="29">
        <v>11982.630238612066</v>
      </c>
      <c r="AC101" s="30">
        <f t="shared" si="14"/>
        <v>-0.4000000000000057</v>
      </c>
      <c r="AD101" s="26">
        <f t="shared" si="14"/>
        <v>23101.540000000154</v>
      </c>
      <c r="AE101" s="26">
        <f t="shared" si="15"/>
        <v>-40502.88451224085</v>
      </c>
      <c r="AF101" s="26">
        <f t="shared" si="16"/>
        <v>-17401.34451224073</v>
      </c>
      <c r="AG101" s="26">
        <f t="shared" si="17"/>
        <v>39141.59</v>
      </c>
      <c r="AH101" s="26">
        <f t="shared" si="17"/>
        <v>612.8199999999997</v>
      </c>
      <c r="AI101" s="26">
        <f t="shared" si="18"/>
        <v>-57155.7545122407</v>
      </c>
      <c r="AJ101" s="26">
        <f t="shared" si="18"/>
        <v>0</v>
      </c>
      <c r="AK101" s="26">
        <f t="shared" si="19"/>
        <v>-226.35976138793376</v>
      </c>
    </row>
    <row r="102" spans="1:37" ht="15">
      <c r="A102" t="s">
        <v>169</v>
      </c>
      <c r="B102" t="s">
        <v>170</v>
      </c>
      <c r="C102" s="25">
        <v>167.1</v>
      </c>
      <c r="D102" s="26">
        <v>2115961.33</v>
      </c>
      <c r="E102" s="26">
        <v>-280805.80757145106</v>
      </c>
      <c r="F102" s="26">
        <v>1835155.522428549</v>
      </c>
      <c r="G102" s="27">
        <f t="shared" si="10"/>
        <v>6995.592229341157</v>
      </c>
      <c r="H102" s="26">
        <f t="shared" si="11"/>
        <v>1842151.11465789</v>
      </c>
      <c r="I102" s="26">
        <v>-273810.2153421099</v>
      </c>
      <c r="J102" s="26">
        <v>889717.37</v>
      </c>
      <c r="K102" s="26">
        <v>75937.68</v>
      </c>
      <c r="L102" s="26">
        <v>869500.4724285488</v>
      </c>
      <c r="M102" s="26">
        <v>0</v>
      </c>
      <c r="N102" s="26">
        <v>876496.06465789</v>
      </c>
      <c r="O102" s="26">
        <v>0</v>
      </c>
      <c r="P102" s="26">
        <v>10982.38</v>
      </c>
      <c r="Q102" s="26">
        <v>11024.24</v>
      </c>
      <c r="R102" s="26">
        <f t="shared" si="12"/>
        <v>6995.592229341157</v>
      </c>
      <c r="S102" s="28">
        <f t="shared" si="13"/>
        <v>41.86000000000058</v>
      </c>
      <c r="T102" s="25">
        <v>166</v>
      </c>
      <c r="U102" s="26">
        <v>2180409.26</v>
      </c>
      <c r="V102" s="26">
        <v>-383856.7557699199</v>
      </c>
      <c r="W102" s="26">
        <v>1796552.50423008</v>
      </c>
      <c r="X102" s="26">
        <v>971381.73</v>
      </c>
      <c r="Y102" s="26">
        <v>78215.81</v>
      </c>
      <c r="Z102" s="26">
        <v>746954.9642300799</v>
      </c>
      <c r="AA102" s="26">
        <v>0</v>
      </c>
      <c r="AB102" s="29">
        <v>10822.605447169157</v>
      </c>
      <c r="AC102" s="30">
        <f t="shared" si="14"/>
        <v>-1.0999999999999943</v>
      </c>
      <c r="AD102" s="26">
        <f t="shared" si="14"/>
        <v>64447.9299999997</v>
      </c>
      <c r="AE102" s="26">
        <f t="shared" si="15"/>
        <v>-110046.54042780999</v>
      </c>
      <c r="AF102" s="26">
        <f t="shared" si="16"/>
        <v>-45598.61042781011</v>
      </c>
      <c r="AG102" s="26">
        <f t="shared" si="17"/>
        <v>81664.35999999999</v>
      </c>
      <c r="AH102" s="26">
        <f t="shared" si="17"/>
        <v>2278.1300000000047</v>
      </c>
      <c r="AI102" s="26">
        <f t="shared" si="18"/>
        <v>-129541.1004278101</v>
      </c>
      <c r="AJ102" s="26">
        <f t="shared" si="18"/>
        <v>0</v>
      </c>
      <c r="AK102" s="26">
        <f t="shared" si="19"/>
        <v>-201.63455283084295</v>
      </c>
    </row>
    <row r="103" spans="1:37" ht="15">
      <c r="A103" t="s">
        <v>169</v>
      </c>
      <c r="B103" t="s">
        <v>171</v>
      </c>
      <c r="C103" s="25">
        <v>451.5</v>
      </c>
      <c r="D103" s="26">
        <v>3712253.91</v>
      </c>
      <c r="E103" s="26">
        <v>-492647.2153949179</v>
      </c>
      <c r="F103" s="26">
        <v>3219606.6946050823</v>
      </c>
      <c r="G103" s="27">
        <f t="shared" si="10"/>
        <v>12273.104540212662</v>
      </c>
      <c r="H103" s="26">
        <f t="shared" si="11"/>
        <v>3231879.799145295</v>
      </c>
      <c r="I103" s="26">
        <v>-480374.1108547052</v>
      </c>
      <c r="J103" s="26">
        <v>877155.47</v>
      </c>
      <c r="K103" s="26">
        <v>98069.24</v>
      </c>
      <c r="L103" s="26">
        <v>2244381.9846050823</v>
      </c>
      <c r="M103" s="26">
        <v>0</v>
      </c>
      <c r="N103" s="26">
        <v>2256655.0891452944</v>
      </c>
      <c r="O103" s="26">
        <v>0</v>
      </c>
      <c r="P103" s="26">
        <v>7130.91</v>
      </c>
      <c r="Q103" s="26">
        <v>7158.09</v>
      </c>
      <c r="R103" s="26">
        <f t="shared" si="12"/>
        <v>12273.10454021208</v>
      </c>
      <c r="S103" s="28">
        <f t="shared" si="13"/>
        <v>27.18000000000029</v>
      </c>
      <c r="T103" s="25">
        <v>441.6</v>
      </c>
      <c r="U103" s="26">
        <v>3804684.36</v>
      </c>
      <c r="V103" s="26">
        <v>-669807.188013022</v>
      </c>
      <c r="W103" s="26">
        <v>3134877.171986978</v>
      </c>
      <c r="X103" s="26">
        <v>866161.24</v>
      </c>
      <c r="Y103" s="26">
        <v>101011.32</v>
      </c>
      <c r="Z103" s="26">
        <v>2167704.6119869784</v>
      </c>
      <c r="AA103" s="26">
        <v>0</v>
      </c>
      <c r="AB103" s="29">
        <v>7098.9066394632655</v>
      </c>
      <c r="AC103" s="30">
        <f t="shared" si="14"/>
        <v>-9.899999999999977</v>
      </c>
      <c r="AD103" s="26">
        <f t="shared" si="14"/>
        <v>92430.44999999972</v>
      </c>
      <c r="AE103" s="26">
        <f t="shared" si="15"/>
        <v>-189433.07715831674</v>
      </c>
      <c r="AF103" s="26">
        <f t="shared" si="16"/>
        <v>-97002.62715831678</v>
      </c>
      <c r="AG103" s="26">
        <f t="shared" si="17"/>
        <v>-10994.229999999981</v>
      </c>
      <c r="AH103" s="26">
        <f t="shared" si="17"/>
        <v>2942.0800000000017</v>
      </c>
      <c r="AI103" s="26">
        <f t="shared" si="18"/>
        <v>-88950.47715831595</v>
      </c>
      <c r="AJ103" s="26">
        <f t="shared" si="18"/>
        <v>0</v>
      </c>
      <c r="AK103" s="26">
        <f t="shared" si="19"/>
        <v>-59.183360536734654</v>
      </c>
    </row>
    <row r="104" spans="1:37" ht="15">
      <c r="A104" t="s">
        <v>169</v>
      </c>
      <c r="B104" t="s">
        <v>172</v>
      </c>
      <c r="C104" s="25">
        <v>200</v>
      </c>
      <c r="D104" s="26">
        <v>1660781.1</v>
      </c>
      <c r="E104" s="26">
        <v>-220399.5750644946</v>
      </c>
      <c r="F104" s="26">
        <v>1440381.5249355056</v>
      </c>
      <c r="G104" s="27">
        <f t="shared" si="10"/>
        <v>5490.718187083636</v>
      </c>
      <c r="H104" s="26">
        <f t="shared" si="11"/>
        <v>1445872.2431225893</v>
      </c>
      <c r="I104" s="26">
        <v>-214908.85687741096</v>
      </c>
      <c r="J104" s="26">
        <v>180564.28</v>
      </c>
      <c r="K104" s="26">
        <v>14203.5</v>
      </c>
      <c r="L104" s="26">
        <v>1245613.7449355056</v>
      </c>
      <c r="M104" s="26">
        <v>0</v>
      </c>
      <c r="N104" s="26">
        <v>1251104.463122589</v>
      </c>
      <c r="O104" s="26">
        <v>0</v>
      </c>
      <c r="P104" s="26">
        <v>7201.91</v>
      </c>
      <c r="Q104" s="26">
        <v>7229.36</v>
      </c>
      <c r="R104" s="26">
        <f t="shared" si="12"/>
        <v>5490.71818708349</v>
      </c>
      <c r="S104" s="28">
        <f t="shared" si="13"/>
        <v>27.449999999999818</v>
      </c>
      <c r="T104" s="25">
        <v>195.7</v>
      </c>
      <c r="U104" s="26">
        <v>1675068.11</v>
      </c>
      <c r="V104" s="26">
        <v>-294892.44161357643</v>
      </c>
      <c r="W104" s="26">
        <v>1380175.6683864237</v>
      </c>
      <c r="X104" s="26">
        <v>192346.57</v>
      </c>
      <c r="Y104" s="26">
        <v>14629.61</v>
      </c>
      <c r="Z104" s="26">
        <v>1173199.4883864236</v>
      </c>
      <c r="AA104" s="26">
        <v>0</v>
      </c>
      <c r="AB104" s="29">
        <v>7052.5072477589365</v>
      </c>
      <c r="AC104" s="30">
        <f t="shared" si="14"/>
        <v>-4.300000000000011</v>
      </c>
      <c r="AD104" s="26">
        <f t="shared" si="14"/>
        <v>14287.01000000001</v>
      </c>
      <c r="AE104" s="26">
        <f t="shared" si="15"/>
        <v>-79983.58473616547</v>
      </c>
      <c r="AF104" s="26">
        <f t="shared" si="16"/>
        <v>-65696.57473616558</v>
      </c>
      <c r="AG104" s="26">
        <f t="shared" si="17"/>
        <v>11782.290000000008</v>
      </c>
      <c r="AH104" s="26">
        <f t="shared" si="17"/>
        <v>426.1100000000006</v>
      </c>
      <c r="AI104" s="26">
        <f t="shared" si="18"/>
        <v>-77904.97473616549</v>
      </c>
      <c r="AJ104" s="26">
        <f t="shared" si="18"/>
        <v>0</v>
      </c>
      <c r="AK104" s="26">
        <f t="shared" si="19"/>
        <v>-176.85275224106317</v>
      </c>
    </row>
    <row r="105" spans="1:37" ht="15">
      <c r="A105" t="s">
        <v>173</v>
      </c>
      <c r="B105" t="s">
        <v>174</v>
      </c>
      <c r="C105" s="25">
        <v>2300.6</v>
      </c>
      <c r="D105" s="26">
        <v>16237447</v>
      </c>
      <c r="E105" s="26">
        <v>-2154845.3429125925</v>
      </c>
      <c r="F105" s="26">
        <v>14082601.657087408</v>
      </c>
      <c r="G105" s="27">
        <f t="shared" si="10"/>
        <v>53682.71926667914</v>
      </c>
      <c r="H105" s="26">
        <f t="shared" si="11"/>
        <v>14136284.376354087</v>
      </c>
      <c r="I105" s="26">
        <v>-2101162.6236459133</v>
      </c>
      <c r="J105" s="26">
        <v>4553809.2</v>
      </c>
      <c r="K105" s="26">
        <v>414577.61</v>
      </c>
      <c r="L105" s="26">
        <v>9114214.84708741</v>
      </c>
      <c r="M105" s="26">
        <v>0</v>
      </c>
      <c r="N105" s="26">
        <v>9167897.566354088</v>
      </c>
      <c r="O105" s="26">
        <v>0</v>
      </c>
      <c r="P105" s="26">
        <v>6121.27</v>
      </c>
      <c r="Q105" s="26">
        <v>6144.61</v>
      </c>
      <c r="R105" s="26">
        <f t="shared" si="12"/>
        <v>53682.71926667914</v>
      </c>
      <c r="S105" s="28">
        <f t="shared" si="13"/>
        <v>23.339999999999236</v>
      </c>
      <c r="T105" s="25">
        <v>2260.6</v>
      </c>
      <c r="U105" s="26">
        <v>16543650.76</v>
      </c>
      <c r="V105" s="26">
        <v>-2912477.132538031</v>
      </c>
      <c r="W105" s="26">
        <v>13631173.62746197</v>
      </c>
      <c r="X105" s="26">
        <v>4534135.46</v>
      </c>
      <c r="Y105" s="26">
        <v>427014.94</v>
      </c>
      <c r="Z105" s="26">
        <v>8670023.22746197</v>
      </c>
      <c r="AA105" s="26">
        <v>0</v>
      </c>
      <c r="AB105" s="29">
        <v>6029.891899257706</v>
      </c>
      <c r="AC105" s="30">
        <f t="shared" si="14"/>
        <v>-40</v>
      </c>
      <c r="AD105" s="26">
        <f t="shared" si="14"/>
        <v>306203.7599999998</v>
      </c>
      <c r="AE105" s="26">
        <f t="shared" si="15"/>
        <v>-811314.5088921175</v>
      </c>
      <c r="AF105" s="26">
        <f t="shared" si="16"/>
        <v>-505110.7488921173</v>
      </c>
      <c r="AG105" s="26">
        <f t="shared" si="17"/>
        <v>-19673.740000000224</v>
      </c>
      <c r="AH105" s="26">
        <f t="shared" si="17"/>
        <v>12437.330000000016</v>
      </c>
      <c r="AI105" s="26">
        <f t="shared" si="18"/>
        <v>-497874.338892119</v>
      </c>
      <c r="AJ105" s="26">
        <f t="shared" si="18"/>
        <v>0</v>
      </c>
      <c r="AK105" s="26">
        <f t="shared" si="19"/>
        <v>-114.71810074229325</v>
      </c>
    </row>
    <row r="106" spans="1:37" ht="15">
      <c r="A106" t="s">
        <v>173</v>
      </c>
      <c r="B106" t="s">
        <v>175</v>
      </c>
      <c r="C106" s="25">
        <v>180</v>
      </c>
      <c r="D106" s="26">
        <v>2189501.8200000003</v>
      </c>
      <c r="E106" s="26">
        <v>-290565.24711832136</v>
      </c>
      <c r="F106" s="26">
        <v>1898936.572881679</v>
      </c>
      <c r="G106" s="27">
        <f t="shared" si="10"/>
        <v>7238.724876942986</v>
      </c>
      <c r="H106" s="26">
        <f t="shared" si="11"/>
        <v>1906175.297758622</v>
      </c>
      <c r="I106" s="26">
        <v>-283326.5222413784</v>
      </c>
      <c r="J106" s="26">
        <v>247398.84</v>
      </c>
      <c r="K106" s="26">
        <v>24315.21</v>
      </c>
      <c r="L106" s="26">
        <v>1627222.522881679</v>
      </c>
      <c r="M106" s="26">
        <v>0</v>
      </c>
      <c r="N106" s="26">
        <v>1634461.2477586218</v>
      </c>
      <c r="O106" s="26">
        <v>0</v>
      </c>
      <c r="P106" s="26">
        <v>10549.65</v>
      </c>
      <c r="Q106" s="26">
        <v>10589.86</v>
      </c>
      <c r="R106" s="26">
        <f t="shared" si="12"/>
        <v>7238.7248769428115</v>
      </c>
      <c r="S106" s="28">
        <f t="shared" si="13"/>
        <v>40.210000000000946</v>
      </c>
      <c r="T106" s="25">
        <v>177.7</v>
      </c>
      <c r="U106" s="26">
        <v>2247847.19</v>
      </c>
      <c r="V106" s="26">
        <v>-395729.07052317815</v>
      </c>
      <c r="W106" s="26">
        <v>1852118.1194768217</v>
      </c>
      <c r="X106" s="26">
        <v>250008.47</v>
      </c>
      <c r="Y106" s="26">
        <v>25044.67</v>
      </c>
      <c r="Z106" s="26">
        <v>1577064.9794768218</v>
      </c>
      <c r="AA106" s="26">
        <v>0</v>
      </c>
      <c r="AB106" s="29">
        <v>10422.724363966357</v>
      </c>
      <c r="AC106" s="30">
        <f t="shared" si="14"/>
        <v>-2.3000000000000114</v>
      </c>
      <c r="AD106" s="26">
        <f t="shared" si="14"/>
        <v>58345.369999999646</v>
      </c>
      <c r="AE106" s="26">
        <f t="shared" si="15"/>
        <v>-112402.54828179977</v>
      </c>
      <c r="AF106" s="26">
        <f t="shared" si="16"/>
        <v>-54057.178281800356</v>
      </c>
      <c r="AG106" s="26">
        <f t="shared" si="17"/>
        <v>2609.6300000000047</v>
      </c>
      <c r="AH106" s="26">
        <f t="shared" si="17"/>
        <v>729.4599999999991</v>
      </c>
      <c r="AI106" s="26">
        <f t="shared" si="18"/>
        <v>-57396.268281799974</v>
      </c>
      <c r="AJ106" s="26">
        <f t="shared" si="18"/>
        <v>0</v>
      </c>
      <c r="AK106" s="26">
        <f t="shared" si="19"/>
        <v>-167.1356360336431</v>
      </c>
    </row>
    <row r="107" spans="1:37" ht="15">
      <c r="A107" t="s">
        <v>173</v>
      </c>
      <c r="B107" t="s">
        <v>176</v>
      </c>
      <c r="C107" s="25">
        <v>308</v>
      </c>
      <c r="D107" s="26">
        <v>2975385.95</v>
      </c>
      <c r="E107" s="26">
        <v>-394858.65959870786</v>
      </c>
      <c r="F107" s="26">
        <v>2580527.2904012925</v>
      </c>
      <c r="G107" s="27">
        <f t="shared" si="10"/>
        <v>9836.941032901988</v>
      </c>
      <c r="H107" s="26">
        <f t="shared" si="11"/>
        <v>2590364.2314341944</v>
      </c>
      <c r="I107" s="26">
        <v>-385021.7185658059</v>
      </c>
      <c r="J107" s="26">
        <v>421660.73</v>
      </c>
      <c r="K107" s="26">
        <v>38968.47</v>
      </c>
      <c r="L107" s="26">
        <v>2119898.0904012923</v>
      </c>
      <c r="M107" s="26">
        <v>0</v>
      </c>
      <c r="N107" s="26">
        <v>2129735.031434194</v>
      </c>
      <c r="O107" s="26">
        <v>0</v>
      </c>
      <c r="P107" s="26">
        <v>8378.34</v>
      </c>
      <c r="Q107" s="26">
        <v>8410.27</v>
      </c>
      <c r="R107" s="26">
        <f t="shared" si="12"/>
        <v>9836.941032901872</v>
      </c>
      <c r="S107" s="28">
        <f t="shared" si="13"/>
        <v>31.93000000000029</v>
      </c>
      <c r="T107" s="25">
        <v>307.6</v>
      </c>
      <c r="U107" s="26">
        <v>3076945.41</v>
      </c>
      <c r="V107" s="26">
        <v>-541690.1791931236</v>
      </c>
      <c r="W107" s="26">
        <v>2535255.2308068764</v>
      </c>
      <c r="X107" s="26">
        <v>439449.46</v>
      </c>
      <c r="Y107" s="26">
        <v>40137.52</v>
      </c>
      <c r="Z107" s="26">
        <v>2055668.2508068765</v>
      </c>
      <c r="AA107" s="26">
        <v>0</v>
      </c>
      <c r="AB107" s="29">
        <v>8242.052115757075</v>
      </c>
      <c r="AC107" s="30">
        <f t="shared" si="14"/>
        <v>-0.39999999999997726</v>
      </c>
      <c r="AD107" s="26">
        <f t="shared" si="14"/>
        <v>101559.45999999996</v>
      </c>
      <c r="AE107" s="26">
        <f t="shared" si="15"/>
        <v>-156668.46062731772</v>
      </c>
      <c r="AF107" s="26">
        <f t="shared" si="16"/>
        <v>-55109.00062731793</v>
      </c>
      <c r="AG107" s="26">
        <f t="shared" si="17"/>
        <v>17788.73000000004</v>
      </c>
      <c r="AH107" s="26">
        <f t="shared" si="17"/>
        <v>1169.0499999999956</v>
      </c>
      <c r="AI107" s="26">
        <f t="shared" si="18"/>
        <v>-74066.78062731773</v>
      </c>
      <c r="AJ107" s="26">
        <f t="shared" si="18"/>
        <v>0</v>
      </c>
      <c r="AK107" s="26">
        <f t="shared" si="19"/>
        <v>-168.21788424292572</v>
      </c>
    </row>
    <row r="108" spans="1:37" ht="15">
      <c r="A108" t="s">
        <v>173</v>
      </c>
      <c r="B108" t="s">
        <v>177</v>
      </c>
      <c r="C108" s="25">
        <v>172</v>
      </c>
      <c r="D108" s="26">
        <v>2152864.2</v>
      </c>
      <c r="E108" s="26">
        <v>-285703.1277942428</v>
      </c>
      <c r="F108" s="26">
        <v>1867161.0722057573</v>
      </c>
      <c r="G108" s="27">
        <f t="shared" si="10"/>
        <v>7117.597025436582</v>
      </c>
      <c r="H108" s="26">
        <f t="shared" si="11"/>
        <v>1874278.6692311938</v>
      </c>
      <c r="I108" s="26">
        <v>-278585.53076880623</v>
      </c>
      <c r="J108" s="26">
        <v>1077831.07</v>
      </c>
      <c r="K108" s="26">
        <v>112203.79</v>
      </c>
      <c r="L108" s="26">
        <v>677126.2122057572</v>
      </c>
      <c r="M108" s="26">
        <v>0</v>
      </c>
      <c r="N108" s="26">
        <v>684243.809231194</v>
      </c>
      <c r="O108" s="26">
        <v>0</v>
      </c>
      <c r="P108" s="26">
        <v>10855.59</v>
      </c>
      <c r="Q108" s="26">
        <v>10896.97</v>
      </c>
      <c r="R108" s="26">
        <f t="shared" si="12"/>
        <v>7117.597025436815</v>
      </c>
      <c r="S108" s="28">
        <f t="shared" si="13"/>
        <v>41.3799999999992</v>
      </c>
      <c r="T108" s="25">
        <v>170.3</v>
      </c>
      <c r="U108" s="26">
        <v>2212160.54</v>
      </c>
      <c r="V108" s="26">
        <v>-389446.50607777835</v>
      </c>
      <c r="W108" s="26">
        <v>1822714.0339222217</v>
      </c>
      <c r="X108" s="26">
        <v>1100081.22</v>
      </c>
      <c r="Y108" s="26">
        <v>89891.97</v>
      </c>
      <c r="Z108" s="26">
        <v>632740.8439222218</v>
      </c>
      <c r="AA108" s="26">
        <v>0</v>
      </c>
      <c r="AB108" s="29">
        <v>10702.959682455794</v>
      </c>
      <c r="AC108" s="30">
        <f t="shared" si="14"/>
        <v>-1.6999999999999886</v>
      </c>
      <c r="AD108" s="26">
        <f t="shared" si="14"/>
        <v>59296.33999999985</v>
      </c>
      <c r="AE108" s="26">
        <f t="shared" si="15"/>
        <v>-110860.97530897212</v>
      </c>
      <c r="AF108" s="26">
        <f t="shared" si="16"/>
        <v>-51564.635308972094</v>
      </c>
      <c r="AG108" s="26">
        <f t="shared" si="17"/>
        <v>22250.149999999907</v>
      </c>
      <c r="AH108" s="26">
        <f t="shared" si="17"/>
        <v>-22311.819999999992</v>
      </c>
      <c r="AI108" s="26">
        <f t="shared" si="18"/>
        <v>-51502.96530897217</v>
      </c>
      <c r="AJ108" s="26">
        <f t="shared" si="18"/>
        <v>0</v>
      </c>
      <c r="AK108" s="26">
        <f t="shared" si="19"/>
        <v>-194.01031754420546</v>
      </c>
    </row>
    <row r="109" spans="1:37" ht="15">
      <c r="A109" t="s">
        <v>178</v>
      </c>
      <c r="B109" t="s">
        <v>179</v>
      </c>
      <c r="C109" s="25">
        <v>124.9</v>
      </c>
      <c r="D109" s="26">
        <v>1703012.03</v>
      </c>
      <c r="E109" s="26">
        <v>-278.06000000007043</v>
      </c>
      <c r="F109" s="26">
        <v>1702733.97</v>
      </c>
      <c r="G109" s="27">
        <f t="shared" si="10"/>
        <v>0</v>
      </c>
      <c r="H109" s="26">
        <f t="shared" si="11"/>
        <v>1702733.97</v>
      </c>
      <c r="I109" s="26">
        <v>-278.06000000007043</v>
      </c>
      <c r="J109" s="26">
        <v>1616222.2</v>
      </c>
      <c r="K109" s="26">
        <v>86511.77</v>
      </c>
      <c r="L109" s="26">
        <v>0</v>
      </c>
      <c r="M109" s="26">
        <v>0</v>
      </c>
      <c r="N109" s="26">
        <v>0</v>
      </c>
      <c r="O109" s="26">
        <v>0</v>
      </c>
      <c r="P109" s="26">
        <v>13632.78</v>
      </c>
      <c r="Q109" s="26">
        <v>13632.78</v>
      </c>
      <c r="R109" s="26">
        <f t="shared" si="12"/>
        <v>0</v>
      </c>
      <c r="S109" s="28">
        <f t="shared" si="13"/>
        <v>0</v>
      </c>
      <c r="T109" s="25">
        <v>117.7</v>
      </c>
      <c r="U109" s="26">
        <v>1683772.75</v>
      </c>
      <c r="V109" s="26">
        <v>-40.73000000009779</v>
      </c>
      <c r="W109" s="26">
        <v>1683732.02</v>
      </c>
      <c r="X109" s="26">
        <v>1594624.9</v>
      </c>
      <c r="Y109" s="26">
        <v>89107.12</v>
      </c>
      <c r="Z109" s="26">
        <v>1.1641532182693481E-10</v>
      </c>
      <c r="AA109" s="26">
        <v>0</v>
      </c>
      <c r="AB109" s="29">
        <v>14305.284791843671</v>
      </c>
      <c r="AC109" s="30">
        <f t="shared" si="14"/>
        <v>-7.200000000000003</v>
      </c>
      <c r="AD109" s="26">
        <f t="shared" si="14"/>
        <v>-19239.280000000028</v>
      </c>
      <c r="AE109" s="26">
        <f t="shared" si="15"/>
        <v>237.32999999997264</v>
      </c>
      <c r="AF109" s="26">
        <f t="shared" si="16"/>
        <v>-19001.949999999953</v>
      </c>
      <c r="AG109" s="26">
        <f t="shared" si="17"/>
        <v>-21597.300000000047</v>
      </c>
      <c r="AH109" s="26">
        <f t="shared" si="17"/>
        <v>2595.3499999999913</v>
      </c>
      <c r="AI109" s="26">
        <f t="shared" si="18"/>
        <v>1.1641532182693481E-10</v>
      </c>
      <c r="AJ109" s="26">
        <f t="shared" si="18"/>
        <v>0</v>
      </c>
      <c r="AK109" s="26">
        <f t="shared" si="19"/>
        <v>672.5047918436703</v>
      </c>
    </row>
    <row r="110" spans="1:37" ht="15">
      <c r="A110" t="s">
        <v>178</v>
      </c>
      <c r="B110" t="s">
        <v>180</v>
      </c>
      <c r="C110" s="25">
        <v>462.8</v>
      </c>
      <c r="D110" s="26">
        <v>3738379.24</v>
      </c>
      <c r="E110" s="26">
        <v>-496114.2657066174</v>
      </c>
      <c r="F110" s="26">
        <v>3242264.974293383</v>
      </c>
      <c r="G110" s="27">
        <f t="shared" si="10"/>
        <v>12359.477647766995</v>
      </c>
      <c r="H110" s="26">
        <f t="shared" si="11"/>
        <v>3254624.45194115</v>
      </c>
      <c r="I110" s="26">
        <v>-483754.7880588504</v>
      </c>
      <c r="J110" s="26">
        <v>2558851.38</v>
      </c>
      <c r="K110" s="26">
        <v>292979.33</v>
      </c>
      <c r="L110" s="26">
        <v>390434.26429338293</v>
      </c>
      <c r="M110" s="26">
        <v>0</v>
      </c>
      <c r="N110" s="26">
        <v>402793.74194114987</v>
      </c>
      <c r="O110" s="26">
        <v>0</v>
      </c>
      <c r="P110" s="26">
        <v>7005.76</v>
      </c>
      <c r="Q110" s="26">
        <v>7032.46</v>
      </c>
      <c r="R110" s="26">
        <f t="shared" si="12"/>
        <v>12359.477647766937</v>
      </c>
      <c r="S110" s="28">
        <f t="shared" si="13"/>
        <v>26.699999999999818</v>
      </c>
      <c r="T110" s="25">
        <v>459.8</v>
      </c>
      <c r="U110" s="26">
        <v>3844095.83</v>
      </c>
      <c r="V110" s="26">
        <v>-445982.85000000003</v>
      </c>
      <c r="W110" s="26">
        <v>3398112.98</v>
      </c>
      <c r="X110" s="26">
        <v>3096344.27</v>
      </c>
      <c r="Y110" s="26">
        <v>301768.71</v>
      </c>
      <c r="Z110" s="26">
        <v>0</v>
      </c>
      <c r="AA110" s="26">
        <v>75261.74</v>
      </c>
      <c r="AB110" s="29">
        <v>7226.731709438885</v>
      </c>
      <c r="AC110" s="30">
        <f t="shared" si="14"/>
        <v>-3</v>
      </c>
      <c r="AD110" s="26">
        <f t="shared" si="14"/>
        <v>105716.58999999985</v>
      </c>
      <c r="AE110" s="26">
        <f t="shared" si="15"/>
        <v>37771.938058850355</v>
      </c>
      <c r="AF110" s="26">
        <f t="shared" si="16"/>
        <v>143488.5280588502</v>
      </c>
      <c r="AG110" s="26">
        <f t="shared" si="17"/>
        <v>537492.8900000001</v>
      </c>
      <c r="AH110" s="26">
        <f t="shared" si="17"/>
        <v>8789.380000000005</v>
      </c>
      <c r="AI110" s="26">
        <f t="shared" si="18"/>
        <v>-402793.74194114987</v>
      </c>
      <c r="AJ110" s="26">
        <f t="shared" si="18"/>
        <v>75261.74</v>
      </c>
      <c r="AK110" s="26">
        <f t="shared" si="19"/>
        <v>194.2717094388854</v>
      </c>
    </row>
    <row r="111" spans="1:37" ht="15">
      <c r="A111" t="s">
        <v>178</v>
      </c>
      <c r="B111" t="s">
        <v>181</v>
      </c>
      <c r="C111" s="25">
        <v>21577.399999999998</v>
      </c>
      <c r="D111" s="26">
        <v>152234889.07</v>
      </c>
      <c r="E111" s="26">
        <v>-20202846.034928065</v>
      </c>
      <c r="F111" s="26">
        <v>132032043.03507192</v>
      </c>
      <c r="G111" s="27">
        <f t="shared" si="10"/>
        <v>503304.66436865553</v>
      </c>
      <c r="H111" s="26">
        <f t="shared" si="11"/>
        <v>132535347.69944058</v>
      </c>
      <c r="I111" s="26">
        <v>-19699541.37055941</v>
      </c>
      <c r="J111" s="26">
        <v>42077603.19</v>
      </c>
      <c r="K111" s="26">
        <v>5712940.07</v>
      </c>
      <c r="L111" s="26">
        <v>84241499.77507192</v>
      </c>
      <c r="M111" s="26">
        <v>0</v>
      </c>
      <c r="N111" s="26">
        <v>84744804.43944058</v>
      </c>
      <c r="O111" s="26">
        <v>0</v>
      </c>
      <c r="P111" s="26">
        <v>6119</v>
      </c>
      <c r="Q111" s="26">
        <v>6142.32</v>
      </c>
      <c r="R111" s="26">
        <f t="shared" si="12"/>
        <v>503304.66436865926</v>
      </c>
      <c r="S111" s="28">
        <f t="shared" si="13"/>
        <v>23.31999999999971</v>
      </c>
      <c r="T111" s="25">
        <v>21581.4</v>
      </c>
      <c r="U111" s="26">
        <v>157608098.6</v>
      </c>
      <c r="V111" s="26">
        <v>-27746595.339473862</v>
      </c>
      <c r="W111" s="26">
        <v>129861503.26052614</v>
      </c>
      <c r="X111" s="26">
        <v>42808606.63</v>
      </c>
      <c r="Y111" s="26">
        <v>5884328.27</v>
      </c>
      <c r="Z111" s="26">
        <v>81168568.36052613</v>
      </c>
      <c r="AA111" s="26">
        <v>0</v>
      </c>
      <c r="AB111" s="29">
        <v>6017.288186147614</v>
      </c>
      <c r="AC111" s="30">
        <f t="shared" si="14"/>
        <v>4.000000000003638</v>
      </c>
      <c r="AD111" s="26">
        <f t="shared" si="14"/>
        <v>5373209.530000001</v>
      </c>
      <c r="AE111" s="26">
        <f t="shared" si="15"/>
        <v>-8047053.968914453</v>
      </c>
      <c r="AF111" s="26">
        <f t="shared" si="16"/>
        <v>-2673844.438914448</v>
      </c>
      <c r="AG111" s="26">
        <f t="shared" si="17"/>
        <v>731003.4400000051</v>
      </c>
      <c r="AH111" s="26">
        <f t="shared" si="17"/>
        <v>171388.19999999925</v>
      </c>
      <c r="AI111" s="26">
        <f t="shared" si="18"/>
        <v>-3576236.0789144486</v>
      </c>
      <c r="AJ111" s="26">
        <f t="shared" si="18"/>
        <v>0</v>
      </c>
      <c r="AK111" s="26">
        <f t="shared" si="19"/>
        <v>-125.03181385238531</v>
      </c>
    </row>
    <row r="112" spans="1:37" ht="15">
      <c r="A112" t="s">
        <v>182</v>
      </c>
      <c r="B112" t="s">
        <v>183</v>
      </c>
      <c r="C112" s="25">
        <v>97.7</v>
      </c>
      <c r="D112" s="26">
        <v>1408815.29</v>
      </c>
      <c r="E112" s="26">
        <v>-186961.59973181458</v>
      </c>
      <c r="F112" s="26">
        <v>1221853.6902681855</v>
      </c>
      <c r="G112" s="27">
        <f t="shared" si="10"/>
        <v>4657.692536990275</v>
      </c>
      <c r="H112" s="26">
        <f t="shared" si="11"/>
        <v>1226511.3828051756</v>
      </c>
      <c r="I112" s="26">
        <v>-182303.9071948243</v>
      </c>
      <c r="J112" s="26">
        <v>760751.26</v>
      </c>
      <c r="K112" s="26">
        <v>69161.49</v>
      </c>
      <c r="L112" s="26">
        <v>391940.94026818546</v>
      </c>
      <c r="M112" s="26">
        <v>0</v>
      </c>
      <c r="N112" s="26">
        <v>396598.6328051756</v>
      </c>
      <c r="O112" s="26">
        <v>0</v>
      </c>
      <c r="P112" s="26">
        <v>12506.18</v>
      </c>
      <c r="Q112" s="26">
        <v>12553.85</v>
      </c>
      <c r="R112" s="26">
        <f t="shared" si="12"/>
        <v>4657.692536990158</v>
      </c>
      <c r="S112" s="28">
        <f t="shared" si="13"/>
        <v>47.67000000000007</v>
      </c>
      <c r="T112" s="25">
        <v>91.1</v>
      </c>
      <c r="U112" s="26">
        <v>1378860.8299999998</v>
      </c>
      <c r="V112" s="26">
        <v>-242745.73336843148</v>
      </c>
      <c r="W112" s="26">
        <v>1136115.0966315684</v>
      </c>
      <c r="X112" s="26">
        <v>811401.55</v>
      </c>
      <c r="Y112" s="26">
        <v>71236.33</v>
      </c>
      <c r="Z112" s="26">
        <v>253477.21663156833</v>
      </c>
      <c r="AA112" s="26">
        <v>0</v>
      </c>
      <c r="AB112" s="29">
        <v>12471.07680166376</v>
      </c>
      <c r="AC112" s="30">
        <f t="shared" si="14"/>
        <v>-6.6000000000000085</v>
      </c>
      <c r="AD112" s="26">
        <f t="shared" si="14"/>
        <v>-29954.460000000196</v>
      </c>
      <c r="AE112" s="26">
        <f t="shared" si="15"/>
        <v>-60441.82617360717</v>
      </c>
      <c r="AF112" s="26">
        <f t="shared" si="16"/>
        <v>-90396.28617360722</v>
      </c>
      <c r="AG112" s="26">
        <f t="shared" si="17"/>
        <v>50650.29000000004</v>
      </c>
      <c r="AH112" s="26">
        <f t="shared" si="17"/>
        <v>2074.8399999999965</v>
      </c>
      <c r="AI112" s="26">
        <f t="shared" si="18"/>
        <v>-143121.4161736073</v>
      </c>
      <c r="AJ112" s="26">
        <f t="shared" si="18"/>
        <v>0</v>
      </c>
      <c r="AK112" s="26">
        <f t="shared" si="19"/>
        <v>-82.77319833624097</v>
      </c>
    </row>
    <row r="113" spans="1:37" ht="15">
      <c r="A113" t="s">
        <v>184</v>
      </c>
      <c r="B113" t="s">
        <v>184</v>
      </c>
      <c r="C113" s="25">
        <v>2224.8</v>
      </c>
      <c r="D113" s="26">
        <v>15696831.67</v>
      </c>
      <c r="E113" s="26">
        <v>-2083101.1563937601</v>
      </c>
      <c r="F113" s="26">
        <v>13613730.51360624</v>
      </c>
      <c r="G113" s="27">
        <f t="shared" si="10"/>
        <v>51895.3877365652</v>
      </c>
      <c r="H113" s="26">
        <f t="shared" si="11"/>
        <v>13665625.901342804</v>
      </c>
      <c r="I113" s="26">
        <v>-2031205.768657195</v>
      </c>
      <c r="J113" s="26">
        <v>9992685.39</v>
      </c>
      <c r="K113" s="26">
        <v>597973.16</v>
      </c>
      <c r="L113" s="26">
        <v>3023071.9636062384</v>
      </c>
      <c r="M113" s="26">
        <v>0</v>
      </c>
      <c r="N113" s="26">
        <v>3074967.3513428047</v>
      </c>
      <c r="O113" s="26">
        <v>0</v>
      </c>
      <c r="P113" s="26">
        <v>6119.08</v>
      </c>
      <c r="Q113" s="26">
        <v>6142.41</v>
      </c>
      <c r="R113" s="26">
        <f t="shared" si="12"/>
        <v>51895.387736566365</v>
      </c>
      <c r="S113" s="28">
        <f t="shared" si="13"/>
        <v>23.329999999999927</v>
      </c>
      <c r="T113" s="25">
        <v>2202.6</v>
      </c>
      <c r="U113" s="26">
        <v>16085719.956</v>
      </c>
      <c r="V113" s="26">
        <v>-2831859.3164173313</v>
      </c>
      <c r="W113" s="26">
        <v>13253860.63958267</v>
      </c>
      <c r="X113" s="26">
        <v>10144609.28</v>
      </c>
      <c r="Y113" s="26">
        <v>615912.35</v>
      </c>
      <c r="Z113" s="26">
        <v>2493339.00958267</v>
      </c>
      <c r="AA113" s="26">
        <v>0</v>
      </c>
      <c r="AB113" s="29">
        <v>6017.37067083568</v>
      </c>
      <c r="AC113" s="30">
        <f t="shared" si="14"/>
        <v>-22.200000000000273</v>
      </c>
      <c r="AD113" s="26">
        <f t="shared" si="14"/>
        <v>388888.2860000003</v>
      </c>
      <c r="AE113" s="26">
        <f t="shared" si="15"/>
        <v>-800653.5477601364</v>
      </c>
      <c r="AF113" s="26">
        <f t="shared" si="16"/>
        <v>-411765.26176013425</v>
      </c>
      <c r="AG113" s="26">
        <f t="shared" si="17"/>
        <v>151923.88999999873</v>
      </c>
      <c r="AH113" s="26">
        <f t="shared" si="17"/>
        <v>17939.189999999944</v>
      </c>
      <c r="AI113" s="26">
        <f t="shared" si="18"/>
        <v>-581628.3417601348</v>
      </c>
      <c r="AJ113" s="26">
        <f t="shared" si="18"/>
        <v>0</v>
      </c>
      <c r="AK113" s="26">
        <f t="shared" si="19"/>
        <v>-125.0393291643195</v>
      </c>
    </row>
    <row r="114" spans="1:37" ht="15">
      <c r="A114" t="s">
        <v>185</v>
      </c>
      <c r="B114" t="s">
        <v>185</v>
      </c>
      <c r="C114" s="25">
        <v>2824</v>
      </c>
      <c r="D114" s="26">
        <v>19986644.42</v>
      </c>
      <c r="E114" s="26">
        <v>-2652395.271799006</v>
      </c>
      <c r="F114" s="26">
        <v>17334249.148200996</v>
      </c>
      <c r="G114" s="27">
        <f t="shared" si="10"/>
        <v>66077.96296313079</v>
      </c>
      <c r="H114" s="26">
        <f t="shared" si="11"/>
        <v>17400327.111164127</v>
      </c>
      <c r="I114" s="26">
        <v>-2586317.3088358752</v>
      </c>
      <c r="J114" s="26">
        <v>9001824.01</v>
      </c>
      <c r="K114" s="26">
        <v>763219.02</v>
      </c>
      <c r="L114" s="26">
        <v>7569206.118200997</v>
      </c>
      <c r="M114" s="26">
        <v>0</v>
      </c>
      <c r="N114" s="26">
        <v>7635284.081164127</v>
      </c>
      <c r="O114" s="26">
        <v>0</v>
      </c>
      <c r="P114" s="26">
        <v>6138.19</v>
      </c>
      <c r="Q114" s="26">
        <v>6161.59</v>
      </c>
      <c r="R114" s="26">
        <f t="shared" si="12"/>
        <v>66077.96296313033</v>
      </c>
      <c r="S114" s="28">
        <f t="shared" si="13"/>
        <v>23.400000000000546</v>
      </c>
      <c r="T114" s="25">
        <v>2787.2</v>
      </c>
      <c r="U114" s="26">
        <v>20424154.09</v>
      </c>
      <c r="V114" s="26">
        <v>-3595632.100889326</v>
      </c>
      <c r="W114" s="26">
        <v>16828521.989110675</v>
      </c>
      <c r="X114" s="26">
        <v>9410733.98</v>
      </c>
      <c r="Y114" s="26">
        <v>786115.59</v>
      </c>
      <c r="Z114" s="26">
        <v>6631672.419110674</v>
      </c>
      <c r="AA114" s="26">
        <v>0</v>
      </c>
      <c r="AB114" s="29">
        <v>6037.787740065541</v>
      </c>
      <c r="AC114" s="30">
        <f t="shared" si="14"/>
        <v>-36.80000000000018</v>
      </c>
      <c r="AD114" s="26">
        <f t="shared" si="14"/>
        <v>437509.66999999806</v>
      </c>
      <c r="AE114" s="26">
        <f t="shared" si="15"/>
        <v>-1009314.7920534508</v>
      </c>
      <c r="AF114" s="26">
        <f t="shared" si="16"/>
        <v>-571805.1220534518</v>
      </c>
      <c r="AG114" s="26">
        <f t="shared" si="17"/>
        <v>408909.97000000067</v>
      </c>
      <c r="AH114" s="26">
        <f t="shared" si="17"/>
        <v>22896.56999999995</v>
      </c>
      <c r="AI114" s="26">
        <f t="shared" si="18"/>
        <v>-1003611.6620534528</v>
      </c>
      <c r="AJ114" s="26">
        <f t="shared" si="18"/>
        <v>0</v>
      </c>
      <c r="AK114" s="26">
        <f t="shared" si="19"/>
        <v>-123.80225993445947</v>
      </c>
    </row>
    <row r="115" spans="1:37" ht="15">
      <c r="A115" t="s">
        <v>185</v>
      </c>
      <c r="B115" t="s">
        <v>104</v>
      </c>
      <c r="C115" s="25">
        <v>665.1</v>
      </c>
      <c r="D115" s="26">
        <v>5279591.7299999995</v>
      </c>
      <c r="E115" s="26">
        <v>-700646.0838252674</v>
      </c>
      <c r="F115" s="26">
        <v>4578945.646174733</v>
      </c>
      <c r="G115" s="27">
        <f t="shared" si="10"/>
        <v>17454.88934832369</v>
      </c>
      <c r="H115" s="26">
        <f t="shared" si="11"/>
        <v>4596400.535523056</v>
      </c>
      <c r="I115" s="26">
        <v>-683191.1944769437</v>
      </c>
      <c r="J115" s="26">
        <v>1268915.61</v>
      </c>
      <c r="K115" s="26">
        <v>111094.58</v>
      </c>
      <c r="L115" s="26">
        <v>3198935.456174732</v>
      </c>
      <c r="M115" s="26">
        <v>0</v>
      </c>
      <c r="N115" s="26">
        <v>3216390.3455230556</v>
      </c>
      <c r="O115" s="26">
        <v>0</v>
      </c>
      <c r="P115" s="26">
        <v>6884.6</v>
      </c>
      <c r="Q115" s="26">
        <v>6910.84</v>
      </c>
      <c r="R115" s="26">
        <f t="shared" si="12"/>
        <v>17454.889348323457</v>
      </c>
      <c r="S115" s="28">
        <f t="shared" si="13"/>
        <v>26.23999999999978</v>
      </c>
      <c r="T115" s="25">
        <v>669.5</v>
      </c>
      <c r="U115" s="26">
        <v>5496359.69</v>
      </c>
      <c r="V115" s="26">
        <v>-967623.2979986349</v>
      </c>
      <c r="W115" s="26">
        <v>4528736.392001365</v>
      </c>
      <c r="X115" s="26">
        <v>1273207.2</v>
      </c>
      <c r="Y115" s="26">
        <v>114427.42</v>
      </c>
      <c r="Z115" s="26">
        <v>3141101.772001365</v>
      </c>
      <c r="AA115" s="26">
        <v>0</v>
      </c>
      <c r="AB115" s="29">
        <v>6764.356074684638</v>
      </c>
      <c r="AC115" s="30">
        <f t="shared" si="14"/>
        <v>4.399999999999977</v>
      </c>
      <c r="AD115" s="26">
        <f t="shared" si="14"/>
        <v>216767.9600000009</v>
      </c>
      <c r="AE115" s="26">
        <f t="shared" si="15"/>
        <v>-284432.10352169117</v>
      </c>
      <c r="AF115" s="26">
        <f t="shared" si="16"/>
        <v>-67664.14352169074</v>
      </c>
      <c r="AG115" s="26">
        <f t="shared" si="17"/>
        <v>4291.589999999851</v>
      </c>
      <c r="AH115" s="26">
        <f t="shared" si="17"/>
        <v>3332.8399999999965</v>
      </c>
      <c r="AI115" s="26">
        <f t="shared" si="18"/>
        <v>-75288.57352169044</v>
      </c>
      <c r="AJ115" s="26">
        <f t="shared" si="18"/>
        <v>0</v>
      </c>
      <c r="AK115" s="26">
        <f t="shared" si="19"/>
        <v>-146.48392531536228</v>
      </c>
    </row>
    <row r="116" spans="1:37" ht="15">
      <c r="A116" t="s">
        <v>185</v>
      </c>
      <c r="B116" t="s">
        <v>186</v>
      </c>
      <c r="C116" s="25">
        <v>367.29999999999995</v>
      </c>
      <c r="D116" s="26">
        <v>3408377.43</v>
      </c>
      <c r="E116" s="26">
        <v>-452320.25896213186</v>
      </c>
      <c r="F116" s="26">
        <v>2956057.171037868</v>
      </c>
      <c r="G116" s="27">
        <f t="shared" si="10"/>
        <v>11268.456717954192</v>
      </c>
      <c r="H116" s="26">
        <f t="shared" si="11"/>
        <v>2967325.627755822</v>
      </c>
      <c r="I116" s="26">
        <v>-441051.80224417767</v>
      </c>
      <c r="J116" s="26">
        <v>803311.61</v>
      </c>
      <c r="K116" s="26">
        <v>74390.35</v>
      </c>
      <c r="L116" s="26">
        <v>2078355.2110378682</v>
      </c>
      <c r="M116" s="26">
        <v>0</v>
      </c>
      <c r="N116" s="26">
        <v>2089623.6677558227</v>
      </c>
      <c r="O116" s="26">
        <v>0</v>
      </c>
      <c r="P116" s="26">
        <v>8048.07</v>
      </c>
      <c r="Q116" s="26">
        <v>8078.75</v>
      </c>
      <c r="R116" s="26">
        <f t="shared" si="12"/>
        <v>11268.456717954483</v>
      </c>
      <c r="S116" s="28">
        <f t="shared" si="13"/>
        <v>30.68000000000029</v>
      </c>
      <c r="T116" s="25">
        <v>364.1</v>
      </c>
      <c r="U116" s="26">
        <v>3509692.3499999996</v>
      </c>
      <c r="V116" s="26">
        <v>-617874.4256578264</v>
      </c>
      <c r="W116" s="26">
        <v>2891817.924342173</v>
      </c>
      <c r="X116" s="26">
        <v>786455.94</v>
      </c>
      <c r="Y116" s="26">
        <v>76622.06</v>
      </c>
      <c r="Z116" s="26">
        <v>2028739.9243421732</v>
      </c>
      <c r="AA116" s="26">
        <v>0</v>
      </c>
      <c r="AB116" s="29">
        <v>7942.3727666634795</v>
      </c>
      <c r="AC116" s="30">
        <f t="shared" si="14"/>
        <v>-3.199999999999932</v>
      </c>
      <c r="AD116" s="26">
        <f t="shared" si="14"/>
        <v>101314.91999999946</v>
      </c>
      <c r="AE116" s="26">
        <f t="shared" si="15"/>
        <v>-176822.6234136487</v>
      </c>
      <c r="AF116" s="26">
        <f t="shared" si="16"/>
        <v>-75507.703413649</v>
      </c>
      <c r="AG116" s="26">
        <f t="shared" si="17"/>
        <v>-16855.670000000042</v>
      </c>
      <c r="AH116" s="26">
        <f t="shared" si="17"/>
        <v>2231.709999999992</v>
      </c>
      <c r="AI116" s="26">
        <f t="shared" si="18"/>
        <v>-60883.7434136495</v>
      </c>
      <c r="AJ116" s="26">
        <f t="shared" si="18"/>
        <v>0</v>
      </c>
      <c r="AK116" s="26">
        <f t="shared" si="19"/>
        <v>-136.37723333652048</v>
      </c>
    </row>
    <row r="117" spans="1:37" ht="15">
      <c r="A117" t="s">
        <v>187</v>
      </c>
      <c r="B117" t="s">
        <v>187</v>
      </c>
      <c r="C117" s="25">
        <v>6029</v>
      </c>
      <c r="D117" s="26">
        <v>44746120.830000006</v>
      </c>
      <c r="E117" s="26">
        <v>-5938185.361524485</v>
      </c>
      <c r="F117" s="26">
        <v>38807935.46847552</v>
      </c>
      <c r="G117" s="27">
        <f t="shared" si="10"/>
        <v>147935.4139101915</v>
      </c>
      <c r="H117" s="26">
        <f t="shared" si="11"/>
        <v>38955870.882385716</v>
      </c>
      <c r="I117" s="26">
        <v>-5790249.947614294</v>
      </c>
      <c r="J117" s="26">
        <v>11469551.92</v>
      </c>
      <c r="K117" s="26">
        <v>1175789.34</v>
      </c>
      <c r="L117" s="26">
        <v>26162594.20847552</v>
      </c>
      <c r="M117" s="26">
        <v>0</v>
      </c>
      <c r="N117" s="26">
        <v>26310529.622385714</v>
      </c>
      <c r="O117" s="26">
        <v>0</v>
      </c>
      <c r="P117" s="26">
        <v>6436.88</v>
      </c>
      <c r="Q117" s="26">
        <v>6461.41</v>
      </c>
      <c r="R117" s="26">
        <f t="shared" si="12"/>
        <v>147935.41391019523</v>
      </c>
      <c r="S117" s="28">
        <f t="shared" si="13"/>
        <v>24.529999999999745</v>
      </c>
      <c r="T117" s="25">
        <v>5998.6</v>
      </c>
      <c r="U117" s="26">
        <v>46085656.660000004</v>
      </c>
      <c r="V117" s="26">
        <v>-8113289.086395645</v>
      </c>
      <c r="W117" s="26">
        <v>37972367.57360436</v>
      </c>
      <c r="X117" s="26">
        <v>11543406.48</v>
      </c>
      <c r="Y117" s="26">
        <v>1211063.02</v>
      </c>
      <c r="Z117" s="26">
        <v>25217898.07360436</v>
      </c>
      <c r="AA117" s="26">
        <v>0</v>
      </c>
      <c r="AB117" s="29">
        <v>6330.204976761971</v>
      </c>
      <c r="AC117" s="30">
        <f t="shared" si="14"/>
        <v>-30.399999999999636</v>
      </c>
      <c r="AD117" s="26">
        <f t="shared" si="14"/>
        <v>1339535.8299999982</v>
      </c>
      <c r="AE117" s="26">
        <f t="shared" si="15"/>
        <v>-2323039.138781351</v>
      </c>
      <c r="AF117" s="26">
        <f t="shared" si="16"/>
        <v>-983503.3087813556</v>
      </c>
      <c r="AG117" s="26">
        <f t="shared" si="17"/>
        <v>73854.56000000052</v>
      </c>
      <c r="AH117" s="26">
        <f t="shared" si="17"/>
        <v>35273.679999999935</v>
      </c>
      <c r="AI117" s="26">
        <f t="shared" si="18"/>
        <v>-1092631.548781354</v>
      </c>
      <c r="AJ117" s="26">
        <f t="shared" si="18"/>
        <v>0</v>
      </c>
      <c r="AK117" s="26">
        <f t="shared" si="19"/>
        <v>-131.20502323802884</v>
      </c>
    </row>
    <row r="118" spans="1:37" ht="15">
      <c r="A118" t="s">
        <v>187</v>
      </c>
      <c r="B118" t="s">
        <v>188</v>
      </c>
      <c r="C118" s="25">
        <v>311.5</v>
      </c>
      <c r="D118" s="26">
        <v>3304754.44</v>
      </c>
      <c r="E118" s="26">
        <v>-438568.6194697795</v>
      </c>
      <c r="F118" s="26">
        <v>2866185.8205302204</v>
      </c>
      <c r="G118" s="27">
        <f t="shared" si="10"/>
        <v>10925.868139728613</v>
      </c>
      <c r="H118" s="26">
        <f t="shared" si="11"/>
        <v>2877111.688669949</v>
      </c>
      <c r="I118" s="26">
        <v>-427642.7513300509</v>
      </c>
      <c r="J118" s="26">
        <v>888583.82</v>
      </c>
      <c r="K118" s="26">
        <v>84115.82</v>
      </c>
      <c r="L118" s="26">
        <v>1893486.1805302205</v>
      </c>
      <c r="M118" s="26">
        <v>0</v>
      </c>
      <c r="N118" s="26">
        <v>1904412.048669949</v>
      </c>
      <c r="O118" s="26">
        <v>0</v>
      </c>
      <c r="P118" s="26">
        <v>9201.24</v>
      </c>
      <c r="Q118" s="26">
        <v>9236.31</v>
      </c>
      <c r="R118" s="26">
        <f t="shared" si="12"/>
        <v>10925.868139728438</v>
      </c>
      <c r="S118" s="28">
        <f t="shared" si="13"/>
        <v>35.06999999999971</v>
      </c>
      <c r="T118" s="25">
        <v>310.6</v>
      </c>
      <c r="U118" s="26">
        <v>3414738.04</v>
      </c>
      <c r="V118" s="26">
        <v>-601157.906400808</v>
      </c>
      <c r="W118" s="26">
        <v>2813580.133599192</v>
      </c>
      <c r="X118" s="26">
        <v>900083.05</v>
      </c>
      <c r="Y118" s="26">
        <v>86639.29</v>
      </c>
      <c r="Z118" s="26">
        <v>1826857.7935991918</v>
      </c>
      <c r="AA118" s="26">
        <v>0</v>
      </c>
      <c r="AB118" s="29">
        <v>9058.53230392528</v>
      </c>
      <c r="AC118" s="30">
        <f t="shared" si="14"/>
        <v>-0.8999999999999773</v>
      </c>
      <c r="AD118" s="26">
        <f t="shared" si="14"/>
        <v>109983.6000000001</v>
      </c>
      <c r="AE118" s="26">
        <f t="shared" si="15"/>
        <v>-173515.15507075714</v>
      </c>
      <c r="AF118" s="26">
        <f t="shared" si="16"/>
        <v>-63531.555070756935</v>
      </c>
      <c r="AG118" s="26">
        <f t="shared" si="17"/>
        <v>11499.230000000098</v>
      </c>
      <c r="AH118" s="26">
        <f t="shared" si="17"/>
        <v>2523.4699999999866</v>
      </c>
      <c r="AI118" s="26">
        <f t="shared" si="18"/>
        <v>-77554.25507075712</v>
      </c>
      <c r="AJ118" s="26">
        <f t="shared" si="18"/>
        <v>0</v>
      </c>
      <c r="AK118" s="26">
        <f t="shared" si="19"/>
        <v>-177.77769607471964</v>
      </c>
    </row>
    <row r="119" spans="1:37" ht="15">
      <c r="A119" t="s">
        <v>189</v>
      </c>
      <c r="B119" t="s">
        <v>190</v>
      </c>
      <c r="C119" s="25">
        <v>1428.3</v>
      </c>
      <c r="D119" s="26">
        <v>10815101.81</v>
      </c>
      <c r="E119" s="26">
        <v>-1435254.678177182</v>
      </c>
      <c r="F119" s="26">
        <v>9379847.131822819</v>
      </c>
      <c r="G119" s="27">
        <f t="shared" si="10"/>
        <v>35755.87186254002</v>
      </c>
      <c r="H119" s="26">
        <f t="shared" si="11"/>
        <v>9415603.003685359</v>
      </c>
      <c r="I119" s="26">
        <v>-1399498.806314642</v>
      </c>
      <c r="J119" s="26">
        <v>4672463.37</v>
      </c>
      <c r="K119" s="26">
        <v>347199.54</v>
      </c>
      <c r="L119" s="26">
        <v>4360184.221822819</v>
      </c>
      <c r="M119" s="26">
        <v>0</v>
      </c>
      <c r="N119" s="26">
        <v>4395940.093685359</v>
      </c>
      <c r="O119" s="26">
        <v>0</v>
      </c>
      <c r="P119" s="26">
        <v>6567.14</v>
      </c>
      <c r="Q119" s="26">
        <v>6592.17</v>
      </c>
      <c r="R119" s="26">
        <f t="shared" si="12"/>
        <v>35755.87186254002</v>
      </c>
      <c r="S119" s="28">
        <f t="shared" si="13"/>
        <v>25.029999999999745</v>
      </c>
      <c r="T119" s="25">
        <v>1419.3</v>
      </c>
      <c r="U119" s="26">
        <v>11135384.46</v>
      </c>
      <c r="V119" s="26">
        <v>-1960362.5023434279</v>
      </c>
      <c r="W119" s="26">
        <v>9175021.957656574</v>
      </c>
      <c r="X119" s="26">
        <v>4705029.4</v>
      </c>
      <c r="Y119" s="26">
        <v>437195.13</v>
      </c>
      <c r="Z119" s="26">
        <v>4032797.4276565732</v>
      </c>
      <c r="AA119" s="26">
        <v>0</v>
      </c>
      <c r="AB119" s="29">
        <v>6464.469779226783</v>
      </c>
      <c r="AC119" s="30">
        <f t="shared" si="14"/>
        <v>-9</v>
      </c>
      <c r="AD119" s="26">
        <f t="shared" si="14"/>
        <v>320282.6500000004</v>
      </c>
      <c r="AE119" s="26">
        <f t="shared" si="15"/>
        <v>-560863.6960287858</v>
      </c>
      <c r="AF119" s="26">
        <f t="shared" si="16"/>
        <v>-240581.0460287854</v>
      </c>
      <c r="AG119" s="26">
        <f t="shared" si="17"/>
        <v>32566.03000000026</v>
      </c>
      <c r="AH119" s="26">
        <f t="shared" si="17"/>
        <v>89995.59000000003</v>
      </c>
      <c r="AI119" s="26">
        <f t="shared" si="18"/>
        <v>-363142.6660287855</v>
      </c>
      <c r="AJ119" s="26">
        <f t="shared" si="18"/>
        <v>0</v>
      </c>
      <c r="AK119" s="26">
        <f t="shared" si="19"/>
        <v>-127.70022077321664</v>
      </c>
    </row>
    <row r="120" spans="1:37" ht="15">
      <c r="A120" t="s">
        <v>189</v>
      </c>
      <c r="B120" t="s">
        <v>191</v>
      </c>
      <c r="C120" s="25">
        <v>2990.4</v>
      </c>
      <c r="D120" s="26">
        <v>22373724.52</v>
      </c>
      <c r="E120" s="26">
        <v>-2969180.8130632406</v>
      </c>
      <c r="F120" s="26">
        <v>19404543.706936758</v>
      </c>
      <c r="G120" s="27">
        <f t="shared" si="10"/>
        <v>73969.90255655209</v>
      </c>
      <c r="H120" s="26">
        <f t="shared" si="11"/>
        <v>19478513.60949331</v>
      </c>
      <c r="I120" s="26">
        <v>-2895210.9105066885</v>
      </c>
      <c r="J120" s="26">
        <v>5238150.66</v>
      </c>
      <c r="K120" s="26">
        <v>481698.1</v>
      </c>
      <c r="L120" s="26">
        <v>13684694.946936758</v>
      </c>
      <c r="M120" s="26">
        <v>0</v>
      </c>
      <c r="N120" s="26">
        <v>13758664.849493312</v>
      </c>
      <c r="O120" s="26">
        <v>0</v>
      </c>
      <c r="P120" s="26">
        <v>6488.95</v>
      </c>
      <c r="Q120" s="26">
        <v>6513.68</v>
      </c>
      <c r="R120" s="26">
        <f t="shared" si="12"/>
        <v>73969.90255655348</v>
      </c>
      <c r="S120" s="28">
        <f t="shared" si="13"/>
        <v>24.730000000000473</v>
      </c>
      <c r="T120" s="25">
        <v>2989.1</v>
      </c>
      <c r="U120" s="26">
        <v>23165077.75</v>
      </c>
      <c r="V120" s="26">
        <v>-4078166.3128109057</v>
      </c>
      <c r="W120" s="26">
        <v>19086911.437189095</v>
      </c>
      <c r="X120" s="26">
        <v>5302454.06</v>
      </c>
      <c r="Y120" s="26">
        <v>496149.04</v>
      </c>
      <c r="Z120" s="26">
        <v>13288308.337189097</v>
      </c>
      <c r="AA120" s="26">
        <v>0</v>
      </c>
      <c r="AB120" s="29">
        <v>6385.504478668862</v>
      </c>
      <c r="AC120" s="30">
        <f t="shared" si="14"/>
        <v>-1.300000000000182</v>
      </c>
      <c r="AD120" s="26">
        <f t="shared" si="14"/>
        <v>791353.2300000004</v>
      </c>
      <c r="AE120" s="26">
        <f t="shared" si="15"/>
        <v>-1182955.4023042172</v>
      </c>
      <c r="AF120" s="26">
        <f t="shared" si="16"/>
        <v>-391602.1723042168</v>
      </c>
      <c r="AG120" s="26">
        <f t="shared" si="17"/>
        <v>64303.39999999944</v>
      </c>
      <c r="AH120" s="26">
        <f t="shared" si="17"/>
        <v>14450.940000000002</v>
      </c>
      <c r="AI120" s="26">
        <f t="shared" si="18"/>
        <v>-470356.51230421476</v>
      </c>
      <c r="AJ120" s="26">
        <f t="shared" si="18"/>
        <v>0</v>
      </c>
      <c r="AK120" s="26">
        <f t="shared" si="19"/>
        <v>-128.17552133113804</v>
      </c>
    </row>
    <row r="121" spans="1:37" ht="15">
      <c r="A121" t="s">
        <v>189</v>
      </c>
      <c r="B121" t="s">
        <v>192</v>
      </c>
      <c r="C121" s="25">
        <v>200.1</v>
      </c>
      <c r="D121" s="26">
        <v>2423335.29</v>
      </c>
      <c r="E121" s="26">
        <v>-321596.90892122616</v>
      </c>
      <c r="F121" s="26">
        <v>2101738.381078774</v>
      </c>
      <c r="G121" s="27">
        <f t="shared" si="10"/>
        <v>8011.8030908496</v>
      </c>
      <c r="H121" s="26">
        <f t="shared" si="11"/>
        <v>2109750.1841696235</v>
      </c>
      <c r="I121" s="26">
        <v>-313585.10583037656</v>
      </c>
      <c r="J121" s="26">
        <v>352894.59</v>
      </c>
      <c r="K121" s="26">
        <v>34631.63</v>
      </c>
      <c r="L121" s="26">
        <v>1714212.1610787741</v>
      </c>
      <c r="M121" s="26">
        <v>0</v>
      </c>
      <c r="N121" s="26">
        <v>1722223.9641696236</v>
      </c>
      <c r="O121" s="26">
        <v>0</v>
      </c>
      <c r="P121" s="26">
        <v>10503.44</v>
      </c>
      <c r="Q121" s="26">
        <v>10543.48</v>
      </c>
      <c r="R121" s="26">
        <f t="shared" si="12"/>
        <v>8011.803090849426</v>
      </c>
      <c r="S121" s="28">
        <f t="shared" si="13"/>
        <v>40.039999999999054</v>
      </c>
      <c r="T121" s="25">
        <v>204.9</v>
      </c>
      <c r="U121" s="26">
        <v>2543649.15</v>
      </c>
      <c r="V121" s="26">
        <v>-447804.4229806263</v>
      </c>
      <c r="W121" s="26">
        <v>2095844.7270193736</v>
      </c>
      <c r="X121" s="26">
        <v>356043.87</v>
      </c>
      <c r="Y121" s="26">
        <v>35670.58</v>
      </c>
      <c r="Z121" s="26">
        <v>1704130.2770193736</v>
      </c>
      <c r="AA121" s="26">
        <v>0</v>
      </c>
      <c r="AB121" s="29">
        <v>10228.622386624565</v>
      </c>
      <c r="AC121" s="30">
        <f t="shared" si="14"/>
        <v>4.800000000000011</v>
      </c>
      <c r="AD121" s="26">
        <f t="shared" si="14"/>
        <v>120313.85999999987</v>
      </c>
      <c r="AE121" s="26">
        <f t="shared" si="15"/>
        <v>-134219.31715024973</v>
      </c>
      <c r="AF121" s="26">
        <f t="shared" si="16"/>
        <v>-13905.457150249975</v>
      </c>
      <c r="AG121" s="26">
        <f t="shared" si="17"/>
        <v>3149.2799999999697</v>
      </c>
      <c r="AH121" s="26">
        <f t="shared" si="17"/>
        <v>1038.9500000000044</v>
      </c>
      <c r="AI121" s="26">
        <f t="shared" si="18"/>
        <v>-18093.687150249956</v>
      </c>
      <c r="AJ121" s="26">
        <f t="shared" si="18"/>
        <v>0</v>
      </c>
      <c r="AK121" s="26">
        <f t="shared" si="19"/>
        <v>-314.8576133754341</v>
      </c>
    </row>
    <row r="122" spans="1:37" ht="15">
      <c r="A122" t="s">
        <v>189</v>
      </c>
      <c r="B122" t="s">
        <v>193</v>
      </c>
      <c r="C122" s="25">
        <v>497.29999999999995</v>
      </c>
      <c r="D122" s="26">
        <v>4115217.49</v>
      </c>
      <c r="E122" s="26">
        <v>-546123.8606905967</v>
      </c>
      <c r="F122" s="26">
        <v>3569093.6293094037</v>
      </c>
      <c r="G122" s="27">
        <f t="shared" si="10"/>
        <v>13605.344808022957</v>
      </c>
      <c r="H122" s="26">
        <f t="shared" si="11"/>
        <v>3582698.9741174267</v>
      </c>
      <c r="I122" s="26">
        <v>-532518.5158825738</v>
      </c>
      <c r="J122" s="26">
        <v>1111303.88</v>
      </c>
      <c r="K122" s="26">
        <v>92948.26</v>
      </c>
      <c r="L122" s="26">
        <v>2364841.489309404</v>
      </c>
      <c r="M122" s="26">
        <v>0</v>
      </c>
      <c r="N122" s="26">
        <v>2378446.8341174265</v>
      </c>
      <c r="O122" s="26">
        <v>0</v>
      </c>
      <c r="P122" s="26">
        <v>7176.94</v>
      </c>
      <c r="Q122" s="26">
        <v>7204.3</v>
      </c>
      <c r="R122" s="26">
        <f t="shared" si="12"/>
        <v>13605.344808022492</v>
      </c>
      <c r="S122" s="28">
        <f t="shared" si="13"/>
        <v>27.360000000000582</v>
      </c>
      <c r="T122" s="25">
        <v>486.8</v>
      </c>
      <c r="U122" s="26">
        <v>4178089.88</v>
      </c>
      <c r="V122" s="26">
        <v>-735544.4943633811</v>
      </c>
      <c r="W122" s="26">
        <v>3442545.385636619</v>
      </c>
      <c r="X122" s="26">
        <v>1084908.99</v>
      </c>
      <c r="Y122" s="26">
        <v>95736.71</v>
      </c>
      <c r="Z122" s="26">
        <v>2261899.685636619</v>
      </c>
      <c r="AA122" s="26">
        <v>0</v>
      </c>
      <c r="AB122" s="29">
        <v>7071.78591954934</v>
      </c>
      <c r="AC122" s="30">
        <f t="shared" si="14"/>
        <v>-10.499999999999943</v>
      </c>
      <c r="AD122" s="26">
        <f t="shared" si="14"/>
        <v>62872.389999999665</v>
      </c>
      <c r="AE122" s="26">
        <f t="shared" si="15"/>
        <v>-203025.97848080727</v>
      </c>
      <c r="AF122" s="26">
        <f t="shared" si="16"/>
        <v>-140153.58848080784</v>
      </c>
      <c r="AG122" s="26">
        <f t="shared" si="17"/>
        <v>-26394.889999999898</v>
      </c>
      <c r="AH122" s="26">
        <f t="shared" si="17"/>
        <v>2788.4500000000116</v>
      </c>
      <c r="AI122" s="26">
        <f t="shared" si="18"/>
        <v>-116547.14848080743</v>
      </c>
      <c r="AJ122" s="26">
        <f t="shared" si="18"/>
        <v>0</v>
      </c>
      <c r="AK122" s="26">
        <f t="shared" si="19"/>
        <v>-132.51408045066</v>
      </c>
    </row>
    <row r="123" spans="1:37" ht="15">
      <c r="A123" t="s">
        <v>194</v>
      </c>
      <c r="B123" t="s">
        <v>195</v>
      </c>
      <c r="C123" s="25">
        <v>1330.5</v>
      </c>
      <c r="D123" s="26">
        <v>10159023.02</v>
      </c>
      <c r="E123" s="26">
        <v>-1348187.5225328724</v>
      </c>
      <c r="F123" s="26">
        <v>8810835.497467127</v>
      </c>
      <c r="G123" s="27">
        <f t="shared" si="10"/>
        <v>33586.805906519294</v>
      </c>
      <c r="H123" s="26">
        <f t="shared" si="11"/>
        <v>8844422.303373646</v>
      </c>
      <c r="I123" s="26">
        <v>-1314600.716626353</v>
      </c>
      <c r="J123" s="26">
        <v>1408748.46</v>
      </c>
      <c r="K123" s="26">
        <v>252726.9</v>
      </c>
      <c r="L123" s="26">
        <v>7149360.137467126</v>
      </c>
      <c r="M123" s="26">
        <v>0</v>
      </c>
      <c r="N123" s="26">
        <v>7182946.943373646</v>
      </c>
      <c r="O123" s="26">
        <v>0</v>
      </c>
      <c r="P123" s="26">
        <v>6622.2</v>
      </c>
      <c r="Q123" s="26">
        <v>6647.44</v>
      </c>
      <c r="R123" s="26">
        <f t="shared" si="12"/>
        <v>33586.805906519294</v>
      </c>
      <c r="S123" s="28">
        <f t="shared" si="13"/>
        <v>25.23999999999978</v>
      </c>
      <c r="T123" s="25">
        <v>1312.9</v>
      </c>
      <c r="U123" s="26">
        <v>10379558.209999999</v>
      </c>
      <c r="V123" s="26">
        <v>-1827300.7796782318</v>
      </c>
      <c r="W123" s="26">
        <v>8552257.430321768</v>
      </c>
      <c r="X123" s="26">
        <v>1448853.53</v>
      </c>
      <c r="Y123" s="26">
        <v>260308.71</v>
      </c>
      <c r="Z123" s="26">
        <v>6843095.190321768</v>
      </c>
      <c r="AA123" s="26">
        <v>0</v>
      </c>
      <c r="AB123" s="29">
        <v>6514.020435921828</v>
      </c>
      <c r="AC123" s="30">
        <f t="shared" si="14"/>
        <v>-17.59999999999991</v>
      </c>
      <c r="AD123" s="26">
        <f t="shared" si="14"/>
        <v>220535.18999999948</v>
      </c>
      <c r="AE123" s="26">
        <f t="shared" si="15"/>
        <v>-512700.0630518787</v>
      </c>
      <c r="AF123" s="26">
        <f t="shared" si="16"/>
        <v>-292164.87305187806</v>
      </c>
      <c r="AG123" s="26">
        <f t="shared" si="17"/>
        <v>40105.070000000065</v>
      </c>
      <c r="AH123" s="26">
        <f t="shared" si="17"/>
        <v>7581.809999999998</v>
      </c>
      <c r="AI123" s="26">
        <f t="shared" si="18"/>
        <v>-339851.75305187795</v>
      </c>
      <c r="AJ123" s="26">
        <f t="shared" si="18"/>
        <v>0</v>
      </c>
      <c r="AK123" s="26">
        <f t="shared" si="19"/>
        <v>-133.4195640781718</v>
      </c>
    </row>
    <row r="124" spans="1:37" ht="15">
      <c r="A124" t="s">
        <v>194</v>
      </c>
      <c r="B124" t="s">
        <v>196</v>
      </c>
      <c r="C124" s="25">
        <v>825.9</v>
      </c>
      <c r="D124" s="26">
        <v>6704743.47</v>
      </c>
      <c r="E124" s="26">
        <v>-889775.6674280824</v>
      </c>
      <c r="F124" s="26">
        <v>5814967.802571917</v>
      </c>
      <c r="G124" s="27">
        <f t="shared" si="10"/>
        <v>22166.59191898268</v>
      </c>
      <c r="H124" s="26">
        <f t="shared" si="11"/>
        <v>5837134.3944908995</v>
      </c>
      <c r="I124" s="26">
        <v>-867609.0755090998</v>
      </c>
      <c r="J124" s="26">
        <v>781852.29</v>
      </c>
      <c r="K124" s="26">
        <v>137107.92</v>
      </c>
      <c r="L124" s="26">
        <v>4896007.592571917</v>
      </c>
      <c r="M124" s="26">
        <v>0</v>
      </c>
      <c r="N124" s="26">
        <v>4918174.1844909</v>
      </c>
      <c r="O124" s="26">
        <v>0</v>
      </c>
      <c r="P124" s="26">
        <v>7040.76</v>
      </c>
      <c r="Q124" s="26">
        <v>7067.6</v>
      </c>
      <c r="R124" s="26">
        <f t="shared" si="12"/>
        <v>22166.591918982565</v>
      </c>
      <c r="S124" s="28">
        <f t="shared" si="13"/>
        <v>26.840000000000146</v>
      </c>
      <c r="T124" s="25">
        <v>820.2</v>
      </c>
      <c r="U124" s="26">
        <v>6893797.75</v>
      </c>
      <c r="V124" s="26">
        <v>-1213639.5161195442</v>
      </c>
      <c r="W124" s="26">
        <v>5680158.233880456</v>
      </c>
      <c r="X124" s="26">
        <v>813749.43</v>
      </c>
      <c r="Y124" s="26">
        <v>141221.16</v>
      </c>
      <c r="Z124" s="26">
        <v>4725187.643880456</v>
      </c>
      <c r="AA124" s="26">
        <v>0</v>
      </c>
      <c r="AB124" s="29">
        <v>6925.3331307979215</v>
      </c>
      <c r="AC124" s="30">
        <f t="shared" si="14"/>
        <v>-5.699999999999932</v>
      </c>
      <c r="AD124" s="26">
        <f t="shared" si="14"/>
        <v>189054.28000000026</v>
      </c>
      <c r="AE124" s="26">
        <f t="shared" si="15"/>
        <v>-346030.4406104444</v>
      </c>
      <c r="AF124" s="26">
        <f t="shared" si="16"/>
        <v>-156976.1606104439</v>
      </c>
      <c r="AG124" s="26">
        <f t="shared" si="17"/>
        <v>31897.140000000014</v>
      </c>
      <c r="AH124" s="26">
        <f t="shared" si="17"/>
        <v>4113.239999999991</v>
      </c>
      <c r="AI124" s="26">
        <f t="shared" si="18"/>
        <v>-192986.5406104438</v>
      </c>
      <c r="AJ124" s="26">
        <f t="shared" si="18"/>
        <v>0</v>
      </c>
      <c r="AK124" s="26">
        <f t="shared" si="19"/>
        <v>-142.26686920207885</v>
      </c>
    </row>
    <row r="125" spans="1:37" ht="15">
      <c r="A125" t="s">
        <v>194</v>
      </c>
      <c r="B125" t="s">
        <v>197</v>
      </c>
      <c r="C125" s="25">
        <v>174.9</v>
      </c>
      <c r="D125" s="26">
        <v>2238635.03</v>
      </c>
      <c r="E125" s="26">
        <v>-297085.6359916982</v>
      </c>
      <c r="F125" s="26">
        <v>1941549.3940083017</v>
      </c>
      <c r="G125" s="27">
        <f t="shared" si="10"/>
        <v>7401.164472225471</v>
      </c>
      <c r="H125" s="26">
        <f t="shared" si="11"/>
        <v>1948950.5584805273</v>
      </c>
      <c r="I125" s="26">
        <v>-289684.4715194727</v>
      </c>
      <c r="J125" s="26">
        <v>151756.6</v>
      </c>
      <c r="K125" s="26">
        <v>20728.42</v>
      </c>
      <c r="L125" s="26">
        <v>1769064.3740083016</v>
      </c>
      <c r="M125" s="26">
        <v>0</v>
      </c>
      <c r="N125" s="26">
        <v>1776465.538480527</v>
      </c>
      <c r="O125" s="26">
        <v>0</v>
      </c>
      <c r="P125" s="26">
        <v>11100.91</v>
      </c>
      <c r="Q125" s="26">
        <v>11143.23</v>
      </c>
      <c r="R125" s="26">
        <f t="shared" si="12"/>
        <v>7401.164472225355</v>
      </c>
      <c r="S125" s="28">
        <f t="shared" si="13"/>
        <v>42.31999999999971</v>
      </c>
      <c r="T125" s="25">
        <v>163.7</v>
      </c>
      <c r="U125" s="26">
        <v>2227898.34</v>
      </c>
      <c r="V125" s="26">
        <v>-392217.114771192</v>
      </c>
      <c r="W125" s="26">
        <v>1835681.225228808</v>
      </c>
      <c r="X125" s="26">
        <v>152686.16</v>
      </c>
      <c r="Y125" s="26">
        <v>21350.27</v>
      </c>
      <c r="Z125" s="26">
        <v>1661644.795228808</v>
      </c>
      <c r="AA125" s="26">
        <v>0</v>
      </c>
      <c r="AB125" s="29">
        <v>11213.691052100232</v>
      </c>
      <c r="AC125" s="30">
        <f t="shared" si="14"/>
        <v>-11.200000000000017</v>
      </c>
      <c r="AD125" s="26">
        <f t="shared" si="14"/>
        <v>-10736.689999999944</v>
      </c>
      <c r="AE125" s="26">
        <f t="shared" si="15"/>
        <v>-102532.6432517193</v>
      </c>
      <c r="AF125" s="26">
        <f t="shared" si="16"/>
        <v>-113269.33325171936</v>
      </c>
      <c r="AG125" s="26">
        <f t="shared" si="17"/>
        <v>929.5599999999977</v>
      </c>
      <c r="AH125" s="26">
        <f t="shared" si="17"/>
        <v>621.8500000000022</v>
      </c>
      <c r="AI125" s="26">
        <f t="shared" si="18"/>
        <v>-114820.74325171905</v>
      </c>
      <c r="AJ125" s="26">
        <f t="shared" si="18"/>
        <v>0</v>
      </c>
      <c r="AK125" s="26">
        <f t="shared" si="19"/>
        <v>70.46105210023234</v>
      </c>
    </row>
    <row r="126" spans="1:37" ht="15">
      <c r="A126" t="s">
        <v>194</v>
      </c>
      <c r="B126" t="s">
        <v>198</v>
      </c>
      <c r="C126" s="25">
        <v>411.1</v>
      </c>
      <c r="D126" s="26">
        <v>3508138.63</v>
      </c>
      <c r="E126" s="26">
        <v>-465559.40654631617</v>
      </c>
      <c r="F126" s="26">
        <v>3042579.223453684</v>
      </c>
      <c r="G126" s="27">
        <f t="shared" si="10"/>
        <v>11598.27780949074</v>
      </c>
      <c r="H126" s="26">
        <f t="shared" si="11"/>
        <v>3054177.5012631747</v>
      </c>
      <c r="I126" s="26">
        <v>-453961.1287368254</v>
      </c>
      <c r="J126" s="26">
        <v>491817.2</v>
      </c>
      <c r="K126" s="26">
        <v>71262.18</v>
      </c>
      <c r="L126" s="26">
        <v>2479499.8434536834</v>
      </c>
      <c r="M126" s="26">
        <v>0</v>
      </c>
      <c r="N126" s="26">
        <v>2491098.121263174</v>
      </c>
      <c r="O126" s="26">
        <v>0</v>
      </c>
      <c r="P126" s="26">
        <v>7401.07</v>
      </c>
      <c r="Q126" s="26">
        <v>7429.28</v>
      </c>
      <c r="R126" s="26">
        <f t="shared" si="12"/>
        <v>11598.27780949045</v>
      </c>
      <c r="S126" s="28">
        <f t="shared" si="13"/>
        <v>28.210000000000036</v>
      </c>
      <c r="T126" s="25">
        <v>410.7</v>
      </c>
      <c r="U126" s="26">
        <v>3630182.61</v>
      </c>
      <c r="V126" s="26">
        <v>-639086.4986176863</v>
      </c>
      <c r="W126" s="26">
        <v>2991096.1113823135</v>
      </c>
      <c r="X126" s="26">
        <v>508592.17</v>
      </c>
      <c r="Y126" s="26">
        <v>73400.05</v>
      </c>
      <c r="Z126" s="26">
        <v>2409103.891382314</v>
      </c>
      <c r="AA126" s="26">
        <v>0</v>
      </c>
      <c r="AB126" s="29">
        <v>7282.922111960832</v>
      </c>
      <c r="AC126" s="30">
        <f t="shared" si="14"/>
        <v>-0.4000000000000341</v>
      </c>
      <c r="AD126" s="26">
        <f t="shared" si="14"/>
        <v>122043.97999999998</v>
      </c>
      <c r="AE126" s="26">
        <f t="shared" si="15"/>
        <v>-185125.3698808609</v>
      </c>
      <c r="AF126" s="26">
        <f t="shared" si="16"/>
        <v>-63081.389880861156</v>
      </c>
      <c r="AG126" s="26">
        <f t="shared" si="17"/>
        <v>16774.969999999972</v>
      </c>
      <c r="AH126" s="26">
        <f t="shared" si="17"/>
        <v>2137.87000000001</v>
      </c>
      <c r="AI126" s="26">
        <f t="shared" si="18"/>
        <v>-81994.22988086008</v>
      </c>
      <c r="AJ126" s="26">
        <f t="shared" si="18"/>
        <v>0</v>
      </c>
      <c r="AK126" s="26">
        <f t="shared" si="19"/>
        <v>-146.35788803916785</v>
      </c>
    </row>
    <row r="127" spans="1:37" ht="15">
      <c r="A127" t="s">
        <v>194</v>
      </c>
      <c r="B127" t="s">
        <v>199</v>
      </c>
      <c r="C127" s="25">
        <v>199</v>
      </c>
      <c r="D127" s="26">
        <v>2373696.5</v>
      </c>
      <c r="E127" s="26">
        <v>-315009.4253433388</v>
      </c>
      <c r="F127" s="26">
        <v>2058687.0746566611</v>
      </c>
      <c r="G127" s="27">
        <f t="shared" si="10"/>
        <v>7847.691994548077</v>
      </c>
      <c r="H127" s="26">
        <f t="shared" si="11"/>
        <v>2066534.7666512092</v>
      </c>
      <c r="I127" s="26">
        <v>-307161.73334879073</v>
      </c>
      <c r="J127" s="26">
        <v>120689.57</v>
      </c>
      <c r="K127" s="26">
        <v>20604.32</v>
      </c>
      <c r="L127" s="26">
        <v>1917393.184656661</v>
      </c>
      <c r="M127" s="26">
        <v>0</v>
      </c>
      <c r="N127" s="26">
        <v>1925240.876651209</v>
      </c>
      <c r="O127" s="26">
        <v>0</v>
      </c>
      <c r="P127" s="26">
        <v>10345.16</v>
      </c>
      <c r="Q127" s="26">
        <v>10384.6</v>
      </c>
      <c r="R127" s="26">
        <f t="shared" si="12"/>
        <v>7847.691994548077</v>
      </c>
      <c r="S127" s="28">
        <f t="shared" si="13"/>
        <v>39.44000000000051</v>
      </c>
      <c r="T127" s="25">
        <v>198.6</v>
      </c>
      <c r="U127" s="26">
        <v>2454372.96</v>
      </c>
      <c r="V127" s="26">
        <v>-432087.5255661936</v>
      </c>
      <c r="W127" s="26">
        <v>2022285.4344338062</v>
      </c>
      <c r="X127" s="26">
        <v>122997.64</v>
      </c>
      <c r="Y127" s="26">
        <v>21222.45</v>
      </c>
      <c r="Z127" s="26">
        <v>1878065.3444338064</v>
      </c>
      <c r="AA127" s="26">
        <v>0</v>
      </c>
      <c r="AB127" s="29">
        <v>10182.706114973847</v>
      </c>
      <c r="AC127" s="30">
        <f t="shared" si="14"/>
        <v>-0.4000000000000057</v>
      </c>
      <c r="AD127" s="26">
        <f t="shared" si="14"/>
        <v>80676.45999999996</v>
      </c>
      <c r="AE127" s="26">
        <f t="shared" si="15"/>
        <v>-124925.7922174029</v>
      </c>
      <c r="AF127" s="26">
        <f t="shared" si="16"/>
        <v>-44249.33221740299</v>
      </c>
      <c r="AG127" s="26">
        <f t="shared" si="17"/>
        <v>2308.0699999999924</v>
      </c>
      <c r="AH127" s="26">
        <f t="shared" si="17"/>
        <v>618.130000000001</v>
      </c>
      <c r="AI127" s="26">
        <f t="shared" si="18"/>
        <v>-47175.53221740271</v>
      </c>
      <c r="AJ127" s="26">
        <f t="shared" si="18"/>
        <v>0</v>
      </c>
      <c r="AK127" s="26">
        <f t="shared" si="19"/>
        <v>-201.89388502615293</v>
      </c>
    </row>
    <row r="128" spans="1:37" ht="15">
      <c r="A128" t="s">
        <v>194</v>
      </c>
      <c r="B128" t="s">
        <v>200</v>
      </c>
      <c r="C128" s="25">
        <v>360.6</v>
      </c>
      <c r="D128" s="26">
        <v>3290183.5</v>
      </c>
      <c r="E128" s="26">
        <v>-436634.93357686425</v>
      </c>
      <c r="F128" s="26">
        <v>2853548.566423136</v>
      </c>
      <c r="G128" s="27">
        <f t="shared" si="10"/>
        <v>10877.695069080743</v>
      </c>
      <c r="H128" s="26">
        <f t="shared" si="11"/>
        <v>2864426.2614922165</v>
      </c>
      <c r="I128" s="26">
        <v>-425757.2385077835</v>
      </c>
      <c r="J128" s="26">
        <v>328335.12</v>
      </c>
      <c r="K128" s="26">
        <v>58284.26</v>
      </c>
      <c r="L128" s="26">
        <v>2466929.186423136</v>
      </c>
      <c r="M128" s="26">
        <v>0</v>
      </c>
      <c r="N128" s="26">
        <v>2477806.8814922166</v>
      </c>
      <c r="O128" s="26">
        <v>0</v>
      </c>
      <c r="P128" s="26">
        <v>7913.33</v>
      </c>
      <c r="Q128" s="26">
        <v>7943.5</v>
      </c>
      <c r="R128" s="26">
        <f t="shared" si="12"/>
        <v>10877.695069080684</v>
      </c>
      <c r="S128" s="28">
        <f t="shared" si="13"/>
        <v>30.170000000000073</v>
      </c>
      <c r="T128" s="25">
        <v>360.2</v>
      </c>
      <c r="U128" s="26">
        <v>3407507.2600000002</v>
      </c>
      <c r="V128" s="26">
        <v>-599884.9418232837</v>
      </c>
      <c r="W128" s="26">
        <v>2807622.3181767166</v>
      </c>
      <c r="X128" s="26">
        <v>333527.9</v>
      </c>
      <c r="Y128" s="26">
        <v>60032.79</v>
      </c>
      <c r="Z128" s="26">
        <v>2414061.6281767166</v>
      </c>
      <c r="AA128" s="26">
        <v>0</v>
      </c>
      <c r="AB128" s="29">
        <v>7794.62053908028</v>
      </c>
      <c r="AC128" s="30">
        <f t="shared" si="14"/>
        <v>-0.4000000000000341</v>
      </c>
      <c r="AD128" s="26">
        <f t="shared" si="14"/>
        <v>117323.76000000024</v>
      </c>
      <c r="AE128" s="26">
        <f t="shared" si="15"/>
        <v>-174127.70331550017</v>
      </c>
      <c r="AF128" s="26">
        <f t="shared" si="16"/>
        <v>-56803.94331549993</v>
      </c>
      <c r="AG128" s="26">
        <f t="shared" si="17"/>
        <v>5192.780000000028</v>
      </c>
      <c r="AH128" s="26">
        <f t="shared" si="17"/>
        <v>1748.5299999999988</v>
      </c>
      <c r="AI128" s="26">
        <f t="shared" si="18"/>
        <v>-63745.253315499984</v>
      </c>
      <c r="AJ128" s="26">
        <f t="shared" si="18"/>
        <v>0</v>
      </c>
      <c r="AK128" s="26">
        <f t="shared" si="19"/>
        <v>-148.87946091972026</v>
      </c>
    </row>
    <row r="129" spans="1:37" ht="15">
      <c r="A129" t="s">
        <v>201</v>
      </c>
      <c r="B129" t="s">
        <v>201</v>
      </c>
      <c r="C129" s="25">
        <v>214.3</v>
      </c>
      <c r="D129" s="26">
        <v>2738964.17</v>
      </c>
      <c r="E129" s="26">
        <v>-363483.50735980563</v>
      </c>
      <c r="F129" s="26">
        <v>2375480.6626401944</v>
      </c>
      <c r="G129" s="27">
        <f t="shared" si="10"/>
        <v>9055.305592043034</v>
      </c>
      <c r="H129" s="26">
        <f t="shared" si="11"/>
        <v>2384535.9682322373</v>
      </c>
      <c r="I129" s="26">
        <v>-354428.2017677626</v>
      </c>
      <c r="J129" s="26">
        <v>1041954.91</v>
      </c>
      <c r="K129" s="26">
        <v>66494.01</v>
      </c>
      <c r="L129" s="26">
        <v>1267031.7426401943</v>
      </c>
      <c r="M129" s="26">
        <v>0</v>
      </c>
      <c r="N129" s="26">
        <v>1276087.048232237</v>
      </c>
      <c r="O129" s="26">
        <v>0</v>
      </c>
      <c r="P129" s="26">
        <v>11084.84</v>
      </c>
      <c r="Q129" s="26">
        <v>11127.09</v>
      </c>
      <c r="R129" s="26">
        <f t="shared" si="12"/>
        <v>9055.30559204286</v>
      </c>
      <c r="S129" s="28">
        <f t="shared" si="13"/>
        <v>42.25</v>
      </c>
      <c r="T129" s="25">
        <v>199.4</v>
      </c>
      <c r="U129" s="26">
        <v>2724181.2800000003</v>
      </c>
      <c r="V129" s="26">
        <v>-479586.7488977495</v>
      </c>
      <c r="W129" s="26">
        <v>2244594.531102251</v>
      </c>
      <c r="X129" s="26">
        <v>1052930.15</v>
      </c>
      <c r="Y129" s="26">
        <v>68488.83</v>
      </c>
      <c r="Z129" s="26">
        <v>1123175.5511022508</v>
      </c>
      <c r="AA129" s="26">
        <v>0</v>
      </c>
      <c r="AB129" s="29">
        <v>11256.742884163745</v>
      </c>
      <c r="AC129" s="30">
        <f t="shared" si="14"/>
        <v>-14.900000000000006</v>
      </c>
      <c r="AD129" s="26">
        <f t="shared" si="14"/>
        <v>-14782.889999999665</v>
      </c>
      <c r="AE129" s="26">
        <f t="shared" si="15"/>
        <v>-125158.54712998692</v>
      </c>
      <c r="AF129" s="26">
        <f t="shared" si="16"/>
        <v>-139941.43712998647</v>
      </c>
      <c r="AG129" s="26">
        <f t="shared" si="17"/>
        <v>10975.239999999874</v>
      </c>
      <c r="AH129" s="26">
        <f t="shared" si="17"/>
        <v>1994.820000000007</v>
      </c>
      <c r="AI129" s="26">
        <f t="shared" si="18"/>
        <v>-152911.4971299863</v>
      </c>
      <c r="AJ129" s="26">
        <f t="shared" si="18"/>
        <v>0</v>
      </c>
      <c r="AK129" s="26">
        <f t="shared" si="19"/>
        <v>129.6528841637446</v>
      </c>
    </row>
    <row r="130" spans="1:37" ht="15">
      <c r="A130" t="s">
        <v>201</v>
      </c>
      <c r="B130" t="s">
        <v>202</v>
      </c>
      <c r="C130" s="25">
        <v>333.6</v>
      </c>
      <c r="D130" s="26">
        <v>3456311.5700000003</v>
      </c>
      <c r="E130" s="26">
        <v>-458681.5211941515</v>
      </c>
      <c r="F130" s="26">
        <v>2997630.0488058487</v>
      </c>
      <c r="G130" s="27">
        <f t="shared" si="10"/>
        <v>11426.932060839667</v>
      </c>
      <c r="H130" s="26">
        <f t="shared" si="11"/>
        <v>3009056.9808666883</v>
      </c>
      <c r="I130" s="26">
        <v>-447254.5891333118</v>
      </c>
      <c r="J130" s="26">
        <v>1549202.89</v>
      </c>
      <c r="K130" s="26">
        <v>93318.69</v>
      </c>
      <c r="L130" s="26">
        <v>1355108.4688058489</v>
      </c>
      <c r="M130" s="26">
        <v>0</v>
      </c>
      <c r="N130" s="26">
        <v>1366535.4008666885</v>
      </c>
      <c r="O130" s="26">
        <v>0</v>
      </c>
      <c r="P130" s="26">
        <v>8985.7</v>
      </c>
      <c r="Q130" s="26">
        <v>9019.95</v>
      </c>
      <c r="R130" s="26">
        <f t="shared" si="12"/>
        <v>11426.932060839608</v>
      </c>
      <c r="S130" s="28">
        <f t="shared" si="13"/>
        <v>34.25</v>
      </c>
      <c r="T130" s="25">
        <v>339.5</v>
      </c>
      <c r="U130" s="26">
        <v>3616626.75</v>
      </c>
      <c r="V130" s="26">
        <v>-636700.0161638046</v>
      </c>
      <c r="W130" s="26">
        <v>2979926.7338361954</v>
      </c>
      <c r="X130" s="26">
        <v>1565969.64</v>
      </c>
      <c r="Y130" s="26">
        <v>96118.25</v>
      </c>
      <c r="Z130" s="26">
        <v>1317838.8438361955</v>
      </c>
      <c r="AA130" s="26">
        <v>0</v>
      </c>
      <c r="AB130" s="29">
        <v>8777.398332359928</v>
      </c>
      <c r="AC130" s="30">
        <f t="shared" si="14"/>
        <v>5.899999999999977</v>
      </c>
      <c r="AD130" s="26">
        <f t="shared" si="14"/>
        <v>160315.1799999997</v>
      </c>
      <c r="AE130" s="26">
        <f t="shared" si="15"/>
        <v>-189445.42703049275</v>
      </c>
      <c r="AF130" s="26">
        <f t="shared" si="16"/>
        <v>-29130.247030492872</v>
      </c>
      <c r="AG130" s="26">
        <f t="shared" si="17"/>
        <v>16766.75</v>
      </c>
      <c r="AH130" s="26">
        <f t="shared" si="17"/>
        <v>2799.5599999999977</v>
      </c>
      <c r="AI130" s="26">
        <f t="shared" si="18"/>
        <v>-48696.55703049293</v>
      </c>
      <c r="AJ130" s="26">
        <f t="shared" si="18"/>
        <v>0</v>
      </c>
      <c r="AK130" s="26">
        <f t="shared" si="19"/>
        <v>-242.551667640073</v>
      </c>
    </row>
    <row r="131" spans="1:37" ht="15">
      <c r="A131" t="s">
        <v>203</v>
      </c>
      <c r="B131" t="s">
        <v>204</v>
      </c>
      <c r="C131" s="25">
        <v>1115.5</v>
      </c>
      <c r="D131" s="26">
        <v>8631229.1</v>
      </c>
      <c r="E131" s="26">
        <v>-1145436.4611472879</v>
      </c>
      <c r="F131" s="26">
        <v>7485792.638852712</v>
      </c>
      <c r="G131" s="27">
        <f t="shared" si="10"/>
        <v>28535.757419358473</v>
      </c>
      <c r="H131" s="26">
        <f t="shared" si="11"/>
        <v>7514328.396272071</v>
      </c>
      <c r="I131" s="26">
        <v>-1116900.7037279294</v>
      </c>
      <c r="J131" s="26">
        <v>2064565.51</v>
      </c>
      <c r="K131" s="26">
        <v>220881.43</v>
      </c>
      <c r="L131" s="26">
        <v>5200345.698852712</v>
      </c>
      <c r="M131" s="26">
        <v>0</v>
      </c>
      <c r="N131" s="26">
        <v>5228881.456272071</v>
      </c>
      <c r="O131" s="26">
        <v>0</v>
      </c>
      <c r="P131" s="26">
        <v>6710.71</v>
      </c>
      <c r="Q131" s="26">
        <v>6736.29</v>
      </c>
      <c r="R131" s="26">
        <f t="shared" si="12"/>
        <v>28535.75741935894</v>
      </c>
      <c r="S131" s="28">
        <f t="shared" si="13"/>
        <v>25.579999999999927</v>
      </c>
      <c r="T131" s="25">
        <v>1070.6</v>
      </c>
      <c r="U131" s="26">
        <v>8588665.34</v>
      </c>
      <c r="V131" s="26">
        <v>-1512017.6171908001</v>
      </c>
      <c r="W131" s="26">
        <v>7076647.722809199</v>
      </c>
      <c r="X131" s="26">
        <v>2074014.57</v>
      </c>
      <c r="Y131" s="26">
        <v>227507.87</v>
      </c>
      <c r="Z131" s="26">
        <v>4775125.282809199</v>
      </c>
      <c r="AA131" s="26">
        <v>0</v>
      </c>
      <c r="AB131" s="29">
        <v>6609.982928086307</v>
      </c>
      <c r="AC131" s="30">
        <f t="shared" si="14"/>
        <v>-44.90000000000009</v>
      </c>
      <c r="AD131" s="26">
        <f t="shared" si="14"/>
        <v>-42563.75999999978</v>
      </c>
      <c r="AE131" s="26">
        <f t="shared" si="15"/>
        <v>-395116.91346287075</v>
      </c>
      <c r="AF131" s="26">
        <f t="shared" si="16"/>
        <v>-437680.67346287146</v>
      </c>
      <c r="AG131" s="26">
        <f t="shared" si="17"/>
        <v>9449.060000000056</v>
      </c>
      <c r="AH131" s="26">
        <f t="shared" si="17"/>
        <v>6626.440000000002</v>
      </c>
      <c r="AI131" s="26">
        <f t="shared" si="18"/>
        <v>-453756.1734628724</v>
      </c>
      <c r="AJ131" s="26">
        <f t="shared" si="18"/>
        <v>0</v>
      </c>
      <c r="AK131" s="26">
        <f t="shared" si="19"/>
        <v>-126.30707191369311</v>
      </c>
    </row>
    <row r="132" spans="1:37" ht="15">
      <c r="A132" t="s">
        <v>203</v>
      </c>
      <c r="B132" t="s">
        <v>203</v>
      </c>
      <c r="C132" s="25">
        <v>520.3</v>
      </c>
      <c r="D132" s="26">
        <v>4383534.29</v>
      </c>
      <c r="E132" s="26">
        <v>-92367.9200000001</v>
      </c>
      <c r="F132" s="26">
        <v>4291166.37</v>
      </c>
      <c r="G132" s="27">
        <f aca="true" t="shared" si="20" ref="G132:G181">I132-E132</f>
        <v>0</v>
      </c>
      <c r="H132" s="26">
        <f t="shared" si="11"/>
        <v>4291166.37</v>
      </c>
      <c r="I132" s="26">
        <v>-92367.9200000001</v>
      </c>
      <c r="J132" s="26">
        <v>3941136.19</v>
      </c>
      <c r="K132" s="26">
        <v>350030.18</v>
      </c>
      <c r="L132" s="26">
        <v>0</v>
      </c>
      <c r="M132" s="26">
        <v>310201.2</v>
      </c>
      <c r="N132" s="26">
        <v>0</v>
      </c>
      <c r="O132" s="26">
        <v>310201.2</v>
      </c>
      <c r="P132" s="26">
        <v>7651.29</v>
      </c>
      <c r="Q132" s="26">
        <v>7651.29</v>
      </c>
      <c r="R132" s="26">
        <f t="shared" si="12"/>
        <v>0</v>
      </c>
      <c r="S132" s="28">
        <f t="shared" si="13"/>
        <v>0</v>
      </c>
      <c r="T132" s="25">
        <v>512</v>
      </c>
      <c r="U132" s="26">
        <v>4472795.7700000005</v>
      </c>
      <c r="V132" s="26">
        <v>-125645.57000000059</v>
      </c>
      <c r="W132" s="26">
        <v>4347150.2</v>
      </c>
      <c r="X132" s="26">
        <v>3986619.11</v>
      </c>
      <c r="Y132" s="26">
        <v>360531.09</v>
      </c>
      <c r="Z132" s="26">
        <v>0</v>
      </c>
      <c r="AA132" s="26">
        <v>320222</v>
      </c>
      <c r="AB132" s="29">
        <v>7865.094140625</v>
      </c>
      <c r="AC132" s="30">
        <f t="shared" si="14"/>
        <v>-8.299999999999955</v>
      </c>
      <c r="AD132" s="26">
        <f t="shared" si="14"/>
        <v>89261.48000000045</v>
      </c>
      <c r="AE132" s="26">
        <f t="shared" si="15"/>
        <v>-33277.65000000049</v>
      </c>
      <c r="AF132" s="26">
        <f t="shared" si="16"/>
        <v>55983.830000000075</v>
      </c>
      <c r="AG132" s="26">
        <f t="shared" si="17"/>
        <v>45482.919999999925</v>
      </c>
      <c r="AH132" s="26">
        <f t="shared" si="17"/>
        <v>10500.910000000033</v>
      </c>
      <c r="AI132" s="26">
        <f t="shared" si="18"/>
        <v>0</v>
      </c>
      <c r="AJ132" s="26">
        <f t="shared" si="18"/>
        <v>10020.799999999988</v>
      </c>
      <c r="AK132" s="26">
        <f t="shared" si="19"/>
        <v>213.8041406250004</v>
      </c>
    </row>
    <row r="133" spans="1:37" ht="15">
      <c r="A133" t="s">
        <v>205</v>
      </c>
      <c r="B133" t="s">
        <v>206</v>
      </c>
      <c r="C133" s="25">
        <v>592.2</v>
      </c>
      <c r="D133" s="26">
        <v>4629226.54</v>
      </c>
      <c r="E133" s="26">
        <v>-614337.1708007037</v>
      </c>
      <c r="F133" s="26">
        <v>4014889.3691992965</v>
      </c>
      <c r="G133" s="27">
        <f t="shared" si="20"/>
        <v>15304.713158951607</v>
      </c>
      <c r="H133" s="26">
        <f aca="true" t="shared" si="21" ref="H133:H181">SUM(F133:G133)</f>
        <v>4030194.082358248</v>
      </c>
      <c r="I133" s="26">
        <v>-599032.4576417521</v>
      </c>
      <c r="J133" s="26">
        <v>1291073.58</v>
      </c>
      <c r="K133" s="26">
        <v>158180.54</v>
      </c>
      <c r="L133" s="26">
        <v>2565635.2491992963</v>
      </c>
      <c r="M133" s="26">
        <v>0</v>
      </c>
      <c r="N133" s="26">
        <v>2580939.962358248</v>
      </c>
      <c r="O133" s="26">
        <v>0</v>
      </c>
      <c r="P133" s="26">
        <v>6779.62</v>
      </c>
      <c r="Q133" s="26">
        <v>6805.46</v>
      </c>
      <c r="R133" s="26">
        <f aca="true" t="shared" si="22" ref="R133:R181">N133-L133</f>
        <v>15304.713158951607</v>
      </c>
      <c r="S133" s="28">
        <f aca="true" t="shared" si="23" ref="S133:S183">Q133-P133</f>
        <v>25.840000000000146</v>
      </c>
      <c r="T133" s="25">
        <v>587.6</v>
      </c>
      <c r="U133" s="26">
        <v>4755481.12</v>
      </c>
      <c r="V133" s="26">
        <v>-837193.0849570439</v>
      </c>
      <c r="W133" s="26">
        <v>3918288.0350429565</v>
      </c>
      <c r="X133" s="26">
        <v>1319532.09</v>
      </c>
      <c r="Y133" s="26">
        <v>162925.96</v>
      </c>
      <c r="Z133" s="26">
        <v>2435829.9850429567</v>
      </c>
      <c r="AA133" s="26">
        <v>0</v>
      </c>
      <c r="AB133" s="29">
        <v>6668.29141430047</v>
      </c>
      <c r="AC133" s="30">
        <f aca="true" t="shared" si="24" ref="AC133:AD181">T133-C133</f>
        <v>-4.600000000000023</v>
      </c>
      <c r="AD133" s="26">
        <f t="shared" si="24"/>
        <v>126254.58000000007</v>
      </c>
      <c r="AE133" s="26">
        <f aca="true" t="shared" si="25" ref="AE133:AE181">V133-I133</f>
        <v>-238160.6273152918</v>
      </c>
      <c r="AF133" s="26">
        <f aca="true" t="shared" si="26" ref="AF133:AF182">W133-H133</f>
        <v>-111906.0473152916</v>
      </c>
      <c r="AG133" s="26">
        <f aca="true" t="shared" si="27" ref="AG133:AH181">X133-J133</f>
        <v>28458.51000000001</v>
      </c>
      <c r="AH133" s="26">
        <f t="shared" si="27"/>
        <v>4745.419999999984</v>
      </c>
      <c r="AI133" s="26">
        <f aca="true" t="shared" si="28" ref="AI133:AJ181">Z133-N133</f>
        <v>-145109.9773152913</v>
      </c>
      <c r="AJ133" s="26">
        <f t="shared" si="28"/>
        <v>0</v>
      </c>
      <c r="AK133" s="26">
        <f aca="true" t="shared" si="29" ref="AK133:AK183">AB133-Q133</f>
        <v>-137.16858569953</v>
      </c>
    </row>
    <row r="134" spans="1:37" ht="15">
      <c r="A134" t="s">
        <v>205</v>
      </c>
      <c r="B134" t="s">
        <v>207</v>
      </c>
      <c r="C134" s="25">
        <v>290.2</v>
      </c>
      <c r="D134" s="26">
        <v>2723702.2</v>
      </c>
      <c r="E134" s="26">
        <v>-361458.11599266704</v>
      </c>
      <c r="F134" s="26">
        <v>2362244.084007333</v>
      </c>
      <c r="G134" s="27">
        <f t="shared" si="20"/>
        <v>9004.847903037793</v>
      </c>
      <c r="H134" s="26">
        <f t="shared" si="21"/>
        <v>2371248.931910371</v>
      </c>
      <c r="I134" s="26">
        <v>-352453.26808962924</v>
      </c>
      <c r="J134" s="26">
        <v>583785.17</v>
      </c>
      <c r="K134" s="26">
        <v>71815.3</v>
      </c>
      <c r="L134" s="26">
        <v>1706643.614007333</v>
      </c>
      <c r="M134" s="26">
        <v>0</v>
      </c>
      <c r="N134" s="26">
        <v>1715648.461910371</v>
      </c>
      <c r="O134" s="26">
        <v>0</v>
      </c>
      <c r="P134" s="26">
        <v>8140.06</v>
      </c>
      <c r="Q134" s="26">
        <v>8171.09</v>
      </c>
      <c r="R134" s="26">
        <f t="shared" si="22"/>
        <v>9004.84790303791</v>
      </c>
      <c r="S134" s="28">
        <f t="shared" si="23"/>
        <v>31.029999999999745</v>
      </c>
      <c r="T134" s="25">
        <v>286.8</v>
      </c>
      <c r="U134" s="26">
        <v>2794298.45</v>
      </c>
      <c r="V134" s="26">
        <v>-491930.7385760762</v>
      </c>
      <c r="W134" s="26">
        <v>2302367.711423924</v>
      </c>
      <c r="X134" s="26">
        <v>622440.56</v>
      </c>
      <c r="Y134" s="26">
        <v>73969.76</v>
      </c>
      <c r="Z134" s="26">
        <v>1605957.3914239241</v>
      </c>
      <c r="AA134" s="26">
        <v>0</v>
      </c>
      <c r="AB134" s="29">
        <v>8027.781420585509</v>
      </c>
      <c r="AC134" s="30">
        <f t="shared" si="24"/>
        <v>-3.3999999999999773</v>
      </c>
      <c r="AD134" s="26">
        <f t="shared" si="24"/>
        <v>70596.25</v>
      </c>
      <c r="AE134" s="26">
        <f t="shared" si="25"/>
        <v>-139477.47048644698</v>
      </c>
      <c r="AF134" s="26">
        <f t="shared" si="26"/>
        <v>-68881.22048644675</v>
      </c>
      <c r="AG134" s="26">
        <f t="shared" si="27"/>
        <v>38655.390000000014</v>
      </c>
      <c r="AH134" s="26">
        <f t="shared" si="27"/>
        <v>2154.459999999992</v>
      </c>
      <c r="AI134" s="26">
        <f t="shared" si="28"/>
        <v>-109691.07048644684</v>
      </c>
      <c r="AJ134" s="26">
        <f t="shared" si="28"/>
        <v>0</v>
      </c>
      <c r="AK134" s="26">
        <f t="shared" si="29"/>
        <v>-143.30857941449085</v>
      </c>
    </row>
    <row r="135" spans="1:37" ht="15">
      <c r="A135" t="s">
        <v>208</v>
      </c>
      <c r="B135" t="s">
        <v>209</v>
      </c>
      <c r="C135" s="25">
        <v>1645.8</v>
      </c>
      <c r="D135" s="26">
        <v>15845463.370000001</v>
      </c>
      <c r="E135" s="26">
        <v>-2102825.8290319024</v>
      </c>
      <c r="F135" s="26">
        <v>13742637.540968098</v>
      </c>
      <c r="G135" s="27">
        <f t="shared" si="20"/>
        <v>52386.779876304325</v>
      </c>
      <c r="H135" s="26">
        <f t="shared" si="21"/>
        <v>13795024.320844403</v>
      </c>
      <c r="I135" s="26">
        <v>-2050439.049155598</v>
      </c>
      <c r="J135" s="26">
        <v>11266615.12</v>
      </c>
      <c r="K135" s="26">
        <v>448256.81</v>
      </c>
      <c r="L135" s="26">
        <v>2027765.6109680985</v>
      </c>
      <c r="M135" s="26">
        <v>0</v>
      </c>
      <c r="N135" s="26">
        <v>2080152.3908444033</v>
      </c>
      <c r="O135" s="26">
        <v>0</v>
      </c>
      <c r="P135" s="26">
        <v>8350.13</v>
      </c>
      <c r="Q135" s="26">
        <v>8381.96</v>
      </c>
      <c r="R135" s="26">
        <f t="shared" si="22"/>
        <v>52386.77987630479</v>
      </c>
      <c r="S135" s="28">
        <f t="shared" si="23"/>
        <v>31.829999999999927</v>
      </c>
      <c r="T135" s="25">
        <v>1657.1</v>
      </c>
      <c r="U135" s="26">
        <v>16504270.549999999</v>
      </c>
      <c r="V135" s="26">
        <v>-2905544.3241293295</v>
      </c>
      <c r="W135" s="26">
        <v>13598726.225870669</v>
      </c>
      <c r="X135" s="26">
        <v>11409135.5</v>
      </c>
      <c r="Y135" s="26">
        <v>461704.51</v>
      </c>
      <c r="Z135" s="26">
        <v>1727886.2158706689</v>
      </c>
      <c r="AA135" s="26">
        <v>0</v>
      </c>
      <c r="AB135" s="29">
        <v>8206.340127856296</v>
      </c>
      <c r="AC135" s="30">
        <f t="shared" si="24"/>
        <v>11.299999999999955</v>
      </c>
      <c r="AD135" s="26">
        <f t="shared" si="24"/>
        <v>658807.1799999978</v>
      </c>
      <c r="AE135" s="26">
        <f t="shared" si="25"/>
        <v>-855105.2749737315</v>
      </c>
      <c r="AF135" s="26">
        <f t="shared" si="26"/>
        <v>-196298.09497373365</v>
      </c>
      <c r="AG135" s="26">
        <f t="shared" si="27"/>
        <v>142520.38000000082</v>
      </c>
      <c r="AH135" s="26">
        <f t="shared" si="27"/>
        <v>13447.700000000012</v>
      </c>
      <c r="AI135" s="26">
        <f t="shared" si="28"/>
        <v>-352266.1749737344</v>
      </c>
      <c r="AJ135" s="26">
        <f t="shared" si="28"/>
        <v>0</v>
      </c>
      <c r="AK135" s="26">
        <f t="shared" si="29"/>
        <v>-175.6198721437031</v>
      </c>
    </row>
    <row r="136" spans="1:37" ht="15">
      <c r="A136" t="s">
        <v>210</v>
      </c>
      <c r="B136" t="s">
        <v>211</v>
      </c>
      <c r="C136" s="25">
        <v>227.2</v>
      </c>
      <c r="D136" s="26">
        <v>2474174.06</v>
      </c>
      <c r="E136" s="26">
        <v>-328343.6399050997</v>
      </c>
      <c r="F136" s="26">
        <v>2145830.4200949003</v>
      </c>
      <c r="G136" s="27">
        <f t="shared" si="20"/>
        <v>8179.881448104512</v>
      </c>
      <c r="H136" s="26">
        <f t="shared" si="21"/>
        <v>2154010.301543005</v>
      </c>
      <c r="I136" s="26">
        <v>-320163.7584569952</v>
      </c>
      <c r="J136" s="26">
        <v>308501.35</v>
      </c>
      <c r="K136" s="26">
        <v>38237.33</v>
      </c>
      <c r="L136" s="26">
        <v>1799091.7400949001</v>
      </c>
      <c r="M136" s="26">
        <v>0</v>
      </c>
      <c r="N136" s="26">
        <v>1807271.6215430046</v>
      </c>
      <c r="O136" s="26">
        <v>0</v>
      </c>
      <c r="P136" s="26">
        <v>9444.68</v>
      </c>
      <c r="Q136" s="26">
        <v>9480.68</v>
      </c>
      <c r="R136" s="26">
        <f t="shared" si="22"/>
        <v>8179.881448104512</v>
      </c>
      <c r="S136" s="28">
        <f t="shared" si="23"/>
        <v>36</v>
      </c>
      <c r="T136" s="25">
        <v>224.5</v>
      </c>
      <c r="U136" s="26">
        <v>2546767.68</v>
      </c>
      <c r="V136" s="26">
        <v>-448353.4340449855</v>
      </c>
      <c r="W136" s="26">
        <v>2098414.2459550146</v>
      </c>
      <c r="X136" s="26">
        <v>322399.46</v>
      </c>
      <c r="Y136" s="26">
        <v>39384.45</v>
      </c>
      <c r="Z136" s="26">
        <v>1736630.3359550147</v>
      </c>
      <c r="AA136" s="26">
        <v>0</v>
      </c>
      <c r="AB136" s="29">
        <v>9347.056774855298</v>
      </c>
      <c r="AC136" s="30">
        <f t="shared" si="24"/>
        <v>-2.6999999999999886</v>
      </c>
      <c r="AD136" s="26">
        <f t="shared" si="24"/>
        <v>72593.62000000011</v>
      </c>
      <c r="AE136" s="26">
        <f t="shared" si="25"/>
        <v>-128189.67558799032</v>
      </c>
      <c r="AF136" s="26">
        <f t="shared" si="26"/>
        <v>-55596.05558799021</v>
      </c>
      <c r="AG136" s="26">
        <f t="shared" si="27"/>
        <v>13898.110000000044</v>
      </c>
      <c r="AH136" s="26">
        <f t="shared" si="27"/>
        <v>1147.1199999999953</v>
      </c>
      <c r="AI136" s="26">
        <f t="shared" si="28"/>
        <v>-70641.28558798996</v>
      </c>
      <c r="AJ136" s="26">
        <f t="shared" si="28"/>
        <v>0</v>
      </c>
      <c r="AK136" s="26">
        <f t="shared" si="29"/>
        <v>-133.6232251447018</v>
      </c>
    </row>
    <row r="137" spans="1:37" ht="15">
      <c r="A137" t="s">
        <v>210</v>
      </c>
      <c r="B137" t="s">
        <v>212</v>
      </c>
      <c r="C137" s="25">
        <v>1576.8999999999999</v>
      </c>
      <c r="D137" s="26">
        <v>11756057.39</v>
      </c>
      <c r="E137" s="26">
        <v>-1560127.3721081072</v>
      </c>
      <c r="F137" s="26">
        <v>10195930.017891893</v>
      </c>
      <c r="G137" s="27">
        <f t="shared" si="20"/>
        <v>38866.77065368346</v>
      </c>
      <c r="H137" s="26">
        <f t="shared" si="21"/>
        <v>10234796.788545577</v>
      </c>
      <c r="I137" s="26">
        <v>-1521260.6014544237</v>
      </c>
      <c r="J137" s="26">
        <v>1666513.95</v>
      </c>
      <c r="K137" s="26">
        <v>220741.88</v>
      </c>
      <c r="L137" s="26">
        <v>8308674.187891894</v>
      </c>
      <c r="M137" s="26">
        <v>0</v>
      </c>
      <c r="N137" s="26">
        <v>8347540.958545578</v>
      </c>
      <c r="O137" s="26">
        <v>0</v>
      </c>
      <c r="P137" s="26">
        <v>6465.81</v>
      </c>
      <c r="Q137" s="26">
        <v>6490.45</v>
      </c>
      <c r="R137" s="26">
        <f t="shared" si="22"/>
        <v>38866.77065368369</v>
      </c>
      <c r="S137" s="28">
        <f t="shared" si="23"/>
        <v>24.639999999999418</v>
      </c>
      <c r="T137" s="25">
        <v>1571.7</v>
      </c>
      <c r="U137" s="26">
        <v>12132128.72</v>
      </c>
      <c r="V137" s="26">
        <v>-2135837.3661659607</v>
      </c>
      <c r="W137" s="26">
        <v>9996291.35383404</v>
      </c>
      <c r="X137" s="26">
        <v>1712401.75</v>
      </c>
      <c r="Y137" s="26">
        <v>227364.14</v>
      </c>
      <c r="Z137" s="26">
        <v>8056525.463834041</v>
      </c>
      <c r="AA137" s="26">
        <v>0</v>
      </c>
      <c r="AB137" s="29">
        <v>6360.1777399211305</v>
      </c>
      <c r="AC137" s="30">
        <f t="shared" si="24"/>
        <v>-5.199999999999818</v>
      </c>
      <c r="AD137" s="26">
        <f t="shared" si="24"/>
        <v>376071.3300000001</v>
      </c>
      <c r="AE137" s="26">
        <f t="shared" si="25"/>
        <v>-614576.7647115369</v>
      </c>
      <c r="AF137" s="26">
        <f t="shared" si="26"/>
        <v>-238505.4347115364</v>
      </c>
      <c r="AG137" s="26">
        <f t="shared" si="27"/>
        <v>45887.80000000005</v>
      </c>
      <c r="AH137" s="26">
        <f t="shared" si="27"/>
        <v>6622.260000000009</v>
      </c>
      <c r="AI137" s="26">
        <f t="shared" si="28"/>
        <v>-291015.4947115369</v>
      </c>
      <c r="AJ137" s="26">
        <f t="shared" si="28"/>
        <v>0</v>
      </c>
      <c r="AK137" s="26">
        <f t="shared" si="29"/>
        <v>-130.2722600788693</v>
      </c>
    </row>
    <row r="138" spans="1:37" ht="15">
      <c r="A138" t="s">
        <v>210</v>
      </c>
      <c r="B138" t="s">
        <v>213</v>
      </c>
      <c r="C138" s="25">
        <v>272.7</v>
      </c>
      <c r="D138" s="26">
        <v>2637412.7899999996</v>
      </c>
      <c r="E138" s="26">
        <v>-350006.78788171604</v>
      </c>
      <c r="F138" s="26">
        <v>2287406.0021182834</v>
      </c>
      <c r="G138" s="27">
        <f t="shared" si="20"/>
        <v>8719.565975853184</v>
      </c>
      <c r="H138" s="26">
        <f t="shared" si="21"/>
        <v>2296125.5680941367</v>
      </c>
      <c r="I138" s="26">
        <v>-341287.22190586285</v>
      </c>
      <c r="J138" s="26">
        <v>481285.02</v>
      </c>
      <c r="K138" s="26">
        <v>49890.29</v>
      </c>
      <c r="L138" s="26">
        <v>1756230.6921182834</v>
      </c>
      <c r="M138" s="26">
        <v>0</v>
      </c>
      <c r="N138" s="26">
        <v>1764950.2580941366</v>
      </c>
      <c r="O138" s="26">
        <v>0</v>
      </c>
      <c r="P138" s="26">
        <v>8387.99</v>
      </c>
      <c r="Q138" s="26">
        <v>8419.97</v>
      </c>
      <c r="R138" s="26">
        <f t="shared" si="22"/>
        <v>8719.565975853242</v>
      </c>
      <c r="S138" s="28">
        <f t="shared" si="23"/>
        <v>31.979999999999563</v>
      </c>
      <c r="T138" s="25">
        <v>275.6</v>
      </c>
      <c r="U138" s="26">
        <v>2739991.58</v>
      </c>
      <c r="V138" s="26">
        <v>-482370.1210733699</v>
      </c>
      <c r="W138" s="26">
        <v>2257621.45892663</v>
      </c>
      <c r="X138" s="26">
        <v>489819.51</v>
      </c>
      <c r="Y138" s="26">
        <v>51387</v>
      </c>
      <c r="Z138" s="26">
        <v>1716414.9489266302</v>
      </c>
      <c r="AA138" s="26">
        <v>0</v>
      </c>
      <c r="AB138" s="29">
        <v>8191.659865481241</v>
      </c>
      <c r="AC138" s="30">
        <f t="shared" si="24"/>
        <v>2.900000000000034</v>
      </c>
      <c r="AD138" s="26">
        <f t="shared" si="24"/>
        <v>102578.7900000005</v>
      </c>
      <c r="AE138" s="26">
        <f t="shared" si="25"/>
        <v>-141082.89916750707</v>
      </c>
      <c r="AF138" s="26">
        <f t="shared" si="26"/>
        <v>-38504.10916750645</v>
      </c>
      <c r="AG138" s="26">
        <f t="shared" si="27"/>
        <v>8534.48999999999</v>
      </c>
      <c r="AH138" s="26">
        <f t="shared" si="27"/>
        <v>1496.7099999999991</v>
      </c>
      <c r="AI138" s="26">
        <f t="shared" si="28"/>
        <v>-48535.309167506406</v>
      </c>
      <c r="AJ138" s="26">
        <f t="shared" si="28"/>
        <v>0</v>
      </c>
      <c r="AK138" s="26">
        <f t="shared" si="29"/>
        <v>-228.3101345187588</v>
      </c>
    </row>
    <row r="139" spans="1:37" ht="15">
      <c r="A139" t="s">
        <v>210</v>
      </c>
      <c r="B139" t="s">
        <v>214</v>
      </c>
      <c r="C139" s="25">
        <v>226.9</v>
      </c>
      <c r="D139" s="26">
        <v>2450869.03</v>
      </c>
      <c r="E139" s="26">
        <v>-325250.86704727676</v>
      </c>
      <c r="F139" s="26">
        <v>2125618.162952723</v>
      </c>
      <c r="G139" s="27">
        <f t="shared" si="20"/>
        <v>8102.832551009313</v>
      </c>
      <c r="H139" s="26">
        <f t="shared" si="21"/>
        <v>2133720.9955037325</v>
      </c>
      <c r="I139" s="26">
        <v>-317148.03449626744</v>
      </c>
      <c r="J139" s="26">
        <v>308738.57</v>
      </c>
      <c r="K139" s="26">
        <v>33493.78</v>
      </c>
      <c r="L139" s="26">
        <v>1783385.812952723</v>
      </c>
      <c r="M139" s="26">
        <v>0</v>
      </c>
      <c r="N139" s="26">
        <v>1791488.6455037324</v>
      </c>
      <c r="O139" s="26">
        <v>0</v>
      </c>
      <c r="P139" s="26">
        <v>9368.08</v>
      </c>
      <c r="Q139" s="26">
        <v>9403.79</v>
      </c>
      <c r="R139" s="26">
        <f t="shared" si="22"/>
        <v>8102.832551009487</v>
      </c>
      <c r="S139" s="28">
        <f t="shared" si="23"/>
        <v>35.710000000000946</v>
      </c>
      <c r="T139" s="25">
        <v>231.1</v>
      </c>
      <c r="U139" s="26">
        <v>2568149.22</v>
      </c>
      <c r="V139" s="26">
        <v>-452117.6120496986</v>
      </c>
      <c r="W139" s="26">
        <v>2116031.607950302</v>
      </c>
      <c r="X139" s="26">
        <v>307395.13</v>
      </c>
      <c r="Y139" s="26">
        <v>34498.59</v>
      </c>
      <c r="Z139" s="26">
        <v>1774137.8879503019</v>
      </c>
      <c r="AA139" s="26">
        <v>0</v>
      </c>
      <c r="AB139" s="29">
        <v>9156.346204890964</v>
      </c>
      <c r="AC139" s="30">
        <f t="shared" si="24"/>
        <v>4.199999999999989</v>
      </c>
      <c r="AD139" s="26">
        <f t="shared" si="24"/>
        <v>117280.19000000041</v>
      </c>
      <c r="AE139" s="26">
        <f t="shared" si="25"/>
        <v>-134969.57755343115</v>
      </c>
      <c r="AF139" s="26">
        <f t="shared" si="26"/>
        <v>-17689.387553430628</v>
      </c>
      <c r="AG139" s="26">
        <f t="shared" si="27"/>
        <v>-1343.4400000000023</v>
      </c>
      <c r="AH139" s="26">
        <f t="shared" si="27"/>
        <v>1004.8099999999977</v>
      </c>
      <c r="AI139" s="26">
        <f t="shared" si="28"/>
        <v>-17350.757553430507</v>
      </c>
      <c r="AJ139" s="26">
        <f t="shared" si="28"/>
        <v>0</v>
      </c>
      <c r="AK139" s="26">
        <f t="shared" si="29"/>
        <v>-247.44379510903673</v>
      </c>
    </row>
    <row r="140" spans="1:37" ht="15">
      <c r="A140" t="s">
        <v>215</v>
      </c>
      <c r="B140" t="s">
        <v>216</v>
      </c>
      <c r="C140" s="25">
        <v>17137.7</v>
      </c>
      <c r="D140" s="26">
        <v>125295944.27000001</v>
      </c>
      <c r="E140" s="26">
        <v>-16627822.218360143</v>
      </c>
      <c r="F140" s="26">
        <v>108668122.05163987</v>
      </c>
      <c r="G140" s="27">
        <f t="shared" si="20"/>
        <v>414241.6601267364</v>
      </c>
      <c r="H140" s="26">
        <f t="shared" si="21"/>
        <v>109082363.7117666</v>
      </c>
      <c r="I140" s="26">
        <v>-16213580.558233406</v>
      </c>
      <c r="J140" s="26">
        <v>24953420.6</v>
      </c>
      <c r="K140" s="26">
        <v>1883466.54</v>
      </c>
      <c r="L140" s="26">
        <v>81831234.91163985</v>
      </c>
      <c r="M140" s="26">
        <v>0</v>
      </c>
      <c r="N140" s="26">
        <v>82245476.5717666</v>
      </c>
      <c r="O140" s="26">
        <v>0</v>
      </c>
      <c r="P140" s="26">
        <v>6340.88</v>
      </c>
      <c r="Q140" s="26">
        <v>6365.05</v>
      </c>
      <c r="R140" s="26">
        <f t="shared" si="22"/>
        <v>414241.6601267457</v>
      </c>
      <c r="S140" s="28">
        <f t="shared" si="23"/>
        <v>24.170000000000073</v>
      </c>
      <c r="T140" s="25">
        <v>17115.7</v>
      </c>
      <c r="U140" s="26">
        <v>129543152.21000001</v>
      </c>
      <c r="V140" s="26">
        <v>-22805816.803190213</v>
      </c>
      <c r="W140" s="26">
        <v>106737335.40680979</v>
      </c>
      <c r="X140" s="26">
        <v>25994047.22</v>
      </c>
      <c r="Y140" s="26">
        <v>1939970.54</v>
      </c>
      <c r="Z140" s="26">
        <v>78803317.64680979</v>
      </c>
      <c r="AA140" s="26">
        <v>0</v>
      </c>
      <c r="AB140" s="29">
        <v>6236.223783240521</v>
      </c>
      <c r="AC140" s="30">
        <f t="shared" si="24"/>
        <v>-22</v>
      </c>
      <c r="AD140" s="26">
        <f t="shared" si="24"/>
        <v>4247207.939999998</v>
      </c>
      <c r="AE140" s="26">
        <f t="shared" si="25"/>
        <v>-6592236.244956806</v>
      </c>
      <c r="AF140" s="26">
        <f t="shared" si="26"/>
        <v>-2345028.3049568087</v>
      </c>
      <c r="AG140" s="26">
        <f t="shared" si="27"/>
        <v>1040626.6199999973</v>
      </c>
      <c r="AH140" s="26">
        <f t="shared" si="27"/>
        <v>56504</v>
      </c>
      <c r="AI140" s="26">
        <f t="shared" si="28"/>
        <v>-3442158.9249568135</v>
      </c>
      <c r="AJ140" s="26">
        <f t="shared" si="28"/>
        <v>0</v>
      </c>
      <c r="AK140" s="26">
        <f t="shared" si="29"/>
        <v>-128.8262167594794</v>
      </c>
    </row>
    <row r="141" spans="1:37" ht="15">
      <c r="A141" t="s">
        <v>215</v>
      </c>
      <c r="B141" t="s">
        <v>217</v>
      </c>
      <c r="C141" s="25">
        <v>8579.9</v>
      </c>
      <c r="D141" s="26">
        <v>60534540.660000004</v>
      </c>
      <c r="E141" s="26">
        <v>-8033441.034576062</v>
      </c>
      <c r="F141" s="26">
        <v>52501099.62542394</v>
      </c>
      <c r="G141" s="27">
        <f t="shared" si="20"/>
        <v>200133.60180255864</v>
      </c>
      <c r="H141" s="26">
        <f t="shared" si="21"/>
        <v>52701233.227226496</v>
      </c>
      <c r="I141" s="26">
        <v>-7833307.4327735035</v>
      </c>
      <c r="J141" s="26">
        <v>15026941.96</v>
      </c>
      <c r="K141" s="26">
        <v>1319405.05</v>
      </c>
      <c r="L141" s="26">
        <v>36154752.61542394</v>
      </c>
      <c r="M141" s="26">
        <v>0</v>
      </c>
      <c r="N141" s="26">
        <v>36354886.217226505</v>
      </c>
      <c r="O141" s="26">
        <v>0</v>
      </c>
      <c r="P141" s="26">
        <v>6119.08</v>
      </c>
      <c r="Q141" s="26">
        <v>6142.41</v>
      </c>
      <c r="R141" s="26">
        <f t="shared" si="22"/>
        <v>200133.60180256516</v>
      </c>
      <c r="S141" s="28">
        <f t="shared" si="23"/>
        <v>23.329999999999927</v>
      </c>
      <c r="T141" s="25">
        <v>8592</v>
      </c>
      <c r="U141" s="26">
        <v>62747891.519999996</v>
      </c>
      <c r="V141" s="26">
        <v>-11046642.716179837</v>
      </c>
      <c r="W141" s="26">
        <v>51701248.80382016</v>
      </c>
      <c r="X141" s="26">
        <v>15747520.87</v>
      </c>
      <c r="Y141" s="26">
        <v>1358987.2</v>
      </c>
      <c r="Z141" s="26">
        <v>34594740.73382016</v>
      </c>
      <c r="AA141" s="26">
        <v>0</v>
      </c>
      <c r="AB141" s="29">
        <v>6017.37067083568</v>
      </c>
      <c r="AC141" s="30">
        <f t="shared" si="24"/>
        <v>12.100000000000364</v>
      </c>
      <c r="AD141" s="26">
        <f t="shared" si="24"/>
        <v>2213350.859999992</v>
      </c>
      <c r="AE141" s="26">
        <f t="shared" si="25"/>
        <v>-3213335.283406333</v>
      </c>
      <c r="AF141" s="26">
        <f t="shared" si="26"/>
        <v>-999984.4234063327</v>
      </c>
      <c r="AG141" s="26">
        <f t="shared" si="27"/>
        <v>720578.9099999983</v>
      </c>
      <c r="AH141" s="26">
        <f t="shared" si="27"/>
        <v>39582.14999999991</v>
      </c>
      <c r="AI141" s="26">
        <f t="shared" si="28"/>
        <v>-1760145.4834063426</v>
      </c>
      <c r="AJ141" s="26">
        <f t="shared" si="28"/>
        <v>0</v>
      </c>
      <c r="AK141" s="26">
        <f t="shared" si="29"/>
        <v>-125.0393291643195</v>
      </c>
    </row>
    <row r="142" spans="1:37" ht="15">
      <c r="A142" t="s">
        <v>218</v>
      </c>
      <c r="B142" t="s">
        <v>219</v>
      </c>
      <c r="C142" s="25">
        <v>647.8</v>
      </c>
      <c r="D142" s="26">
        <v>4984688.84</v>
      </c>
      <c r="E142" s="26">
        <v>-93.58999999941443</v>
      </c>
      <c r="F142" s="26">
        <v>4984595.25</v>
      </c>
      <c r="G142" s="27">
        <f t="shared" si="20"/>
        <v>0</v>
      </c>
      <c r="H142" s="26">
        <f t="shared" si="21"/>
        <v>4984595.25</v>
      </c>
      <c r="I142" s="26">
        <v>-93.58999999941443</v>
      </c>
      <c r="J142" s="26">
        <v>4836078.73</v>
      </c>
      <c r="K142" s="26">
        <v>148516.52</v>
      </c>
      <c r="L142" s="26">
        <v>0</v>
      </c>
      <c r="M142" s="26">
        <v>0</v>
      </c>
      <c r="N142" s="26">
        <v>0</v>
      </c>
      <c r="O142" s="26">
        <v>0</v>
      </c>
      <c r="P142" s="26">
        <v>7694.65</v>
      </c>
      <c r="Q142" s="26">
        <v>7694.65</v>
      </c>
      <c r="R142" s="26">
        <f t="shared" si="22"/>
        <v>0</v>
      </c>
      <c r="S142" s="28">
        <f t="shared" si="23"/>
        <v>0</v>
      </c>
      <c r="T142" s="25">
        <v>647.8</v>
      </c>
      <c r="U142" s="26">
        <v>5159063.109999999</v>
      </c>
      <c r="V142" s="26">
        <v>-608.7599999993399</v>
      </c>
      <c r="W142" s="26">
        <v>5158454.35</v>
      </c>
      <c r="X142" s="26">
        <v>5005482.33</v>
      </c>
      <c r="Y142" s="26">
        <v>152972.02</v>
      </c>
      <c r="Z142" s="26">
        <v>-4.3655745685100555E-10</v>
      </c>
      <c r="AA142" s="26">
        <v>150.39999999999418</v>
      </c>
      <c r="AB142" s="29">
        <v>7962.8032571781405</v>
      </c>
      <c r="AC142" s="30">
        <f t="shared" si="24"/>
        <v>0</v>
      </c>
      <c r="AD142" s="26">
        <f t="shared" si="24"/>
        <v>174374.26999999955</v>
      </c>
      <c r="AE142" s="26">
        <f t="shared" si="25"/>
        <v>-515.1699999999255</v>
      </c>
      <c r="AF142" s="26">
        <f t="shared" si="26"/>
        <v>173859.09999999963</v>
      </c>
      <c r="AG142" s="26">
        <f t="shared" si="27"/>
        <v>169403.59999999963</v>
      </c>
      <c r="AH142" s="26">
        <f t="shared" si="27"/>
        <v>4455.5</v>
      </c>
      <c r="AI142" s="26">
        <f t="shared" si="28"/>
        <v>-4.3655745685100555E-10</v>
      </c>
      <c r="AJ142" s="26">
        <f t="shared" si="28"/>
        <v>150.39999999999418</v>
      </c>
      <c r="AK142" s="26">
        <f t="shared" si="29"/>
        <v>268.15325717814085</v>
      </c>
    </row>
    <row r="143" spans="1:37" ht="15">
      <c r="A143" t="s">
        <v>218</v>
      </c>
      <c r="B143" t="s">
        <v>220</v>
      </c>
      <c r="C143" s="25">
        <v>454.1</v>
      </c>
      <c r="D143" s="26">
        <v>3552981.04</v>
      </c>
      <c r="E143" s="26">
        <v>-471510.37028793624</v>
      </c>
      <c r="F143" s="26">
        <v>3081470.669712064</v>
      </c>
      <c r="G143" s="27">
        <f t="shared" si="20"/>
        <v>11746.531565593614</v>
      </c>
      <c r="H143" s="26">
        <f t="shared" si="21"/>
        <v>3093217.2012776574</v>
      </c>
      <c r="I143" s="26">
        <v>-459763.8387223426</v>
      </c>
      <c r="J143" s="26">
        <v>916681.37</v>
      </c>
      <c r="K143" s="26">
        <v>51094.05</v>
      </c>
      <c r="L143" s="26">
        <v>2113695.249712064</v>
      </c>
      <c r="M143" s="26">
        <v>0</v>
      </c>
      <c r="N143" s="26">
        <v>2125441.7812776575</v>
      </c>
      <c r="O143" s="26">
        <v>0</v>
      </c>
      <c r="P143" s="26">
        <v>6785.89</v>
      </c>
      <c r="Q143" s="26">
        <v>6811.75</v>
      </c>
      <c r="R143" s="26">
        <f t="shared" si="22"/>
        <v>11746.531565593556</v>
      </c>
      <c r="S143" s="28">
        <f t="shared" si="23"/>
        <v>25.859999999999673</v>
      </c>
      <c r="T143" s="25">
        <v>477.2</v>
      </c>
      <c r="U143" s="26">
        <v>3828134.18</v>
      </c>
      <c r="V143" s="26">
        <v>-673935.4826381276</v>
      </c>
      <c r="W143" s="26">
        <v>3154198.6973618725</v>
      </c>
      <c r="X143" s="26">
        <v>989381.41</v>
      </c>
      <c r="Y143" s="26">
        <v>52626.87</v>
      </c>
      <c r="Z143" s="26">
        <v>2112190.4173618723</v>
      </c>
      <c r="AA143" s="26">
        <v>0</v>
      </c>
      <c r="AB143" s="29">
        <v>6609.804478964527</v>
      </c>
      <c r="AC143" s="30">
        <f t="shared" si="24"/>
        <v>23.099999999999966</v>
      </c>
      <c r="AD143" s="26">
        <f t="shared" si="24"/>
        <v>275153.14000000013</v>
      </c>
      <c r="AE143" s="26">
        <f t="shared" si="25"/>
        <v>-214171.643915785</v>
      </c>
      <c r="AF143" s="26">
        <f t="shared" si="26"/>
        <v>60981.49608421512</v>
      </c>
      <c r="AG143" s="26">
        <f t="shared" si="27"/>
        <v>72700.04000000004</v>
      </c>
      <c r="AH143" s="26">
        <f t="shared" si="27"/>
        <v>1532.8199999999997</v>
      </c>
      <c r="AI143" s="26">
        <f t="shared" si="28"/>
        <v>-13251.363915785216</v>
      </c>
      <c r="AJ143" s="26">
        <f t="shared" si="28"/>
        <v>0</v>
      </c>
      <c r="AK143" s="26">
        <f t="shared" si="29"/>
        <v>-201.94552103547267</v>
      </c>
    </row>
    <row r="144" spans="1:37" ht="15">
      <c r="A144" t="s">
        <v>221</v>
      </c>
      <c r="B144" t="s">
        <v>222</v>
      </c>
      <c r="C144" s="25">
        <v>570.2</v>
      </c>
      <c r="D144" s="26">
        <v>4566090.84</v>
      </c>
      <c r="E144" s="26">
        <v>-605958.5341149903</v>
      </c>
      <c r="F144" s="26">
        <v>3960132.3058850095</v>
      </c>
      <c r="G144" s="27">
        <f t="shared" si="20"/>
        <v>15095.97984891804</v>
      </c>
      <c r="H144" s="26">
        <f t="shared" si="21"/>
        <v>3975228.2857339275</v>
      </c>
      <c r="I144" s="26">
        <v>-590862.5542660722</v>
      </c>
      <c r="J144" s="26">
        <v>1487269.88</v>
      </c>
      <c r="K144" s="26">
        <v>197064.87</v>
      </c>
      <c r="L144" s="26">
        <v>2275797.5558850095</v>
      </c>
      <c r="M144" s="26">
        <v>0</v>
      </c>
      <c r="N144" s="26">
        <v>2290893.5357339275</v>
      </c>
      <c r="O144" s="26">
        <v>0</v>
      </c>
      <c r="P144" s="26">
        <v>6945.16</v>
      </c>
      <c r="Q144" s="26">
        <v>6971.64</v>
      </c>
      <c r="R144" s="26">
        <f t="shared" si="22"/>
        <v>15095.97984891804</v>
      </c>
      <c r="S144" s="28">
        <f t="shared" si="23"/>
        <v>26.480000000000473</v>
      </c>
      <c r="T144" s="25">
        <v>556.9</v>
      </c>
      <c r="U144" s="26">
        <v>4629095.17</v>
      </c>
      <c r="V144" s="26">
        <v>-814943.087384616</v>
      </c>
      <c r="W144" s="26">
        <v>3814152.082615384</v>
      </c>
      <c r="X144" s="26">
        <v>1508622.47</v>
      </c>
      <c r="Y144" s="26">
        <v>202976.82</v>
      </c>
      <c r="Z144" s="26">
        <v>2102552.7926153843</v>
      </c>
      <c r="AA144" s="26">
        <v>0</v>
      </c>
      <c r="AB144" s="29">
        <v>6848.899412130336</v>
      </c>
      <c r="AC144" s="30">
        <f t="shared" si="24"/>
        <v>-13.300000000000068</v>
      </c>
      <c r="AD144" s="26">
        <f t="shared" si="24"/>
        <v>63004.330000000075</v>
      </c>
      <c r="AE144" s="26">
        <f t="shared" si="25"/>
        <v>-224080.5331185438</v>
      </c>
      <c r="AF144" s="26">
        <f t="shared" si="26"/>
        <v>-161076.2031185436</v>
      </c>
      <c r="AG144" s="26">
        <f t="shared" si="27"/>
        <v>21352.590000000084</v>
      </c>
      <c r="AH144" s="26">
        <f t="shared" si="27"/>
        <v>5911.950000000012</v>
      </c>
      <c r="AI144" s="26">
        <f t="shared" si="28"/>
        <v>-188340.74311854318</v>
      </c>
      <c r="AJ144" s="26">
        <f t="shared" si="28"/>
        <v>0</v>
      </c>
      <c r="AK144" s="26">
        <f t="shared" si="29"/>
        <v>-122.74058786966452</v>
      </c>
    </row>
    <row r="145" spans="1:37" ht="15">
      <c r="A145" t="s">
        <v>221</v>
      </c>
      <c r="B145" t="s">
        <v>223</v>
      </c>
      <c r="C145" s="25">
        <v>1151.9</v>
      </c>
      <c r="D145" s="26">
        <v>8729157.4</v>
      </c>
      <c r="E145" s="26">
        <v>-1158432.3675354256</v>
      </c>
      <c r="F145" s="26">
        <v>7570725.032464575</v>
      </c>
      <c r="G145" s="27">
        <f t="shared" si="20"/>
        <v>28859.518749397714</v>
      </c>
      <c r="H145" s="26">
        <f t="shared" si="21"/>
        <v>7599584.551213972</v>
      </c>
      <c r="I145" s="26">
        <v>-1129572.8487860279</v>
      </c>
      <c r="J145" s="26">
        <v>1341120.67</v>
      </c>
      <c r="K145" s="26">
        <v>146750.04</v>
      </c>
      <c r="L145" s="26">
        <v>6082854.322464575</v>
      </c>
      <c r="M145" s="26">
        <v>0</v>
      </c>
      <c r="N145" s="26">
        <v>6111713.841213972</v>
      </c>
      <c r="O145" s="26">
        <v>0</v>
      </c>
      <c r="P145" s="26">
        <v>6572.38</v>
      </c>
      <c r="Q145" s="26">
        <v>6597.43</v>
      </c>
      <c r="R145" s="26">
        <f t="shared" si="22"/>
        <v>28859.518749397248</v>
      </c>
      <c r="S145" s="28">
        <f t="shared" si="23"/>
        <v>25.050000000000182</v>
      </c>
      <c r="T145" s="25">
        <v>1145.6</v>
      </c>
      <c r="U145" s="26">
        <v>8987633.28</v>
      </c>
      <c r="V145" s="26">
        <v>-1582255.1372353665</v>
      </c>
      <c r="W145" s="26">
        <v>7405378.142764633</v>
      </c>
      <c r="X145" s="26">
        <v>1283055.77</v>
      </c>
      <c r="Y145" s="26">
        <v>151152.54</v>
      </c>
      <c r="Z145" s="26">
        <v>5971169.832764632</v>
      </c>
      <c r="AA145" s="26">
        <v>0</v>
      </c>
      <c r="AB145" s="29">
        <v>6464.1918145641</v>
      </c>
      <c r="AC145" s="30">
        <f t="shared" si="24"/>
        <v>-6.300000000000182</v>
      </c>
      <c r="AD145" s="26">
        <f t="shared" si="24"/>
        <v>258475.87999999896</v>
      </c>
      <c r="AE145" s="26">
        <f t="shared" si="25"/>
        <v>-452682.28844933864</v>
      </c>
      <c r="AF145" s="26">
        <f t="shared" si="26"/>
        <v>-194206.40844933968</v>
      </c>
      <c r="AG145" s="26">
        <f t="shared" si="27"/>
        <v>-58064.89999999991</v>
      </c>
      <c r="AH145" s="26">
        <f t="shared" si="27"/>
        <v>4402.5</v>
      </c>
      <c r="AI145" s="26">
        <f t="shared" si="28"/>
        <v>-140544.00844934024</v>
      </c>
      <c r="AJ145" s="26">
        <f t="shared" si="28"/>
        <v>0</v>
      </c>
      <c r="AK145" s="26">
        <f t="shared" si="29"/>
        <v>-133.23818543590005</v>
      </c>
    </row>
    <row r="146" spans="1:37" ht="15">
      <c r="A146" t="s">
        <v>221</v>
      </c>
      <c r="B146" t="s">
        <v>224</v>
      </c>
      <c r="C146" s="25">
        <v>469.3</v>
      </c>
      <c r="D146" s="26">
        <v>3707658.49</v>
      </c>
      <c r="E146" s="26">
        <v>-492037.364635391</v>
      </c>
      <c r="F146" s="26">
        <v>3215621.125364609</v>
      </c>
      <c r="G146" s="27">
        <f t="shared" si="20"/>
        <v>12257.911595054902</v>
      </c>
      <c r="H146" s="26">
        <f t="shared" si="21"/>
        <v>3227879.036959664</v>
      </c>
      <c r="I146" s="26">
        <v>-479779.4530403361</v>
      </c>
      <c r="J146" s="26">
        <v>841640.84</v>
      </c>
      <c r="K146" s="26">
        <v>85893.79</v>
      </c>
      <c r="L146" s="26">
        <v>2288086.495364609</v>
      </c>
      <c r="M146" s="26">
        <v>0</v>
      </c>
      <c r="N146" s="26">
        <v>2300344.406959664</v>
      </c>
      <c r="O146" s="26">
        <v>0</v>
      </c>
      <c r="P146" s="26">
        <v>6851.95</v>
      </c>
      <c r="Q146" s="26">
        <v>6878.07</v>
      </c>
      <c r="R146" s="26">
        <f t="shared" si="22"/>
        <v>12257.911595054902</v>
      </c>
      <c r="S146" s="28">
        <f t="shared" si="23"/>
        <v>26.11999999999989</v>
      </c>
      <c r="T146" s="25">
        <v>468.9</v>
      </c>
      <c r="U146" s="26">
        <v>3838518.58</v>
      </c>
      <c r="V146" s="26">
        <v>-675763.6358053992</v>
      </c>
      <c r="W146" s="26">
        <v>3162754.944194601</v>
      </c>
      <c r="X146" s="26">
        <v>865193.08</v>
      </c>
      <c r="Y146" s="26">
        <v>88470.6</v>
      </c>
      <c r="Z146" s="26">
        <v>2209091.2641946007</v>
      </c>
      <c r="AA146" s="26">
        <v>0</v>
      </c>
      <c r="AB146" s="29">
        <v>6745.052130933251</v>
      </c>
      <c r="AC146" s="30">
        <f t="shared" si="24"/>
        <v>-0.4000000000000341</v>
      </c>
      <c r="AD146" s="26">
        <f t="shared" si="24"/>
        <v>130860.08999999985</v>
      </c>
      <c r="AE146" s="26">
        <f t="shared" si="25"/>
        <v>-195984.18276506307</v>
      </c>
      <c r="AF146" s="26">
        <f t="shared" si="26"/>
        <v>-65124.09276506305</v>
      </c>
      <c r="AG146" s="26">
        <f t="shared" si="27"/>
        <v>23552.23999999999</v>
      </c>
      <c r="AH146" s="26">
        <f t="shared" si="27"/>
        <v>2576.810000000012</v>
      </c>
      <c r="AI146" s="26">
        <f t="shared" si="28"/>
        <v>-91253.14276506333</v>
      </c>
      <c r="AJ146" s="26">
        <f t="shared" si="28"/>
        <v>0</v>
      </c>
      <c r="AK146" s="26">
        <f t="shared" si="29"/>
        <v>-133.01786906674897</v>
      </c>
    </row>
    <row r="147" spans="1:37" ht="15">
      <c r="A147" t="s">
        <v>225</v>
      </c>
      <c r="B147" t="s">
        <v>226</v>
      </c>
      <c r="C147" s="25">
        <v>392.79999999999995</v>
      </c>
      <c r="D147" s="26">
        <v>3696665.71</v>
      </c>
      <c r="E147" s="26">
        <v>-490578.5305718425</v>
      </c>
      <c r="F147" s="26">
        <v>3206087.1794281574</v>
      </c>
      <c r="G147" s="27">
        <f t="shared" si="20"/>
        <v>12221.568300280778</v>
      </c>
      <c r="H147" s="26">
        <f t="shared" si="21"/>
        <v>3218308.747728438</v>
      </c>
      <c r="I147" s="26">
        <v>-478356.96227156173</v>
      </c>
      <c r="J147" s="26">
        <v>2013171.14</v>
      </c>
      <c r="K147" s="26">
        <v>107589.36</v>
      </c>
      <c r="L147" s="26">
        <v>1085326.6794281574</v>
      </c>
      <c r="M147" s="26">
        <v>0</v>
      </c>
      <c r="N147" s="26">
        <v>1097548.2477284381</v>
      </c>
      <c r="O147" s="26">
        <v>0</v>
      </c>
      <c r="P147" s="26">
        <v>8162.14</v>
      </c>
      <c r="Q147" s="26">
        <v>8193.25</v>
      </c>
      <c r="R147" s="26">
        <f t="shared" si="22"/>
        <v>12221.56830028072</v>
      </c>
      <c r="S147" s="28">
        <f t="shared" si="23"/>
        <v>31.109999999999673</v>
      </c>
      <c r="T147" s="25">
        <v>376.7</v>
      </c>
      <c r="U147" s="26">
        <v>3744414.4600000004</v>
      </c>
      <c r="V147" s="26">
        <v>-659196.7908233781</v>
      </c>
      <c r="W147" s="26">
        <v>3085217.6691766223</v>
      </c>
      <c r="X147" s="26">
        <v>2026938.17</v>
      </c>
      <c r="Y147" s="26">
        <v>110817.04</v>
      </c>
      <c r="Z147" s="26">
        <v>947462.4591766223</v>
      </c>
      <c r="AA147" s="26">
        <v>0</v>
      </c>
      <c r="AB147" s="29">
        <v>8190.118580240569</v>
      </c>
      <c r="AC147" s="30">
        <f t="shared" si="24"/>
        <v>-16.099999999999966</v>
      </c>
      <c r="AD147" s="26">
        <f t="shared" si="24"/>
        <v>47748.750000000466</v>
      </c>
      <c r="AE147" s="26">
        <f t="shared" si="25"/>
        <v>-180839.8285518164</v>
      </c>
      <c r="AF147" s="26">
        <f t="shared" si="26"/>
        <v>-133091.07855181582</v>
      </c>
      <c r="AG147" s="26">
        <f t="shared" si="27"/>
        <v>13767.030000000028</v>
      </c>
      <c r="AH147" s="26">
        <f t="shared" si="27"/>
        <v>3227.679999999993</v>
      </c>
      <c r="AI147" s="26">
        <f t="shared" si="28"/>
        <v>-150085.7885518158</v>
      </c>
      <c r="AJ147" s="26">
        <f t="shared" si="28"/>
        <v>0</v>
      </c>
      <c r="AK147" s="26">
        <f t="shared" si="29"/>
        <v>-3.1314197594310826</v>
      </c>
    </row>
    <row r="148" spans="1:37" ht="15">
      <c r="A148" t="s">
        <v>225</v>
      </c>
      <c r="B148" t="s">
        <v>227</v>
      </c>
      <c r="C148" s="25">
        <v>2234.7</v>
      </c>
      <c r="D148" s="26">
        <v>16599978.32</v>
      </c>
      <c r="E148" s="26">
        <v>-2202956.2883439744</v>
      </c>
      <c r="F148" s="26">
        <v>14397022.031656027</v>
      </c>
      <c r="G148" s="27">
        <f t="shared" si="20"/>
        <v>54881.286201304756</v>
      </c>
      <c r="H148" s="26">
        <f t="shared" si="21"/>
        <v>14451903.317857333</v>
      </c>
      <c r="I148" s="26">
        <v>-2148075.0021426696</v>
      </c>
      <c r="J148" s="26">
        <v>9006588.04</v>
      </c>
      <c r="K148" s="26">
        <v>668882.95</v>
      </c>
      <c r="L148" s="26">
        <v>4721551.041656028</v>
      </c>
      <c r="M148" s="26">
        <v>0</v>
      </c>
      <c r="N148" s="26">
        <v>4776432.327857331</v>
      </c>
      <c r="O148" s="26">
        <v>0</v>
      </c>
      <c r="P148" s="26">
        <v>6442.49</v>
      </c>
      <c r="Q148" s="26">
        <v>6467.04</v>
      </c>
      <c r="R148" s="26">
        <f t="shared" si="22"/>
        <v>54881.286201303825</v>
      </c>
      <c r="S148" s="28">
        <f t="shared" si="23"/>
        <v>24.550000000000182</v>
      </c>
      <c r="T148" s="25">
        <v>2250.7</v>
      </c>
      <c r="U148" s="26">
        <v>17290798.01</v>
      </c>
      <c r="V148" s="26">
        <v>-3044010.934347063</v>
      </c>
      <c r="W148" s="26">
        <v>14246787.075652938</v>
      </c>
      <c r="X148" s="26">
        <v>9371980.19</v>
      </c>
      <c r="Y148" s="26">
        <v>688949.44</v>
      </c>
      <c r="Z148" s="26">
        <v>4185857.445652939</v>
      </c>
      <c r="AA148" s="26">
        <v>0</v>
      </c>
      <c r="AB148" s="29">
        <v>6329.936053517989</v>
      </c>
      <c r="AC148" s="30">
        <f t="shared" si="24"/>
        <v>16</v>
      </c>
      <c r="AD148" s="26">
        <f t="shared" si="24"/>
        <v>690819.6900000013</v>
      </c>
      <c r="AE148" s="26">
        <f t="shared" si="25"/>
        <v>-895935.9322043932</v>
      </c>
      <c r="AF148" s="26">
        <f t="shared" si="26"/>
        <v>-205116.2422043942</v>
      </c>
      <c r="AG148" s="26">
        <f t="shared" si="27"/>
        <v>365392.1500000004</v>
      </c>
      <c r="AH148" s="26">
        <f t="shared" si="27"/>
        <v>20066.48999999999</v>
      </c>
      <c r="AI148" s="26">
        <f t="shared" si="28"/>
        <v>-590574.8822043925</v>
      </c>
      <c r="AJ148" s="26">
        <f t="shared" si="28"/>
        <v>0</v>
      </c>
      <c r="AK148" s="26">
        <f t="shared" si="29"/>
        <v>-137.10394648201054</v>
      </c>
    </row>
    <row r="149" spans="1:37" ht="15">
      <c r="A149" t="s">
        <v>225</v>
      </c>
      <c r="B149" t="s">
        <v>228</v>
      </c>
      <c r="C149" s="25">
        <v>378.6</v>
      </c>
      <c r="D149" s="26">
        <v>3662135.94</v>
      </c>
      <c r="E149" s="26">
        <v>-485996.1406138434</v>
      </c>
      <c r="F149" s="26">
        <v>3176139.7993861567</v>
      </c>
      <c r="G149" s="27">
        <f t="shared" si="20"/>
        <v>12107.40922408778</v>
      </c>
      <c r="H149" s="26">
        <f t="shared" si="21"/>
        <v>3188247.2086102446</v>
      </c>
      <c r="I149" s="26">
        <v>-473888.7313897556</v>
      </c>
      <c r="J149" s="26">
        <v>2557248.33</v>
      </c>
      <c r="K149" s="26">
        <v>177947.6</v>
      </c>
      <c r="L149" s="26">
        <v>440943.8693861567</v>
      </c>
      <c r="M149" s="26">
        <v>0</v>
      </c>
      <c r="N149" s="26">
        <v>453051.27861024404</v>
      </c>
      <c r="O149" s="26">
        <v>0</v>
      </c>
      <c r="P149" s="26">
        <v>8389.17</v>
      </c>
      <c r="Q149" s="26">
        <v>8421.15</v>
      </c>
      <c r="R149" s="26">
        <f t="shared" si="22"/>
        <v>12107.409224087372</v>
      </c>
      <c r="S149" s="28">
        <f t="shared" si="23"/>
        <v>31.979999999999563</v>
      </c>
      <c r="T149" s="25">
        <v>373.7</v>
      </c>
      <c r="U149" s="26">
        <v>3768311.24</v>
      </c>
      <c r="V149" s="26">
        <v>-663403.771876168</v>
      </c>
      <c r="W149" s="26">
        <v>3104907.4681238323</v>
      </c>
      <c r="X149" s="26">
        <v>2584613.42</v>
      </c>
      <c r="Y149" s="26">
        <v>183286.03</v>
      </c>
      <c r="Z149" s="26">
        <v>337008.0181238323</v>
      </c>
      <c r="AA149" s="26">
        <v>0</v>
      </c>
      <c r="AB149" s="29">
        <v>8308.556243307017</v>
      </c>
      <c r="AC149" s="30">
        <f t="shared" si="24"/>
        <v>-4.900000000000034</v>
      </c>
      <c r="AD149" s="26">
        <f t="shared" si="24"/>
        <v>106175.30000000028</v>
      </c>
      <c r="AE149" s="26">
        <f t="shared" si="25"/>
        <v>-189515.04048641236</v>
      </c>
      <c r="AF149" s="26">
        <f t="shared" si="26"/>
        <v>-83339.74048641231</v>
      </c>
      <c r="AG149" s="26">
        <f t="shared" si="27"/>
        <v>27365.08999999985</v>
      </c>
      <c r="AH149" s="26">
        <f t="shared" si="27"/>
        <v>5338.429999999993</v>
      </c>
      <c r="AI149" s="26">
        <f t="shared" si="28"/>
        <v>-116043.26048641175</v>
      </c>
      <c r="AJ149" s="26">
        <f t="shared" si="28"/>
        <v>0</v>
      </c>
      <c r="AK149" s="26">
        <f t="shared" si="29"/>
        <v>-112.59375669298242</v>
      </c>
    </row>
    <row r="150" spans="1:37" ht="15">
      <c r="A150" t="s">
        <v>229</v>
      </c>
      <c r="B150" t="s">
        <v>230</v>
      </c>
      <c r="C150" s="25">
        <v>116.5</v>
      </c>
      <c r="D150" s="26">
        <v>1589331.6800000002</v>
      </c>
      <c r="E150" s="26">
        <v>-210917.63803702928</v>
      </c>
      <c r="F150" s="26">
        <v>1378414.041962971</v>
      </c>
      <c r="G150" s="27">
        <f t="shared" si="20"/>
        <v>5254.498838338273</v>
      </c>
      <c r="H150" s="26">
        <f t="shared" si="21"/>
        <v>1383668.5408013093</v>
      </c>
      <c r="I150" s="26">
        <v>-205663.139198691</v>
      </c>
      <c r="J150" s="26">
        <v>368255.59</v>
      </c>
      <c r="K150" s="26">
        <v>35676.45</v>
      </c>
      <c r="L150" s="26">
        <v>974482.001962971</v>
      </c>
      <c r="M150" s="26">
        <v>0</v>
      </c>
      <c r="N150" s="26">
        <v>979736.500801309</v>
      </c>
      <c r="O150" s="26">
        <v>0</v>
      </c>
      <c r="P150" s="26">
        <v>11831.88</v>
      </c>
      <c r="Q150" s="26">
        <v>11876.98</v>
      </c>
      <c r="R150" s="26">
        <f t="shared" si="22"/>
        <v>5254.49883833807</v>
      </c>
      <c r="S150" s="28">
        <f t="shared" si="23"/>
        <v>45.100000000000364</v>
      </c>
      <c r="T150" s="25">
        <v>113.3</v>
      </c>
      <c r="U150" s="26">
        <v>1616157.54</v>
      </c>
      <c r="V150" s="26">
        <v>-284521.35179314663</v>
      </c>
      <c r="W150" s="26">
        <v>1331636.1882068533</v>
      </c>
      <c r="X150" s="26">
        <v>361145.08</v>
      </c>
      <c r="Y150" s="26">
        <v>36746.74</v>
      </c>
      <c r="Z150" s="26">
        <v>933744.3682068533</v>
      </c>
      <c r="AA150" s="26">
        <v>0</v>
      </c>
      <c r="AB150" s="29">
        <v>11753.18789238176</v>
      </c>
      <c r="AC150" s="30">
        <f t="shared" si="24"/>
        <v>-3.200000000000003</v>
      </c>
      <c r="AD150" s="26">
        <f t="shared" si="24"/>
        <v>26825.85999999987</v>
      </c>
      <c r="AE150" s="26">
        <f t="shared" si="25"/>
        <v>-78858.21259445563</v>
      </c>
      <c r="AF150" s="26">
        <f t="shared" si="26"/>
        <v>-52032.35259445594</v>
      </c>
      <c r="AG150" s="26">
        <f t="shared" si="27"/>
        <v>-7110.510000000009</v>
      </c>
      <c r="AH150" s="26">
        <f t="shared" si="27"/>
        <v>1070.2900000000009</v>
      </c>
      <c r="AI150" s="26">
        <f t="shared" si="28"/>
        <v>-45992.13259445573</v>
      </c>
      <c r="AJ150" s="26">
        <f t="shared" si="28"/>
        <v>0</v>
      </c>
      <c r="AK150" s="26">
        <f t="shared" si="29"/>
        <v>-123.79210761823924</v>
      </c>
    </row>
    <row r="151" spans="1:37" ht="15">
      <c r="A151" t="s">
        <v>229</v>
      </c>
      <c r="B151" t="s">
        <v>184</v>
      </c>
      <c r="C151" s="25">
        <v>199.6</v>
      </c>
      <c r="D151" s="26">
        <v>2580316</v>
      </c>
      <c r="E151" s="26">
        <v>-342429.5651799725</v>
      </c>
      <c r="F151" s="26">
        <v>2237886.4348200276</v>
      </c>
      <c r="G151" s="27">
        <f t="shared" si="20"/>
        <v>8530.797941777448</v>
      </c>
      <c r="H151" s="26">
        <f t="shared" si="21"/>
        <v>2246417.232761805</v>
      </c>
      <c r="I151" s="26">
        <v>-333898.76723819505</v>
      </c>
      <c r="J151" s="26">
        <v>679943.89</v>
      </c>
      <c r="K151" s="26">
        <v>63192.29</v>
      </c>
      <c r="L151" s="26">
        <v>1494750.2548200274</v>
      </c>
      <c r="M151" s="26">
        <v>0</v>
      </c>
      <c r="N151" s="26">
        <v>1503281.0527618048</v>
      </c>
      <c r="O151" s="26">
        <v>0</v>
      </c>
      <c r="P151" s="26">
        <v>11211.86</v>
      </c>
      <c r="Q151" s="26">
        <v>11254.6</v>
      </c>
      <c r="R151" s="26">
        <f t="shared" si="22"/>
        <v>8530.79794177739</v>
      </c>
      <c r="S151" s="28">
        <f t="shared" si="23"/>
        <v>42.73999999999978</v>
      </c>
      <c r="T151" s="25">
        <v>189.9</v>
      </c>
      <c r="U151" s="26">
        <v>2566355.9200000004</v>
      </c>
      <c r="V151" s="26">
        <v>-451801.9051167157</v>
      </c>
      <c r="W151" s="26">
        <v>2114554.0148832845</v>
      </c>
      <c r="X151" s="26">
        <v>706725.27</v>
      </c>
      <c r="Y151" s="26">
        <v>65088.06</v>
      </c>
      <c r="Z151" s="26">
        <v>1342740.6848832844</v>
      </c>
      <c r="AA151" s="26">
        <v>0</v>
      </c>
      <c r="AB151" s="29">
        <v>11135.092232139465</v>
      </c>
      <c r="AC151" s="30">
        <f t="shared" si="24"/>
        <v>-9.699999999999989</v>
      </c>
      <c r="AD151" s="26">
        <f t="shared" si="24"/>
        <v>-13960.079999999609</v>
      </c>
      <c r="AE151" s="26">
        <f t="shared" si="25"/>
        <v>-117903.13787852065</v>
      </c>
      <c r="AF151" s="26">
        <f t="shared" si="26"/>
        <v>-131863.2178785205</v>
      </c>
      <c r="AG151" s="26">
        <f t="shared" si="27"/>
        <v>26781.380000000005</v>
      </c>
      <c r="AH151" s="26">
        <f t="shared" si="27"/>
        <v>1895.7699999999968</v>
      </c>
      <c r="AI151" s="26">
        <f t="shared" si="28"/>
        <v>-160540.3678785204</v>
      </c>
      <c r="AJ151" s="26">
        <f t="shared" si="28"/>
        <v>0</v>
      </c>
      <c r="AK151" s="26">
        <f t="shared" si="29"/>
        <v>-119.50776786053575</v>
      </c>
    </row>
    <row r="152" spans="1:37" ht="15">
      <c r="A152" t="s">
        <v>229</v>
      </c>
      <c r="B152" t="s">
        <v>231</v>
      </c>
      <c r="C152" s="25">
        <v>580.1</v>
      </c>
      <c r="D152" s="26">
        <v>4929640.609999999</v>
      </c>
      <c r="E152" s="26">
        <v>-654204.6363995086</v>
      </c>
      <c r="F152" s="26">
        <v>4275435.973600491</v>
      </c>
      <c r="G152" s="27">
        <f t="shared" si="20"/>
        <v>16297.913887093891</v>
      </c>
      <c r="H152" s="26">
        <f t="shared" si="21"/>
        <v>4291733.887487585</v>
      </c>
      <c r="I152" s="26">
        <v>-637906.7225124147</v>
      </c>
      <c r="J152" s="26">
        <v>725677.16</v>
      </c>
      <c r="K152" s="26">
        <v>57640.51</v>
      </c>
      <c r="L152" s="26">
        <v>3492118.303600491</v>
      </c>
      <c r="M152" s="26">
        <v>0</v>
      </c>
      <c r="N152" s="26">
        <v>3508416.217487585</v>
      </c>
      <c r="O152" s="26">
        <v>0</v>
      </c>
      <c r="P152" s="26">
        <v>7370.17</v>
      </c>
      <c r="Q152" s="26">
        <v>7398.27</v>
      </c>
      <c r="R152" s="26">
        <f t="shared" si="22"/>
        <v>16297.913887093775</v>
      </c>
      <c r="S152" s="28">
        <f t="shared" si="23"/>
        <v>28.100000000000364</v>
      </c>
      <c r="T152" s="25">
        <v>584.4</v>
      </c>
      <c r="U152" s="26">
        <v>5143953.7</v>
      </c>
      <c r="V152" s="26">
        <v>-905582.9175448815</v>
      </c>
      <c r="W152" s="26">
        <v>4238370.782455118</v>
      </c>
      <c r="X152" s="26">
        <v>736029.16</v>
      </c>
      <c r="Y152" s="26">
        <v>59369.73</v>
      </c>
      <c r="Z152" s="26">
        <v>3442971.8924551182</v>
      </c>
      <c r="AA152" s="26">
        <v>0</v>
      </c>
      <c r="AB152" s="29">
        <v>7252.516739314029</v>
      </c>
      <c r="AC152" s="30">
        <f t="shared" si="24"/>
        <v>4.2999999999999545</v>
      </c>
      <c r="AD152" s="26">
        <f t="shared" si="24"/>
        <v>214313.09000000078</v>
      </c>
      <c r="AE152" s="26">
        <f t="shared" si="25"/>
        <v>-267676.1950324668</v>
      </c>
      <c r="AF152" s="26">
        <f t="shared" si="26"/>
        <v>-53363.10503246635</v>
      </c>
      <c r="AG152" s="26">
        <f t="shared" si="27"/>
        <v>10352</v>
      </c>
      <c r="AH152" s="26">
        <f t="shared" si="27"/>
        <v>1729.2200000000012</v>
      </c>
      <c r="AI152" s="26">
        <f t="shared" si="28"/>
        <v>-65444.32503246656</v>
      </c>
      <c r="AJ152" s="26">
        <f t="shared" si="28"/>
        <v>0</v>
      </c>
      <c r="AK152" s="26">
        <f t="shared" si="29"/>
        <v>-145.75326068597133</v>
      </c>
    </row>
    <row r="153" spans="1:37" ht="15">
      <c r="A153" t="s">
        <v>232</v>
      </c>
      <c r="B153" t="s">
        <v>233</v>
      </c>
      <c r="C153" s="25">
        <v>67.3</v>
      </c>
      <c r="D153" s="26">
        <v>1075008.4200000002</v>
      </c>
      <c r="E153" s="26">
        <v>-142662.62962575487</v>
      </c>
      <c r="F153" s="26">
        <v>932345.7903742453</v>
      </c>
      <c r="G153" s="27">
        <f t="shared" si="20"/>
        <v>3554.091675875912</v>
      </c>
      <c r="H153" s="26">
        <f t="shared" si="21"/>
        <v>935899.8820501212</v>
      </c>
      <c r="I153" s="26">
        <v>-139108.53794987896</v>
      </c>
      <c r="J153" s="26">
        <v>536326.19</v>
      </c>
      <c r="K153" s="26">
        <v>26673.53</v>
      </c>
      <c r="L153" s="26">
        <v>369346.0703742453</v>
      </c>
      <c r="M153" s="26">
        <v>0</v>
      </c>
      <c r="N153" s="26">
        <v>372900.16205012123</v>
      </c>
      <c r="O153" s="26">
        <v>0</v>
      </c>
      <c r="P153" s="26">
        <v>13853.58</v>
      </c>
      <c r="Q153" s="26">
        <v>13906.39</v>
      </c>
      <c r="R153" s="26">
        <f t="shared" si="22"/>
        <v>3554.0916758759413</v>
      </c>
      <c r="S153" s="28">
        <f t="shared" si="23"/>
        <v>52.80999999999949</v>
      </c>
      <c r="T153" s="25">
        <v>68.8</v>
      </c>
      <c r="U153" s="26">
        <v>1134094.5</v>
      </c>
      <c r="V153" s="26">
        <v>-199655.10305460243</v>
      </c>
      <c r="W153" s="26">
        <v>934439.3969453976</v>
      </c>
      <c r="X153" s="26">
        <v>525889.47</v>
      </c>
      <c r="Y153" s="26">
        <v>27473.74</v>
      </c>
      <c r="Z153" s="26">
        <v>381076.18694539764</v>
      </c>
      <c r="AA153" s="26">
        <v>0</v>
      </c>
      <c r="AB153" s="29">
        <v>13581.967978857523</v>
      </c>
      <c r="AC153" s="30">
        <f t="shared" si="24"/>
        <v>1.5</v>
      </c>
      <c r="AD153" s="26">
        <f t="shared" si="24"/>
        <v>59086.07999999984</v>
      </c>
      <c r="AE153" s="26">
        <f t="shared" si="25"/>
        <v>-60546.56510472347</v>
      </c>
      <c r="AF153" s="26">
        <f t="shared" si="26"/>
        <v>-1460.4851047236007</v>
      </c>
      <c r="AG153" s="26">
        <f t="shared" si="27"/>
        <v>-10436.719999999972</v>
      </c>
      <c r="AH153" s="26">
        <f t="shared" si="27"/>
        <v>800.2100000000028</v>
      </c>
      <c r="AI153" s="26">
        <f t="shared" si="28"/>
        <v>8176.024895276409</v>
      </c>
      <c r="AJ153" s="26">
        <f t="shared" si="28"/>
        <v>0</v>
      </c>
      <c r="AK153" s="26">
        <f t="shared" si="29"/>
        <v>-324.4220211424763</v>
      </c>
    </row>
    <row r="154" spans="1:37" ht="15">
      <c r="A154" t="s">
        <v>234</v>
      </c>
      <c r="B154" t="s">
        <v>235</v>
      </c>
      <c r="C154" s="25">
        <v>721.6</v>
      </c>
      <c r="D154" s="26">
        <v>7344947.38</v>
      </c>
      <c r="E154" s="26">
        <v>-974736.093409946</v>
      </c>
      <c r="F154" s="26">
        <v>6370211.286590054</v>
      </c>
      <c r="G154" s="27">
        <f t="shared" si="20"/>
        <v>24283.17384063336</v>
      </c>
      <c r="H154" s="26">
        <f t="shared" si="21"/>
        <v>6394494.460430687</v>
      </c>
      <c r="I154" s="26">
        <v>-950452.9195693126</v>
      </c>
      <c r="J154" s="26">
        <v>4876807.19</v>
      </c>
      <c r="K154" s="26">
        <v>144515.3</v>
      </c>
      <c r="L154" s="26">
        <v>1348888.7965900532</v>
      </c>
      <c r="M154" s="26">
        <v>0</v>
      </c>
      <c r="N154" s="26">
        <v>1373171.9704306868</v>
      </c>
      <c r="O154" s="26">
        <v>0</v>
      </c>
      <c r="P154" s="26">
        <v>8827.9</v>
      </c>
      <c r="Q154" s="26">
        <v>8861.55</v>
      </c>
      <c r="R154" s="26">
        <f t="shared" si="22"/>
        <v>24283.173840633593</v>
      </c>
      <c r="S154" s="28">
        <f t="shared" si="23"/>
        <v>33.649999999999636</v>
      </c>
      <c r="T154" s="25">
        <v>743.1</v>
      </c>
      <c r="U154" s="26">
        <v>7800527.2299999995</v>
      </c>
      <c r="V154" s="26">
        <v>-1373267.4552128436</v>
      </c>
      <c r="W154" s="26">
        <v>6427259.774787156</v>
      </c>
      <c r="X154" s="26">
        <v>4965063.36</v>
      </c>
      <c r="Y154" s="26">
        <v>148850.76</v>
      </c>
      <c r="Z154" s="26">
        <v>1313345.6547871556</v>
      </c>
      <c r="AA154" s="26">
        <v>0</v>
      </c>
      <c r="AB154" s="29">
        <v>8649.252825712765</v>
      </c>
      <c r="AC154" s="30">
        <f t="shared" si="24"/>
        <v>21.5</v>
      </c>
      <c r="AD154" s="26">
        <f t="shared" si="24"/>
        <v>455579.8499999996</v>
      </c>
      <c r="AE154" s="26">
        <f t="shared" si="25"/>
        <v>-422814.535643531</v>
      </c>
      <c r="AF154" s="26">
        <f t="shared" si="26"/>
        <v>32765.314356468618</v>
      </c>
      <c r="AG154" s="26">
        <f t="shared" si="27"/>
        <v>88256.16999999993</v>
      </c>
      <c r="AH154" s="26">
        <f t="shared" si="27"/>
        <v>4335.460000000021</v>
      </c>
      <c r="AI154" s="26">
        <f t="shared" si="28"/>
        <v>-59826.31564353127</v>
      </c>
      <c r="AJ154" s="26">
        <f t="shared" si="28"/>
        <v>0</v>
      </c>
      <c r="AK154" s="26">
        <f t="shared" si="29"/>
        <v>-212.29717428723416</v>
      </c>
    </row>
    <row r="155" spans="1:37" ht="15">
      <c r="A155" t="s">
        <v>234</v>
      </c>
      <c r="B155" t="s">
        <v>236</v>
      </c>
      <c r="C155" s="25">
        <v>260.70000000000005</v>
      </c>
      <c r="D155" s="26">
        <v>2923556.1300000004</v>
      </c>
      <c r="E155" s="26">
        <v>-387980.4079714048</v>
      </c>
      <c r="F155" s="26">
        <v>2535575.7220285954</v>
      </c>
      <c r="G155" s="27">
        <f t="shared" si="20"/>
        <v>9665.586159398663</v>
      </c>
      <c r="H155" s="26">
        <f t="shared" si="21"/>
        <v>2545241.308187994</v>
      </c>
      <c r="I155" s="26">
        <v>-378314.8218120061</v>
      </c>
      <c r="J155" s="26">
        <v>234271.15</v>
      </c>
      <c r="K155" s="26">
        <v>10213.88</v>
      </c>
      <c r="L155" s="26">
        <v>2291090.6920285956</v>
      </c>
      <c r="M155" s="26">
        <v>0</v>
      </c>
      <c r="N155" s="26">
        <v>2300756.2781879944</v>
      </c>
      <c r="O155" s="26">
        <v>0</v>
      </c>
      <c r="P155" s="26">
        <v>9726.03</v>
      </c>
      <c r="Q155" s="26">
        <v>9763.1</v>
      </c>
      <c r="R155" s="26">
        <f t="shared" si="22"/>
        <v>9665.58615939878</v>
      </c>
      <c r="S155" s="28">
        <f t="shared" si="23"/>
        <v>37.06999999999971</v>
      </c>
      <c r="T155" s="25">
        <v>254.8</v>
      </c>
      <c r="U155" s="26">
        <v>3000070.2</v>
      </c>
      <c r="V155" s="26">
        <v>-528156.4498831815</v>
      </c>
      <c r="W155" s="26">
        <v>2471913.7501168186</v>
      </c>
      <c r="X155" s="26">
        <v>233528.95</v>
      </c>
      <c r="Y155" s="26">
        <v>10520.3</v>
      </c>
      <c r="Z155" s="26">
        <v>2227864.5001168186</v>
      </c>
      <c r="AA155" s="26">
        <v>0</v>
      </c>
      <c r="AB155" s="29">
        <v>9701.38834425753</v>
      </c>
      <c r="AC155" s="30">
        <f t="shared" si="24"/>
        <v>-5.900000000000034</v>
      </c>
      <c r="AD155" s="26">
        <f t="shared" si="24"/>
        <v>76514.06999999983</v>
      </c>
      <c r="AE155" s="26">
        <f t="shared" si="25"/>
        <v>-149841.62807117536</v>
      </c>
      <c r="AF155" s="26">
        <f t="shared" si="26"/>
        <v>-73327.55807117559</v>
      </c>
      <c r="AG155" s="26">
        <f t="shared" si="27"/>
        <v>-742.1999999999825</v>
      </c>
      <c r="AH155" s="26">
        <f t="shared" si="27"/>
        <v>306.4200000000001</v>
      </c>
      <c r="AI155" s="26">
        <f t="shared" si="28"/>
        <v>-72891.7780711758</v>
      </c>
      <c r="AJ155" s="26">
        <f t="shared" si="28"/>
        <v>0</v>
      </c>
      <c r="AK155" s="26">
        <f t="shared" si="29"/>
        <v>-61.71165574247061</v>
      </c>
    </row>
    <row r="156" spans="1:37" ht="15">
      <c r="A156" t="s">
        <v>237</v>
      </c>
      <c r="B156" t="s">
        <v>238</v>
      </c>
      <c r="C156" s="25">
        <v>867</v>
      </c>
      <c r="D156" s="26">
        <v>6214037.29</v>
      </c>
      <c r="E156" s="26">
        <v>-824654.8435256901</v>
      </c>
      <c r="F156" s="26">
        <v>5389382.44647431</v>
      </c>
      <c r="G156" s="27">
        <f t="shared" si="20"/>
        <v>20544.265323960455</v>
      </c>
      <c r="H156" s="26">
        <f t="shared" si="21"/>
        <v>5409926.71179827</v>
      </c>
      <c r="I156" s="26">
        <v>-804110.5782017297</v>
      </c>
      <c r="J156" s="26">
        <v>728962.34</v>
      </c>
      <c r="K156" s="26">
        <v>58305.98</v>
      </c>
      <c r="L156" s="26">
        <v>4602114.12647431</v>
      </c>
      <c r="M156" s="26">
        <v>0</v>
      </c>
      <c r="N156" s="26">
        <v>4622658.39179827</v>
      </c>
      <c r="O156" s="26">
        <v>0</v>
      </c>
      <c r="P156" s="26">
        <v>6216.13</v>
      </c>
      <c r="Q156" s="26">
        <v>6239.82</v>
      </c>
      <c r="R156" s="26">
        <f t="shared" si="22"/>
        <v>20544.265323960222</v>
      </c>
      <c r="S156" s="28">
        <f t="shared" si="23"/>
        <v>23.6899999999996</v>
      </c>
      <c r="T156" s="25">
        <v>862</v>
      </c>
      <c r="U156" s="26">
        <v>6396876.17</v>
      </c>
      <c r="V156" s="26">
        <v>-1126157.4506788284</v>
      </c>
      <c r="W156" s="26">
        <v>5270718.719321172</v>
      </c>
      <c r="X156" s="26">
        <v>742458.19</v>
      </c>
      <c r="Y156" s="26">
        <v>71567.72</v>
      </c>
      <c r="Z156" s="26">
        <v>4456692.809321172</v>
      </c>
      <c r="AA156" s="26">
        <v>0</v>
      </c>
      <c r="AB156" s="29">
        <v>6114.522876242659</v>
      </c>
      <c r="AC156" s="30">
        <f t="shared" si="24"/>
        <v>-5</v>
      </c>
      <c r="AD156" s="26">
        <f t="shared" si="24"/>
        <v>182838.8799999999</v>
      </c>
      <c r="AE156" s="26">
        <f t="shared" si="25"/>
        <v>-322046.8724770987</v>
      </c>
      <c r="AF156" s="26">
        <f t="shared" si="26"/>
        <v>-139207.99247709848</v>
      </c>
      <c r="AG156" s="26">
        <f t="shared" si="27"/>
        <v>13495.849999999977</v>
      </c>
      <c r="AH156" s="26">
        <f t="shared" si="27"/>
        <v>13261.739999999998</v>
      </c>
      <c r="AI156" s="26">
        <f t="shared" si="28"/>
        <v>-165965.58247709833</v>
      </c>
      <c r="AJ156" s="26">
        <f t="shared" si="28"/>
        <v>0</v>
      </c>
      <c r="AK156" s="26">
        <f t="shared" si="29"/>
        <v>-125.29712375734107</v>
      </c>
    </row>
    <row r="157" spans="1:37" ht="15">
      <c r="A157" t="s">
        <v>237</v>
      </c>
      <c r="B157" t="s">
        <v>239</v>
      </c>
      <c r="C157" s="25">
        <v>124.4</v>
      </c>
      <c r="D157" s="26">
        <v>1706561.2400000002</v>
      </c>
      <c r="E157" s="26">
        <v>-226474.98343853807</v>
      </c>
      <c r="F157" s="26">
        <v>1480086.256561462</v>
      </c>
      <c r="G157" s="27">
        <f t="shared" si="20"/>
        <v>5642.072177868598</v>
      </c>
      <c r="H157" s="26">
        <f t="shared" si="21"/>
        <v>1485728.3287393306</v>
      </c>
      <c r="I157" s="26">
        <v>-220832.91126066947</v>
      </c>
      <c r="J157" s="26">
        <v>656121.84</v>
      </c>
      <c r="K157" s="26">
        <v>52797.93</v>
      </c>
      <c r="L157" s="26">
        <v>771166.486561462</v>
      </c>
      <c r="M157" s="26">
        <v>0</v>
      </c>
      <c r="N157" s="26">
        <v>776808.5587393306</v>
      </c>
      <c r="O157" s="26">
        <v>0</v>
      </c>
      <c r="P157" s="26">
        <v>11897.8</v>
      </c>
      <c r="Q157" s="26">
        <v>11943.15</v>
      </c>
      <c r="R157" s="26">
        <f t="shared" si="22"/>
        <v>5642.072177868569</v>
      </c>
      <c r="S157" s="28">
        <f t="shared" si="23"/>
        <v>45.350000000000364</v>
      </c>
      <c r="T157" s="25">
        <v>124.1</v>
      </c>
      <c r="U157" s="26">
        <v>1762404.18</v>
      </c>
      <c r="V157" s="26">
        <v>-310267.7847231973</v>
      </c>
      <c r="W157" s="26">
        <v>1452136.3952768026</v>
      </c>
      <c r="X157" s="26">
        <v>668484.43</v>
      </c>
      <c r="Y157" s="26">
        <v>54381.87</v>
      </c>
      <c r="Z157" s="26">
        <v>729270.0952768025</v>
      </c>
      <c r="AA157" s="26">
        <v>0</v>
      </c>
      <c r="AB157" s="29">
        <v>11701.34081609027</v>
      </c>
      <c r="AC157" s="30">
        <f t="shared" si="24"/>
        <v>-0.30000000000001137</v>
      </c>
      <c r="AD157" s="26">
        <f t="shared" si="24"/>
        <v>55842.93999999971</v>
      </c>
      <c r="AE157" s="26">
        <f t="shared" si="25"/>
        <v>-89434.87346252782</v>
      </c>
      <c r="AF157" s="26">
        <f t="shared" si="26"/>
        <v>-33591.933462528046</v>
      </c>
      <c r="AG157" s="26">
        <f t="shared" si="27"/>
        <v>12362.590000000084</v>
      </c>
      <c r="AH157" s="26">
        <f t="shared" si="27"/>
        <v>1583.9400000000023</v>
      </c>
      <c r="AI157" s="26">
        <f t="shared" si="28"/>
        <v>-47538.463462528074</v>
      </c>
      <c r="AJ157" s="26">
        <f t="shared" si="28"/>
        <v>0</v>
      </c>
      <c r="AK157" s="26">
        <f t="shared" si="29"/>
        <v>-241.80918390972874</v>
      </c>
    </row>
    <row r="158" spans="1:37" ht="15">
      <c r="A158" t="s">
        <v>240</v>
      </c>
      <c r="B158" t="s">
        <v>240</v>
      </c>
      <c r="C158" s="25">
        <v>2942.3</v>
      </c>
      <c r="D158" s="26">
        <v>22813363.19</v>
      </c>
      <c r="E158" s="26">
        <v>-3027524.5502661266</v>
      </c>
      <c r="F158" s="26">
        <v>19785838.639733873</v>
      </c>
      <c r="G158" s="27">
        <f t="shared" si="20"/>
        <v>75423.3945556567</v>
      </c>
      <c r="H158" s="26">
        <f t="shared" si="21"/>
        <v>19861262.03428953</v>
      </c>
      <c r="I158" s="26">
        <v>-2952101.15571047</v>
      </c>
      <c r="J158" s="26">
        <v>17012572.27</v>
      </c>
      <c r="K158" s="26">
        <v>885220.35</v>
      </c>
      <c r="L158" s="26">
        <v>1888046.0197338737</v>
      </c>
      <c r="M158" s="26">
        <v>0</v>
      </c>
      <c r="N158" s="26">
        <v>1963469.4142895318</v>
      </c>
      <c r="O158" s="26">
        <v>0</v>
      </c>
      <c r="P158" s="26">
        <v>6724.62</v>
      </c>
      <c r="Q158" s="26">
        <v>6750.25</v>
      </c>
      <c r="R158" s="26">
        <f t="shared" si="22"/>
        <v>75423.3945556581</v>
      </c>
      <c r="S158" s="28">
        <f t="shared" si="23"/>
        <v>25.63000000000011</v>
      </c>
      <c r="T158" s="25">
        <v>2958.1</v>
      </c>
      <c r="U158" s="26">
        <v>23734653.79</v>
      </c>
      <c r="V158" s="26">
        <v>-4178439.052837096</v>
      </c>
      <c r="W158" s="26">
        <v>19556214.737162903</v>
      </c>
      <c r="X158" s="26">
        <v>16672979.4</v>
      </c>
      <c r="Y158" s="26">
        <v>911776.96</v>
      </c>
      <c r="Z158" s="26">
        <v>1971458.3771629026</v>
      </c>
      <c r="AA158" s="26">
        <v>0</v>
      </c>
      <c r="AB158" s="29">
        <v>6611.072897184985</v>
      </c>
      <c r="AC158" s="30">
        <f t="shared" si="24"/>
        <v>15.799999999999727</v>
      </c>
      <c r="AD158" s="26">
        <f t="shared" si="24"/>
        <v>921290.5999999978</v>
      </c>
      <c r="AE158" s="26">
        <f t="shared" si="25"/>
        <v>-1226337.8971266262</v>
      </c>
      <c r="AF158" s="26">
        <f t="shared" si="26"/>
        <v>-305047.29712662846</v>
      </c>
      <c r="AG158" s="26">
        <f t="shared" si="27"/>
        <v>-339592.8699999992</v>
      </c>
      <c r="AH158" s="26">
        <f t="shared" si="27"/>
        <v>26556.609999999986</v>
      </c>
      <c r="AI158" s="26">
        <f t="shared" si="28"/>
        <v>7988.962873370852</v>
      </c>
      <c r="AJ158" s="26">
        <f t="shared" si="28"/>
        <v>0</v>
      </c>
      <c r="AK158" s="26">
        <f t="shared" si="29"/>
        <v>-139.17710281501513</v>
      </c>
    </row>
    <row r="159" spans="1:37" ht="15">
      <c r="A159" t="s">
        <v>241</v>
      </c>
      <c r="B159" t="s">
        <v>242</v>
      </c>
      <c r="C159" s="25">
        <v>411</v>
      </c>
      <c r="D159" s="26">
        <v>3560913.92</v>
      </c>
      <c r="E159" s="26">
        <v>-472563.1299689307</v>
      </c>
      <c r="F159" s="26">
        <v>3088350.7900310694</v>
      </c>
      <c r="G159" s="27">
        <f t="shared" si="20"/>
        <v>11772.758506935847</v>
      </c>
      <c r="H159" s="26">
        <f t="shared" si="21"/>
        <v>3100123.5485380054</v>
      </c>
      <c r="I159" s="26">
        <v>-460790.37146199483</v>
      </c>
      <c r="J159" s="26">
        <v>2640116.55</v>
      </c>
      <c r="K159" s="26">
        <v>222203.13</v>
      </c>
      <c r="L159" s="26">
        <v>226031.1100310696</v>
      </c>
      <c r="M159" s="26">
        <v>0</v>
      </c>
      <c r="N159" s="26">
        <v>237803.86853800516</v>
      </c>
      <c r="O159" s="26">
        <v>0</v>
      </c>
      <c r="P159" s="26">
        <v>7514.24</v>
      </c>
      <c r="Q159" s="26">
        <v>7542.88</v>
      </c>
      <c r="R159" s="26">
        <f t="shared" si="22"/>
        <v>11772.758506935555</v>
      </c>
      <c r="S159" s="28">
        <f t="shared" si="23"/>
        <v>28.640000000000327</v>
      </c>
      <c r="T159" s="25">
        <v>383.9</v>
      </c>
      <c r="U159" s="26">
        <v>3564757.0900000003</v>
      </c>
      <c r="V159" s="26">
        <v>-627568.46468136</v>
      </c>
      <c r="W159" s="26">
        <v>2937188.6253186404</v>
      </c>
      <c r="X159" s="26">
        <v>2638660.12</v>
      </c>
      <c r="Y159" s="26">
        <v>228869.22</v>
      </c>
      <c r="Z159" s="26">
        <v>69659.28531864026</v>
      </c>
      <c r="AA159" s="26">
        <v>0</v>
      </c>
      <c r="AB159" s="29">
        <v>7650.921139147279</v>
      </c>
      <c r="AC159" s="30">
        <f t="shared" si="24"/>
        <v>-27.100000000000023</v>
      </c>
      <c r="AD159" s="26">
        <f t="shared" si="24"/>
        <v>3843.170000000391</v>
      </c>
      <c r="AE159" s="26">
        <f t="shared" si="25"/>
        <v>-166778.09321936523</v>
      </c>
      <c r="AF159" s="26">
        <f t="shared" si="26"/>
        <v>-162934.92321936507</v>
      </c>
      <c r="AG159" s="26">
        <f t="shared" si="27"/>
        <v>-1456.429999999702</v>
      </c>
      <c r="AH159" s="26">
        <f t="shared" si="27"/>
        <v>6666.0899999999965</v>
      </c>
      <c r="AI159" s="26">
        <f t="shared" si="28"/>
        <v>-168144.5832193649</v>
      </c>
      <c r="AJ159" s="26">
        <f t="shared" si="28"/>
        <v>0</v>
      </c>
      <c r="AK159" s="26">
        <f t="shared" si="29"/>
        <v>108.04113914727895</v>
      </c>
    </row>
    <row r="160" spans="1:37" ht="15">
      <c r="A160" t="s">
        <v>241</v>
      </c>
      <c r="B160" t="s">
        <v>243</v>
      </c>
      <c r="C160" s="25">
        <v>2667.4</v>
      </c>
      <c r="D160" s="26">
        <v>18955011.03</v>
      </c>
      <c r="E160" s="26">
        <v>-2515488.8722871477</v>
      </c>
      <c r="F160" s="26">
        <v>16439522.157712854</v>
      </c>
      <c r="G160" s="27">
        <f t="shared" si="20"/>
        <v>62667.27372968802</v>
      </c>
      <c r="H160" s="26">
        <f t="shared" si="21"/>
        <v>16502189.431442542</v>
      </c>
      <c r="I160" s="26">
        <v>-2452821.5985574597</v>
      </c>
      <c r="J160" s="26">
        <v>5640881.73</v>
      </c>
      <c r="K160" s="26">
        <v>523047.41</v>
      </c>
      <c r="L160" s="26">
        <v>10275593.017712854</v>
      </c>
      <c r="M160" s="26">
        <v>0</v>
      </c>
      <c r="N160" s="26">
        <v>10338260.291442541</v>
      </c>
      <c r="O160" s="26">
        <v>0</v>
      </c>
      <c r="P160" s="26">
        <v>6163.13</v>
      </c>
      <c r="Q160" s="26">
        <v>6186.62</v>
      </c>
      <c r="R160" s="26">
        <f t="shared" si="22"/>
        <v>62667.27372968756</v>
      </c>
      <c r="S160" s="28">
        <f t="shared" si="23"/>
        <v>23.48999999999978</v>
      </c>
      <c r="T160" s="25">
        <v>2603.1</v>
      </c>
      <c r="U160" s="26">
        <v>19156584.07</v>
      </c>
      <c r="V160" s="26">
        <v>-3372478.8954271493</v>
      </c>
      <c r="W160" s="26">
        <v>15784105.174572852</v>
      </c>
      <c r="X160" s="26">
        <v>5612990.41</v>
      </c>
      <c r="Y160" s="26">
        <v>538738.83</v>
      </c>
      <c r="Z160" s="26">
        <v>9632375.934572851</v>
      </c>
      <c r="AA160" s="26">
        <v>0</v>
      </c>
      <c r="AB160" s="29">
        <v>6063.580029416024</v>
      </c>
      <c r="AC160" s="30">
        <f t="shared" si="24"/>
        <v>-64.30000000000018</v>
      </c>
      <c r="AD160" s="26">
        <f t="shared" si="24"/>
        <v>201573.0399999991</v>
      </c>
      <c r="AE160" s="26">
        <f t="shared" si="25"/>
        <v>-919657.2968696896</v>
      </c>
      <c r="AF160" s="26">
        <f t="shared" si="26"/>
        <v>-718084.2568696905</v>
      </c>
      <c r="AG160" s="26">
        <f t="shared" si="27"/>
        <v>-27891.320000000298</v>
      </c>
      <c r="AH160" s="26">
        <f t="shared" si="27"/>
        <v>15691.419999999984</v>
      </c>
      <c r="AI160" s="26">
        <f t="shared" si="28"/>
        <v>-705884.3568696901</v>
      </c>
      <c r="AJ160" s="26">
        <f t="shared" si="28"/>
        <v>0</v>
      </c>
      <c r="AK160" s="26">
        <f t="shared" si="29"/>
        <v>-123.03997058397545</v>
      </c>
    </row>
    <row r="161" spans="1:37" ht="15">
      <c r="A161" t="s">
        <v>244</v>
      </c>
      <c r="B161" t="s">
        <v>245</v>
      </c>
      <c r="C161" s="25">
        <v>369.8</v>
      </c>
      <c r="D161" s="26">
        <v>3347442.01</v>
      </c>
      <c r="E161" s="26">
        <v>-444233.6178783812</v>
      </c>
      <c r="F161" s="26">
        <v>2903208.3921216186</v>
      </c>
      <c r="G161" s="27">
        <f t="shared" si="20"/>
        <v>11066.997766602028</v>
      </c>
      <c r="H161" s="26">
        <f t="shared" si="21"/>
        <v>2914275.3898882205</v>
      </c>
      <c r="I161" s="26">
        <v>-433166.6201117792</v>
      </c>
      <c r="J161" s="26">
        <v>930554.76</v>
      </c>
      <c r="K161" s="26">
        <v>75244.75</v>
      </c>
      <c r="L161" s="26">
        <v>1897408.8821216186</v>
      </c>
      <c r="M161" s="26">
        <v>0</v>
      </c>
      <c r="N161" s="26">
        <v>1908475.8798882205</v>
      </c>
      <c r="O161" s="26">
        <v>0</v>
      </c>
      <c r="P161" s="26">
        <v>7850.75</v>
      </c>
      <c r="Q161" s="26">
        <v>7880.68</v>
      </c>
      <c r="R161" s="26">
        <f t="shared" si="22"/>
        <v>11066.997766601853</v>
      </c>
      <c r="S161" s="28">
        <f t="shared" si="23"/>
        <v>29.93000000000029</v>
      </c>
      <c r="T161" s="25">
        <v>356.8</v>
      </c>
      <c r="U161" s="26">
        <v>3395444.45</v>
      </c>
      <c r="V161" s="26">
        <v>-597761.3078812462</v>
      </c>
      <c r="W161" s="26">
        <v>2797683.142118754</v>
      </c>
      <c r="X161" s="26">
        <v>979187.55</v>
      </c>
      <c r="Y161" s="26">
        <v>77502.09</v>
      </c>
      <c r="Z161" s="26">
        <v>1740993.5021187537</v>
      </c>
      <c r="AA161" s="26">
        <v>0</v>
      </c>
      <c r="AB161" s="29">
        <v>7841.040196521171</v>
      </c>
      <c r="AC161" s="30">
        <f t="shared" si="24"/>
        <v>-13</v>
      </c>
      <c r="AD161" s="26">
        <f t="shared" si="24"/>
        <v>48002.44000000041</v>
      </c>
      <c r="AE161" s="26">
        <f t="shared" si="25"/>
        <v>-164594.687769467</v>
      </c>
      <c r="AF161" s="26">
        <f t="shared" si="26"/>
        <v>-116592.2477694666</v>
      </c>
      <c r="AG161" s="26">
        <f t="shared" si="27"/>
        <v>48632.79000000004</v>
      </c>
      <c r="AH161" s="26">
        <f t="shared" si="27"/>
        <v>2257.3399999999965</v>
      </c>
      <c r="AI161" s="26">
        <f t="shared" si="28"/>
        <v>-167482.37776946672</v>
      </c>
      <c r="AJ161" s="26">
        <f t="shared" si="28"/>
        <v>0</v>
      </c>
      <c r="AK161" s="26">
        <f t="shared" si="29"/>
        <v>-39.63980347882898</v>
      </c>
    </row>
    <row r="162" spans="1:37" ht="15">
      <c r="A162" t="s">
        <v>244</v>
      </c>
      <c r="B162" t="s">
        <v>246</v>
      </c>
      <c r="C162" s="25">
        <v>101</v>
      </c>
      <c r="D162" s="26">
        <v>1418568.33</v>
      </c>
      <c r="E162" s="26">
        <v>-188255.90990405044</v>
      </c>
      <c r="F162" s="26">
        <v>1230312.4200959497</v>
      </c>
      <c r="G162" s="27">
        <f t="shared" si="20"/>
        <v>4689.937120040617</v>
      </c>
      <c r="H162" s="26">
        <f t="shared" si="21"/>
        <v>1235002.3572159903</v>
      </c>
      <c r="I162" s="26">
        <v>-183565.97278400982</v>
      </c>
      <c r="J162" s="26">
        <v>481332.95</v>
      </c>
      <c r="K162" s="26">
        <v>52663.61</v>
      </c>
      <c r="L162" s="26">
        <v>696315.8600959497</v>
      </c>
      <c r="M162" s="26">
        <v>0</v>
      </c>
      <c r="N162" s="26">
        <v>701005.7972159904</v>
      </c>
      <c r="O162" s="26">
        <v>0</v>
      </c>
      <c r="P162" s="26">
        <v>12181.31</v>
      </c>
      <c r="Q162" s="26">
        <v>12227.75</v>
      </c>
      <c r="R162" s="26">
        <f t="shared" si="22"/>
        <v>4689.937120040646</v>
      </c>
      <c r="S162" s="28">
        <f t="shared" si="23"/>
        <v>46.44000000000051</v>
      </c>
      <c r="T162" s="25">
        <v>100.4</v>
      </c>
      <c r="U162" s="26">
        <v>1461268.38</v>
      </c>
      <c r="V162" s="26">
        <v>-257253.4202390823</v>
      </c>
      <c r="W162" s="26">
        <v>1204014.9597609176</v>
      </c>
      <c r="X162" s="26">
        <v>499526.52</v>
      </c>
      <c r="Y162" s="26">
        <v>67963.99</v>
      </c>
      <c r="Z162" s="26">
        <v>636524.4497609176</v>
      </c>
      <c r="AA162" s="26">
        <v>0</v>
      </c>
      <c r="AB162" s="29">
        <v>11992.180874112724</v>
      </c>
      <c r="AC162" s="30">
        <f t="shared" si="24"/>
        <v>-0.5999999999999943</v>
      </c>
      <c r="AD162" s="26">
        <f t="shared" si="24"/>
        <v>42700.049999999814</v>
      </c>
      <c r="AE162" s="26">
        <f t="shared" si="25"/>
        <v>-73687.44745507248</v>
      </c>
      <c r="AF162" s="26">
        <f t="shared" si="26"/>
        <v>-30987.39745507273</v>
      </c>
      <c r="AG162" s="26">
        <f t="shared" si="27"/>
        <v>18193.570000000007</v>
      </c>
      <c r="AH162" s="26">
        <f t="shared" si="27"/>
        <v>15300.380000000005</v>
      </c>
      <c r="AI162" s="26">
        <f t="shared" si="28"/>
        <v>-64481.3474550728</v>
      </c>
      <c r="AJ162" s="26">
        <f t="shared" si="28"/>
        <v>0</v>
      </c>
      <c r="AK162" s="26">
        <f t="shared" si="29"/>
        <v>-235.56912588727573</v>
      </c>
    </row>
    <row r="163" spans="1:37" ht="15">
      <c r="A163" t="s">
        <v>244</v>
      </c>
      <c r="B163" t="s">
        <v>247</v>
      </c>
      <c r="C163" s="25">
        <v>186.7</v>
      </c>
      <c r="D163" s="26">
        <v>2235751.84</v>
      </c>
      <c r="E163" s="26">
        <v>-296703.0125075857</v>
      </c>
      <c r="F163" s="26">
        <v>1939048.827492414</v>
      </c>
      <c r="G163" s="27">
        <f t="shared" si="20"/>
        <v>7391.6323407664895</v>
      </c>
      <c r="H163" s="26">
        <f t="shared" si="21"/>
        <v>1946440.4598331805</v>
      </c>
      <c r="I163" s="26">
        <v>-289311.3801668192</v>
      </c>
      <c r="J163" s="26">
        <v>395076.8</v>
      </c>
      <c r="K163" s="26">
        <v>39328.99</v>
      </c>
      <c r="L163" s="26">
        <v>1504643.037492414</v>
      </c>
      <c r="M163" s="26">
        <v>0</v>
      </c>
      <c r="N163" s="26">
        <v>1512034.6698331805</v>
      </c>
      <c r="O163" s="26">
        <v>0</v>
      </c>
      <c r="P163" s="26">
        <v>10385.91</v>
      </c>
      <c r="Q163" s="26">
        <v>10425.5</v>
      </c>
      <c r="R163" s="26">
        <f t="shared" si="22"/>
        <v>7391.6323407664895</v>
      </c>
      <c r="S163" s="28">
        <f t="shared" si="23"/>
        <v>39.590000000000146</v>
      </c>
      <c r="T163" s="25">
        <v>183.9</v>
      </c>
      <c r="U163" s="26">
        <v>2292135.4699999997</v>
      </c>
      <c r="V163" s="26">
        <v>-403525.9349886271</v>
      </c>
      <c r="W163" s="26">
        <v>1888609.5350113725</v>
      </c>
      <c r="X163" s="26">
        <v>402185.07</v>
      </c>
      <c r="Y163" s="26">
        <v>40508.86</v>
      </c>
      <c r="Z163" s="26">
        <v>1445915.6050113724</v>
      </c>
      <c r="AA163" s="26">
        <v>0</v>
      </c>
      <c r="AB163" s="29">
        <v>10269.763648783972</v>
      </c>
      <c r="AC163" s="30">
        <f t="shared" si="24"/>
        <v>-2.799999999999983</v>
      </c>
      <c r="AD163" s="26">
        <f t="shared" si="24"/>
        <v>56383.62999999989</v>
      </c>
      <c r="AE163" s="26">
        <f t="shared" si="25"/>
        <v>-114214.55482180789</v>
      </c>
      <c r="AF163" s="26">
        <f t="shared" si="26"/>
        <v>-57830.924821808</v>
      </c>
      <c r="AG163" s="26">
        <f t="shared" si="27"/>
        <v>7108.270000000019</v>
      </c>
      <c r="AH163" s="26">
        <f t="shared" si="27"/>
        <v>1179.8700000000026</v>
      </c>
      <c r="AI163" s="26">
        <f t="shared" si="28"/>
        <v>-66119.06482180813</v>
      </c>
      <c r="AJ163" s="26">
        <f t="shared" si="28"/>
        <v>0</v>
      </c>
      <c r="AK163" s="26">
        <f t="shared" si="29"/>
        <v>-155.7363512160282</v>
      </c>
    </row>
    <row r="164" spans="1:37" ht="15">
      <c r="A164" t="s">
        <v>244</v>
      </c>
      <c r="B164" t="s">
        <v>248</v>
      </c>
      <c r="C164" s="25">
        <v>107</v>
      </c>
      <c r="D164" s="26">
        <v>1506529.33</v>
      </c>
      <c r="E164" s="26">
        <v>-199929.07202171182</v>
      </c>
      <c r="F164" s="26">
        <v>1306600.2579782882</v>
      </c>
      <c r="G164" s="27">
        <f t="shared" si="20"/>
        <v>4980.745500780293</v>
      </c>
      <c r="H164" s="26">
        <f t="shared" si="21"/>
        <v>1311581.0034790686</v>
      </c>
      <c r="I164" s="26">
        <v>-194948.32652093153</v>
      </c>
      <c r="J164" s="26">
        <v>171101.46</v>
      </c>
      <c r="K164" s="26">
        <v>16625.44</v>
      </c>
      <c r="L164" s="26">
        <v>1118873.3579782883</v>
      </c>
      <c r="M164" s="26">
        <v>0</v>
      </c>
      <c r="N164" s="26">
        <v>1123854.1034790687</v>
      </c>
      <c r="O164" s="26">
        <v>0</v>
      </c>
      <c r="P164" s="26">
        <v>12211.22</v>
      </c>
      <c r="Q164" s="26">
        <v>12257.77</v>
      </c>
      <c r="R164" s="26">
        <f t="shared" si="22"/>
        <v>4980.745500780409</v>
      </c>
      <c r="S164" s="28">
        <f t="shared" si="23"/>
        <v>46.55000000000109</v>
      </c>
      <c r="T164" s="25">
        <v>109.6</v>
      </c>
      <c r="U164" s="26">
        <v>1589748.6700000002</v>
      </c>
      <c r="V164" s="26">
        <v>-279872.122243576</v>
      </c>
      <c r="W164" s="26">
        <v>1309876.5477564242</v>
      </c>
      <c r="X164" s="26">
        <v>174754.49</v>
      </c>
      <c r="Y164" s="26">
        <v>17124.2</v>
      </c>
      <c r="Z164" s="26">
        <v>1117997.8577564242</v>
      </c>
      <c r="AA164" s="26">
        <v>0</v>
      </c>
      <c r="AB164" s="29">
        <v>11951.428355441827</v>
      </c>
      <c r="AC164" s="30">
        <f t="shared" si="24"/>
        <v>2.5999999999999943</v>
      </c>
      <c r="AD164" s="26">
        <f t="shared" si="24"/>
        <v>83219.34000000008</v>
      </c>
      <c r="AE164" s="26">
        <f t="shared" si="25"/>
        <v>-84923.79572264446</v>
      </c>
      <c r="AF164" s="26">
        <f t="shared" si="26"/>
        <v>-1704.4557226444595</v>
      </c>
      <c r="AG164" s="26">
        <f t="shared" si="27"/>
        <v>3653.029999999999</v>
      </c>
      <c r="AH164" s="26">
        <f t="shared" si="27"/>
        <v>498.76000000000204</v>
      </c>
      <c r="AI164" s="26">
        <f t="shared" si="28"/>
        <v>-5856.245722644497</v>
      </c>
      <c r="AJ164" s="26">
        <f t="shared" si="28"/>
        <v>0</v>
      </c>
      <c r="AK164" s="26">
        <f t="shared" si="29"/>
        <v>-306.34164455817336</v>
      </c>
    </row>
    <row r="165" spans="1:37" ht="15">
      <c r="A165" t="s">
        <v>244</v>
      </c>
      <c r="B165" t="s">
        <v>249</v>
      </c>
      <c r="C165" s="25">
        <v>94.8</v>
      </c>
      <c r="D165" s="26">
        <v>1335988.3900000001</v>
      </c>
      <c r="E165" s="26">
        <v>-177296.85956029865</v>
      </c>
      <c r="F165" s="26">
        <v>1158691.5304397014</v>
      </c>
      <c r="G165" s="27">
        <f t="shared" si="20"/>
        <v>4416.919093494973</v>
      </c>
      <c r="H165" s="26">
        <f t="shared" si="21"/>
        <v>1163108.4495331964</v>
      </c>
      <c r="I165" s="26">
        <v>-172879.94046680367</v>
      </c>
      <c r="J165" s="26">
        <v>453299.61</v>
      </c>
      <c r="K165" s="26">
        <v>50211.89</v>
      </c>
      <c r="L165" s="26">
        <v>655180.0304397014</v>
      </c>
      <c r="M165" s="26">
        <v>0</v>
      </c>
      <c r="N165" s="26">
        <v>659596.9495331964</v>
      </c>
      <c r="O165" s="26">
        <v>0</v>
      </c>
      <c r="P165" s="26">
        <v>12222.48</v>
      </c>
      <c r="Q165" s="26">
        <v>12269.08</v>
      </c>
      <c r="R165" s="26">
        <f t="shared" si="22"/>
        <v>4416.919093495002</v>
      </c>
      <c r="S165" s="28">
        <f t="shared" si="23"/>
        <v>46.600000000000364</v>
      </c>
      <c r="T165" s="25">
        <v>91.3</v>
      </c>
      <c r="U165" s="26">
        <v>1338051.1300000001</v>
      </c>
      <c r="V165" s="26">
        <v>-235561.26606070064</v>
      </c>
      <c r="W165" s="26">
        <v>1102489.8639392995</v>
      </c>
      <c r="X165" s="26">
        <v>464461.02</v>
      </c>
      <c r="Y165" s="26">
        <v>51718.25</v>
      </c>
      <c r="Z165" s="26">
        <v>586310.5939392995</v>
      </c>
      <c r="AA165" s="26">
        <v>0</v>
      </c>
      <c r="AB165" s="29">
        <v>12075.464008097475</v>
      </c>
      <c r="AC165" s="30">
        <f t="shared" si="24"/>
        <v>-3.5</v>
      </c>
      <c r="AD165" s="26">
        <f t="shared" si="24"/>
        <v>2062.7399999999907</v>
      </c>
      <c r="AE165" s="26">
        <f t="shared" si="25"/>
        <v>-62681.32559389697</v>
      </c>
      <c r="AF165" s="26">
        <f t="shared" si="26"/>
        <v>-60618.58559389692</v>
      </c>
      <c r="AG165" s="26">
        <f t="shared" si="27"/>
        <v>11161.410000000033</v>
      </c>
      <c r="AH165" s="26">
        <f t="shared" si="27"/>
        <v>1506.3600000000006</v>
      </c>
      <c r="AI165" s="26">
        <f t="shared" si="28"/>
        <v>-73286.35559389694</v>
      </c>
      <c r="AJ165" s="26">
        <f t="shared" si="28"/>
        <v>0</v>
      </c>
      <c r="AK165" s="26">
        <f t="shared" si="29"/>
        <v>-193.6159919025249</v>
      </c>
    </row>
    <row r="166" spans="1:37" ht="15">
      <c r="A166" t="s">
        <v>250</v>
      </c>
      <c r="B166" t="s">
        <v>251</v>
      </c>
      <c r="C166" s="25">
        <v>1811.3</v>
      </c>
      <c r="D166" s="26">
        <v>13344031.09</v>
      </c>
      <c r="E166" s="26">
        <v>-1770864.7948145631</v>
      </c>
      <c r="F166" s="26">
        <v>11573166.295185437</v>
      </c>
      <c r="G166" s="27">
        <f t="shared" si="20"/>
        <v>44116.77986633661</v>
      </c>
      <c r="H166" s="26">
        <f t="shared" si="21"/>
        <v>11617283.075051773</v>
      </c>
      <c r="I166" s="26">
        <v>-1726748.0149482265</v>
      </c>
      <c r="J166" s="26">
        <v>5613505.73</v>
      </c>
      <c r="K166" s="26">
        <v>286809.62</v>
      </c>
      <c r="L166" s="26">
        <v>5672850.945185437</v>
      </c>
      <c r="M166" s="26">
        <v>0</v>
      </c>
      <c r="N166" s="26">
        <v>5716967.725051773</v>
      </c>
      <c r="O166" s="26">
        <v>0</v>
      </c>
      <c r="P166" s="26">
        <v>6389.43</v>
      </c>
      <c r="Q166" s="26">
        <v>6413.78</v>
      </c>
      <c r="R166" s="26">
        <f t="shared" si="22"/>
        <v>44116.77986633591</v>
      </c>
      <c r="S166" s="28">
        <f t="shared" si="23"/>
        <v>24.349999999999454</v>
      </c>
      <c r="T166" s="25">
        <v>1797.5</v>
      </c>
      <c r="U166" s="26">
        <v>13724398.559999999</v>
      </c>
      <c r="V166" s="26">
        <v>-2416153.3354224334</v>
      </c>
      <c r="W166" s="26">
        <v>11308245.224577565</v>
      </c>
      <c r="X166" s="26">
        <v>6309169.49</v>
      </c>
      <c r="Y166" s="26">
        <v>295413.91</v>
      </c>
      <c r="Z166" s="26">
        <v>4703661.824577564</v>
      </c>
      <c r="AA166" s="26">
        <v>0</v>
      </c>
      <c r="AB166" s="29">
        <v>6291.096091559146</v>
      </c>
      <c r="AC166" s="30">
        <f t="shared" si="24"/>
        <v>-13.799999999999955</v>
      </c>
      <c r="AD166" s="26">
        <f t="shared" si="24"/>
        <v>380367.4699999988</v>
      </c>
      <c r="AE166" s="26">
        <f t="shared" si="25"/>
        <v>-689405.3204742069</v>
      </c>
      <c r="AF166" s="26">
        <f t="shared" si="26"/>
        <v>-309037.8504742086</v>
      </c>
      <c r="AG166" s="26">
        <f t="shared" si="27"/>
        <v>695663.7599999998</v>
      </c>
      <c r="AH166" s="26">
        <f t="shared" si="27"/>
        <v>8604.289999999979</v>
      </c>
      <c r="AI166" s="26">
        <f t="shared" si="28"/>
        <v>-1013305.9004742084</v>
      </c>
      <c r="AJ166" s="26">
        <f t="shared" si="28"/>
        <v>0</v>
      </c>
      <c r="AK166" s="26">
        <f t="shared" si="29"/>
        <v>-122.68390844085388</v>
      </c>
    </row>
    <row r="167" spans="1:37" ht="15">
      <c r="A167" t="s">
        <v>250</v>
      </c>
      <c r="B167" t="s">
        <v>252</v>
      </c>
      <c r="C167" s="25">
        <v>1749.9</v>
      </c>
      <c r="D167" s="26">
        <v>12617114.28</v>
      </c>
      <c r="E167" s="26">
        <v>-1674396.8400484365</v>
      </c>
      <c r="F167" s="26">
        <v>10942717.439951563</v>
      </c>
      <c r="G167" s="27">
        <f t="shared" si="20"/>
        <v>41713.51591471536</v>
      </c>
      <c r="H167" s="26">
        <f t="shared" si="21"/>
        <v>10984430.95586628</v>
      </c>
      <c r="I167" s="26">
        <v>-1632683.3241337212</v>
      </c>
      <c r="J167" s="26">
        <v>4876953.19</v>
      </c>
      <c r="K167" s="26">
        <v>276352.79</v>
      </c>
      <c r="L167" s="26">
        <v>5789411.459951563</v>
      </c>
      <c r="M167" s="26">
        <v>0</v>
      </c>
      <c r="N167" s="26">
        <v>5831124.975866277</v>
      </c>
      <c r="O167" s="26">
        <v>0</v>
      </c>
      <c r="P167" s="26">
        <v>6253.34</v>
      </c>
      <c r="Q167" s="26">
        <v>6277.18</v>
      </c>
      <c r="R167" s="26">
        <f t="shared" si="22"/>
        <v>41713.515914713964</v>
      </c>
      <c r="S167" s="28">
        <f t="shared" si="23"/>
        <v>23.840000000000146</v>
      </c>
      <c r="T167" s="25">
        <v>1806.4</v>
      </c>
      <c r="U167" s="26">
        <v>13443054.08</v>
      </c>
      <c r="V167" s="26">
        <v>-2366623.19384407</v>
      </c>
      <c r="W167" s="26">
        <v>11076430.88615593</v>
      </c>
      <c r="X167" s="26">
        <v>5090392.93</v>
      </c>
      <c r="Y167" s="26">
        <v>284643.37</v>
      </c>
      <c r="Z167" s="26">
        <v>5701394.58615593</v>
      </c>
      <c r="AA167" s="26">
        <v>0</v>
      </c>
      <c r="AB167" s="29">
        <v>6131.770862575248</v>
      </c>
      <c r="AC167" s="30">
        <f t="shared" si="24"/>
        <v>56.5</v>
      </c>
      <c r="AD167" s="26">
        <f t="shared" si="24"/>
        <v>825939.8000000007</v>
      </c>
      <c r="AE167" s="26">
        <f t="shared" si="25"/>
        <v>-733939.869710349</v>
      </c>
      <c r="AF167" s="26">
        <f t="shared" si="26"/>
        <v>91999.93028965034</v>
      </c>
      <c r="AG167" s="26">
        <f t="shared" si="27"/>
        <v>213439.7399999993</v>
      </c>
      <c r="AH167" s="26">
        <f t="shared" si="27"/>
        <v>8290.580000000016</v>
      </c>
      <c r="AI167" s="26">
        <f t="shared" si="28"/>
        <v>-129730.38971034717</v>
      </c>
      <c r="AJ167" s="26">
        <f t="shared" si="28"/>
        <v>0</v>
      </c>
      <c r="AK167" s="26">
        <f t="shared" si="29"/>
        <v>-145.40913742475186</v>
      </c>
    </row>
    <row r="168" spans="1:37" ht="15">
      <c r="A168" t="s">
        <v>250</v>
      </c>
      <c r="B168" t="s">
        <v>253</v>
      </c>
      <c r="C168" s="25">
        <v>2143.3</v>
      </c>
      <c r="D168" s="26">
        <v>15594082.950000001</v>
      </c>
      <c r="E168" s="26">
        <v>-2069465.539859817</v>
      </c>
      <c r="F168" s="26">
        <v>13524617.410140185</v>
      </c>
      <c r="G168" s="27">
        <f t="shared" si="20"/>
        <v>51555.68958754162</v>
      </c>
      <c r="H168" s="26">
        <f t="shared" si="21"/>
        <v>13576173.099727726</v>
      </c>
      <c r="I168" s="26">
        <v>-2017909.8502722753</v>
      </c>
      <c r="J168" s="26">
        <v>4316573.32</v>
      </c>
      <c r="K168" s="26">
        <v>266676.36</v>
      </c>
      <c r="L168" s="26">
        <v>8941367.730140185</v>
      </c>
      <c r="M168" s="26">
        <v>0</v>
      </c>
      <c r="N168" s="26">
        <v>8992923.419727726</v>
      </c>
      <c r="O168" s="26">
        <v>0</v>
      </c>
      <c r="P168" s="26">
        <v>6310.18</v>
      </c>
      <c r="Q168" s="26">
        <v>6334.24</v>
      </c>
      <c r="R168" s="26">
        <f t="shared" si="22"/>
        <v>51555.689587540925</v>
      </c>
      <c r="S168" s="28">
        <f t="shared" si="23"/>
        <v>24.05999999999949</v>
      </c>
      <c r="T168" s="25">
        <v>2235.8</v>
      </c>
      <c r="U168" s="26">
        <v>16763402.55</v>
      </c>
      <c r="V168" s="26">
        <v>-2951164.002352569</v>
      </c>
      <c r="W168" s="26">
        <v>13812238.547647431</v>
      </c>
      <c r="X168" s="26">
        <v>3918977.22</v>
      </c>
      <c r="Y168" s="26">
        <v>274676.65</v>
      </c>
      <c r="Z168" s="26">
        <v>9618584.67764743</v>
      </c>
      <c r="AA168" s="26">
        <v>0</v>
      </c>
      <c r="AB168" s="29">
        <v>6177.7612253544285</v>
      </c>
      <c r="AC168" s="30">
        <f t="shared" si="24"/>
        <v>92.5</v>
      </c>
      <c r="AD168" s="26">
        <f t="shared" si="24"/>
        <v>1169319.5999999996</v>
      </c>
      <c r="AE168" s="26">
        <f t="shared" si="25"/>
        <v>-933254.1520802935</v>
      </c>
      <c r="AF168" s="26">
        <f t="shared" si="26"/>
        <v>236065.44791970588</v>
      </c>
      <c r="AG168" s="26">
        <f t="shared" si="27"/>
        <v>-397596.1000000001</v>
      </c>
      <c r="AH168" s="26">
        <f t="shared" si="27"/>
        <v>8000.290000000037</v>
      </c>
      <c r="AI168" s="26">
        <f t="shared" si="28"/>
        <v>625661.2579197045</v>
      </c>
      <c r="AJ168" s="26">
        <f t="shared" si="28"/>
        <v>0</v>
      </c>
      <c r="AK168" s="26">
        <f t="shared" si="29"/>
        <v>-156.47877464557132</v>
      </c>
    </row>
    <row r="169" spans="1:37" ht="15">
      <c r="A169" t="s">
        <v>250</v>
      </c>
      <c r="B169" t="s">
        <v>254</v>
      </c>
      <c r="C169" s="25">
        <v>4315.9</v>
      </c>
      <c r="D169" s="26">
        <v>30450357.700000003</v>
      </c>
      <c r="E169" s="26">
        <v>-4041017.746192958</v>
      </c>
      <c r="F169" s="26">
        <v>26409339.953807045</v>
      </c>
      <c r="G169" s="27">
        <f t="shared" si="20"/>
        <v>100672.10713476501</v>
      </c>
      <c r="H169" s="26">
        <f t="shared" si="21"/>
        <v>26510012.060941808</v>
      </c>
      <c r="I169" s="26">
        <v>-3940345.639058193</v>
      </c>
      <c r="J169" s="26">
        <v>12578021.55</v>
      </c>
      <c r="K169" s="26">
        <v>880473.93</v>
      </c>
      <c r="L169" s="26">
        <v>12950844.473807044</v>
      </c>
      <c r="M169" s="26">
        <v>0</v>
      </c>
      <c r="N169" s="26">
        <v>13051516.580941807</v>
      </c>
      <c r="O169" s="26">
        <v>0</v>
      </c>
      <c r="P169" s="26">
        <v>6119.08</v>
      </c>
      <c r="Q169" s="26">
        <v>6142.41</v>
      </c>
      <c r="R169" s="26">
        <f t="shared" si="22"/>
        <v>100672.10713476315</v>
      </c>
      <c r="S169" s="28">
        <f t="shared" si="23"/>
        <v>23.329999999999927</v>
      </c>
      <c r="T169" s="25">
        <v>4446.3</v>
      </c>
      <c r="U169" s="26">
        <v>32471595.68</v>
      </c>
      <c r="V169" s="26">
        <v>-5716560.464615412</v>
      </c>
      <c r="W169" s="26">
        <v>26755035.215384588</v>
      </c>
      <c r="X169" s="26">
        <v>13176743.34</v>
      </c>
      <c r="Y169" s="26">
        <v>906888.15</v>
      </c>
      <c r="Z169" s="26">
        <v>12671403.725384587</v>
      </c>
      <c r="AA169" s="26">
        <v>0</v>
      </c>
      <c r="AB169" s="29">
        <v>6017.370671206303</v>
      </c>
      <c r="AC169" s="30">
        <f t="shared" si="24"/>
        <v>130.40000000000055</v>
      </c>
      <c r="AD169" s="26">
        <f t="shared" si="24"/>
        <v>2021237.9799999967</v>
      </c>
      <c r="AE169" s="26">
        <f t="shared" si="25"/>
        <v>-1776214.8255572189</v>
      </c>
      <c r="AF169" s="26">
        <f t="shared" si="26"/>
        <v>245023.15444277972</v>
      </c>
      <c r="AG169" s="26">
        <f t="shared" si="27"/>
        <v>598721.7899999991</v>
      </c>
      <c r="AH169" s="26">
        <f t="shared" si="27"/>
        <v>26414.219999999972</v>
      </c>
      <c r="AI169" s="26">
        <f t="shared" si="28"/>
        <v>-380112.85555722006</v>
      </c>
      <c r="AJ169" s="26">
        <f t="shared" si="28"/>
        <v>0</v>
      </c>
      <c r="AK169" s="26">
        <f t="shared" si="29"/>
        <v>-125.03932879369677</v>
      </c>
    </row>
    <row r="170" spans="1:37" ht="15">
      <c r="A170" t="s">
        <v>250</v>
      </c>
      <c r="B170" t="s">
        <v>255</v>
      </c>
      <c r="C170" s="25">
        <v>3075.9</v>
      </c>
      <c r="D170" s="26">
        <v>21701674.1</v>
      </c>
      <c r="E170" s="26">
        <v>-2879994.0882203854</v>
      </c>
      <c r="F170" s="26">
        <v>18821680.011779618</v>
      </c>
      <c r="G170" s="27">
        <f t="shared" si="20"/>
        <v>71748.0327004157</v>
      </c>
      <c r="H170" s="26">
        <f t="shared" si="21"/>
        <v>18893428.044480033</v>
      </c>
      <c r="I170" s="26">
        <v>-2808246.0555199697</v>
      </c>
      <c r="J170" s="26">
        <v>5047557.77</v>
      </c>
      <c r="K170" s="26">
        <v>304682.2</v>
      </c>
      <c r="L170" s="26">
        <v>13469440.041779619</v>
      </c>
      <c r="M170" s="26">
        <v>0</v>
      </c>
      <c r="N170" s="26">
        <v>13541188.074480034</v>
      </c>
      <c r="O170" s="26">
        <v>0</v>
      </c>
      <c r="P170" s="26">
        <v>6119.08</v>
      </c>
      <c r="Q170" s="26">
        <v>6142.41</v>
      </c>
      <c r="R170" s="26">
        <f t="shared" si="22"/>
        <v>71748.0327004157</v>
      </c>
      <c r="S170" s="28">
        <f t="shared" si="23"/>
        <v>23.329999999999927</v>
      </c>
      <c r="T170" s="25">
        <v>3144.8</v>
      </c>
      <c r="U170" s="26">
        <v>22966663.09</v>
      </c>
      <c r="V170" s="26">
        <v>-4043235.8027080493</v>
      </c>
      <c r="W170" s="26">
        <v>18923427.28729195</v>
      </c>
      <c r="X170" s="26">
        <v>5313657.88</v>
      </c>
      <c r="Y170" s="26">
        <v>313822.67</v>
      </c>
      <c r="Z170" s="26">
        <v>13295946.737291953</v>
      </c>
      <c r="AA170" s="26">
        <v>0</v>
      </c>
      <c r="AB170" s="29">
        <v>6017.370671359689</v>
      </c>
      <c r="AC170" s="30">
        <f t="shared" si="24"/>
        <v>68.90000000000009</v>
      </c>
      <c r="AD170" s="26">
        <f t="shared" si="24"/>
        <v>1264988.9899999984</v>
      </c>
      <c r="AE170" s="26">
        <f t="shared" si="25"/>
        <v>-1234989.7471880796</v>
      </c>
      <c r="AF170" s="26">
        <f t="shared" si="26"/>
        <v>29999.24281191826</v>
      </c>
      <c r="AG170" s="26">
        <f t="shared" si="27"/>
        <v>266100.11000000034</v>
      </c>
      <c r="AH170" s="26">
        <f t="shared" si="27"/>
        <v>9140.469999999972</v>
      </c>
      <c r="AI170" s="26">
        <f t="shared" si="28"/>
        <v>-245241.33718808182</v>
      </c>
      <c r="AJ170" s="26">
        <f t="shared" si="28"/>
        <v>0</v>
      </c>
      <c r="AK170" s="26">
        <f t="shared" si="29"/>
        <v>-125.03932864031049</v>
      </c>
    </row>
    <row r="171" spans="1:37" ht="15">
      <c r="A171" t="s">
        <v>250</v>
      </c>
      <c r="B171" t="s">
        <v>256</v>
      </c>
      <c r="C171" s="25">
        <v>18882</v>
      </c>
      <c r="D171" s="26">
        <v>137005652.19</v>
      </c>
      <c r="E171" s="26">
        <v>-18181798.62723025</v>
      </c>
      <c r="F171" s="26">
        <v>118823853.56276974</v>
      </c>
      <c r="G171" s="27">
        <f t="shared" si="20"/>
        <v>452955.1945243664</v>
      </c>
      <c r="H171" s="26">
        <f t="shared" si="21"/>
        <v>119276808.7572941</v>
      </c>
      <c r="I171" s="26">
        <v>-17728843.432705883</v>
      </c>
      <c r="J171" s="26">
        <v>25556386.68</v>
      </c>
      <c r="K171" s="26">
        <v>1776799.95</v>
      </c>
      <c r="L171" s="26">
        <v>91490666.93276973</v>
      </c>
      <c r="M171" s="26">
        <v>0</v>
      </c>
      <c r="N171" s="26">
        <v>91943622.12729411</v>
      </c>
      <c r="O171" s="26">
        <v>0</v>
      </c>
      <c r="P171" s="26">
        <v>6292.97</v>
      </c>
      <c r="Q171" s="26">
        <v>6316.96</v>
      </c>
      <c r="R171" s="26">
        <f t="shared" si="22"/>
        <v>452955.1945243776</v>
      </c>
      <c r="S171" s="28">
        <f t="shared" si="23"/>
        <v>23.98999999999978</v>
      </c>
      <c r="T171" s="25">
        <v>19224.4</v>
      </c>
      <c r="U171" s="26">
        <v>144386286.98</v>
      </c>
      <c r="V171" s="26">
        <v>-25418921.44496186</v>
      </c>
      <c r="W171" s="26">
        <v>118967365.53503813</v>
      </c>
      <c r="X171" s="26">
        <v>26113138.99</v>
      </c>
      <c r="Y171" s="26">
        <v>1830103.95</v>
      </c>
      <c r="Z171" s="26">
        <v>91024122.59503813</v>
      </c>
      <c r="AA171" s="26">
        <v>0</v>
      </c>
      <c r="AB171" s="29">
        <v>6188.352590199856</v>
      </c>
      <c r="AC171" s="30">
        <f t="shared" si="24"/>
        <v>342.40000000000146</v>
      </c>
      <c r="AD171" s="26">
        <f t="shared" si="24"/>
        <v>7380634.789999992</v>
      </c>
      <c r="AE171" s="26">
        <f t="shared" si="25"/>
        <v>-7690078.012255978</v>
      </c>
      <c r="AF171" s="26">
        <f t="shared" si="26"/>
        <v>-309443.222255975</v>
      </c>
      <c r="AG171" s="26">
        <f t="shared" si="27"/>
        <v>556752.3099999987</v>
      </c>
      <c r="AH171" s="26">
        <f t="shared" si="27"/>
        <v>53304</v>
      </c>
      <c r="AI171" s="26">
        <f t="shared" si="28"/>
        <v>-919499.5322559774</v>
      </c>
      <c r="AJ171" s="26">
        <f t="shared" si="28"/>
        <v>0</v>
      </c>
      <c r="AK171" s="26">
        <f t="shared" si="29"/>
        <v>-128.6074098001436</v>
      </c>
    </row>
    <row r="172" spans="1:37" ht="15">
      <c r="A172" t="s">
        <v>250</v>
      </c>
      <c r="B172" t="s">
        <v>239</v>
      </c>
      <c r="C172" s="25">
        <v>1104.1999999999998</v>
      </c>
      <c r="D172" s="26">
        <v>8283197.66</v>
      </c>
      <c r="E172" s="26">
        <v>-1099249.7713510925</v>
      </c>
      <c r="F172" s="26">
        <v>7183947.888648908</v>
      </c>
      <c r="G172" s="27">
        <f t="shared" si="20"/>
        <v>27385.128623495577</v>
      </c>
      <c r="H172" s="26">
        <f t="shared" si="21"/>
        <v>7211333.017272403</v>
      </c>
      <c r="I172" s="26">
        <v>-1071864.642727597</v>
      </c>
      <c r="J172" s="26">
        <v>4632565.38</v>
      </c>
      <c r="K172" s="26">
        <v>276486.7</v>
      </c>
      <c r="L172" s="26">
        <v>2274895.8086489076</v>
      </c>
      <c r="M172" s="26">
        <v>0</v>
      </c>
      <c r="N172" s="26">
        <v>2302280.9372724034</v>
      </c>
      <c r="O172" s="26">
        <v>0</v>
      </c>
      <c r="P172" s="26">
        <v>6506.02</v>
      </c>
      <c r="Q172" s="26">
        <v>6530.82</v>
      </c>
      <c r="R172" s="26">
        <f t="shared" si="22"/>
        <v>27385.12862349581</v>
      </c>
      <c r="S172" s="28">
        <f t="shared" si="23"/>
        <v>24.799999999999272</v>
      </c>
      <c r="T172" s="25">
        <v>1094.2</v>
      </c>
      <c r="U172" s="26">
        <v>8497347.15</v>
      </c>
      <c r="V172" s="26">
        <v>-1495941.2296982151</v>
      </c>
      <c r="W172" s="26">
        <v>7001405.920301786</v>
      </c>
      <c r="X172" s="26">
        <v>4794923.1</v>
      </c>
      <c r="Y172" s="26">
        <v>284781.3</v>
      </c>
      <c r="Z172" s="26">
        <v>1921701.520301786</v>
      </c>
      <c r="AA172" s="26">
        <v>0</v>
      </c>
      <c r="AB172" s="29">
        <v>6398.652824256796</v>
      </c>
      <c r="AC172" s="30">
        <f t="shared" si="24"/>
        <v>-9.999999999999773</v>
      </c>
      <c r="AD172" s="26">
        <f t="shared" si="24"/>
        <v>214149.49000000022</v>
      </c>
      <c r="AE172" s="26">
        <f t="shared" si="25"/>
        <v>-424076.5869706182</v>
      </c>
      <c r="AF172" s="26">
        <f t="shared" si="26"/>
        <v>-209927.09697061777</v>
      </c>
      <c r="AG172" s="26">
        <f t="shared" si="27"/>
        <v>162357.71999999974</v>
      </c>
      <c r="AH172" s="26">
        <f t="shared" si="27"/>
        <v>8294.599999999977</v>
      </c>
      <c r="AI172" s="26">
        <f t="shared" si="28"/>
        <v>-380579.41697061737</v>
      </c>
      <c r="AJ172" s="26">
        <f t="shared" si="28"/>
        <v>0</v>
      </c>
      <c r="AK172" s="26">
        <f t="shared" si="29"/>
        <v>-132.1671757432041</v>
      </c>
    </row>
    <row r="173" spans="1:37" ht="15">
      <c r="A173" t="s">
        <v>250</v>
      </c>
      <c r="B173" t="s">
        <v>257</v>
      </c>
      <c r="C173" s="25">
        <v>2280.4</v>
      </c>
      <c r="D173" s="26">
        <v>17355363.84</v>
      </c>
      <c r="E173" s="26">
        <v>-2303202.2795934365</v>
      </c>
      <c r="F173" s="26">
        <v>15052161.560406564</v>
      </c>
      <c r="G173" s="27">
        <f t="shared" si="20"/>
        <v>57378.67072291579</v>
      </c>
      <c r="H173" s="26">
        <f t="shared" si="21"/>
        <v>15109540.231129479</v>
      </c>
      <c r="I173" s="26">
        <v>-2245823.6088705207</v>
      </c>
      <c r="J173" s="26">
        <v>4190737.15</v>
      </c>
      <c r="K173" s="26">
        <v>250838.16</v>
      </c>
      <c r="L173" s="26">
        <v>10610586.250406563</v>
      </c>
      <c r="M173" s="26">
        <v>0</v>
      </c>
      <c r="N173" s="26">
        <v>10667964.921129478</v>
      </c>
      <c r="O173" s="26">
        <v>0</v>
      </c>
      <c r="P173" s="26">
        <v>6600.67</v>
      </c>
      <c r="Q173" s="26">
        <v>6625.83</v>
      </c>
      <c r="R173" s="26">
        <f t="shared" si="22"/>
        <v>57378.67072291486</v>
      </c>
      <c r="S173" s="28">
        <f t="shared" si="23"/>
        <v>25.159999999999854</v>
      </c>
      <c r="T173" s="25">
        <v>2264</v>
      </c>
      <c r="U173" s="26">
        <v>17838718.33</v>
      </c>
      <c r="V173" s="26">
        <v>-3140471.227519554</v>
      </c>
      <c r="W173" s="26">
        <v>14698247.102480445</v>
      </c>
      <c r="X173" s="26">
        <v>4591623.24</v>
      </c>
      <c r="Y173" s="26">
        <v>258363.3</v>
      </c>
      <c r="Z173" s="26">
        <v>9848260.562480444</v>
      </c>
      <c r="AA173" s="26">
        <v>0</v>
      </c>
      <c r="AB173" s="29">
        <v>6492.158614169808</v>
      </c>
      <c r="AC173" s="30">
        <f t="shared" si="24"/>
        <v>-16.40000000000009</v>
      </c>
      <c r="AD173" s="26">
        <f t="shared" si="24"/>
        <v>483354.48999999836</v>
      </c>
      <c r="AE173" s="26">
        <f t="shared" si="25"/>
        <v>-894647.6186490334</v>
      </c>
      <c r="AF173" s="26">
        <f t="shared" si="26"/>
        <v>-411293.1286490336</v>
      </c>
      <c r="AG173" s="26">
        <f t="shared" si="27"/>
        <v>400886.0900000003</v>
      </c>
      <c r="AH173" s="26">
        <f t="shared" si="27"/>
        <v>7525.139999999985</v>
      </c>
      <c r="AI173" s="26">
        <f t="shared" si="28"/>
        <v>-819704.358649034</v>
      </c>
      <c r="AJ173" s="26">
        <f t="shared" si="28"/>
        <v>0</v>
      </c>
      <c r="AK173" s="26">
        <f t="shared" si="29"/>
        <v>-133.67138583019187</v>
      </c>
    </row>
    <row r="174" spans="1:37" ht="15">
      <c r="A174" t="s">
        <v>250</v>
      </c>
      <c r="B174" t="s">
        <v>258</v>
      </c>
      <c r="C174" s="25">
        <v>831.5</v>
      </c>
      <c r="D174" s="26">
        <v>6554952.84</v>
      </c>
      <c r="E174" s="26">
        <v>-869897.1950630953</v>
      </c>
      <c r="F174" s="26">
        <v>5685055.644936904</v>
      </c>
      <c r="G174" s="27">
        <f t="shared" si="20"/>
        <v>21671.368233937304</v>
      </c>
      <c r="H174" s="26">
        <f t="shared" si="21"/>
        <v>5706727.013170842</v>
      </c>
      <c r="I174" s="26">
        <v>-848225.826829158</v>
      </c>
      <c r="J174" s="26">
        <v>2812150.27</v>
      </c>
      <c r="K174" s="26">
        <v>173544.26</v>
      </c>
      <c r="L174" s="26">
        <v>2699361.114936904</v>
      </c>
      <c r="M174" s="26">
        <v>0</v>
      </c>
      <c r="N174" s="26">
        <v>2721032.483170842</v>
      </c>
      <c r="O174" s="26">
        <v>0</v>
      </c>
      <c r="P174" s="26">
        <v>6837.11</v>
      </c>
      <c r="Q174" s="26">
        <v>6863.17</v>
      </c>
      <c r="R174" s="26">
        <f t="shared" si="22"/>
        <v>21671.36823393777</v>
      </c>
      <c r="S174" s="28">
        <f t="shared" si="23"/>
        <v>26.0600000000004</v>
      </c>
      <c r="T174" s="25">
        <v>822.8</v>
      </c>
      <c r="U174" s="26">
        <v>6729709.779999999</v>
      </c>
      <c r="V174" s="26">
        <v>-1184752.1521826142</v>
      </c>
      <c r="W174" s="26">
        <v>5544957.627817385</v>
      </c>
      <c r="X174" s="26">
        <v>2967488.34</v>
      </c>
      <c r="Y174" s="26">
        <v>178750.59</v>
      </c>
      <c r="Z174" s="26">
        <v>2398718.697817385</v>
      </c>
      <c r="AA174" s="26">
        <v>0</v>
      </c>
      <c r="AB174" s="29">
        <v>6739.131779068285</v>
      </c>
      <c r="AC174" s="30">
        <f t="shared" si="24"/>
        <v>-8.700000000000045</v>
      </c>
      <c r="AD174" s="26">
        <f t="shared" si="24"/>
        <v>174756.93999999948</v>
      </c>
      <c r="AE174" s="26">
        <f t="shared" si="25"/>
        <v>-336526.3253534562</v>
      </c>
      <c r="AF174" s="26">
        <f t="shared" si="26"/>
        <v>-161769.38535345718</v>
      </c>
      <c r="AG174" s="26">
        <f t="shared" si="27"/>
        <v>155338.06999999983</v>
      </c>
      <c r="AH174" s="26">
        <f t="shared" si="27"/>
        <v>5206.329999999987</v>
      </c>
      <c r="AI174" s="26">
        <f t="shared" si="28"/>
        <v>-322313.7853534566</v>
      </c>
      <c r="AJ174" s="26">
        <f t="shared" si="28"/>
        <v>0</v>
      </c>
      <c r="AK174" s="26">
        <f t="shared" si="29"/>
        <v>-124.03822093171493</v>
      </c>
    </row>
    <row r="175" spans="1:37" ht="15">
      <c r="A175" t="s">
        <v>250</v>
      </c>
      <c r="B175" t="s">
        <v>259</v>
      </c>
      <c r="C175" s="25">
        <v>147.3</v>
      </c>
      <c r="D175" s="26">
        <v>1935403.21</v>
      </c>
      <c r="E175" s="26">
        <v>-256844.2313453945</v>
      </c>
      <c r="F175" s="26">
        <v>1678558.9786546053</v>
      </c>
      <c r="G175" s="27">
        <f t="shared" si="20"/>
        <v>6398.647964194097</v>
      </c>
      <c r="H175" s="26">
        <f t="shared" si="21"/>
        <v>1684957.6266187995</v>
      </c>
      <c r="I175" s="26">
        <v>-250445.5833812004</v>
      </c>
      <c r="J175" s="26">
        <v>301121.72</v>
      </c>
      <c r="K175" s="26">
        <v>16017.92</v>
      </c>
      <c r="L175" s="26">
        <v>1361419.3386546054</v>
      </c>
      <c r="M175" s="26">
        <v>0</v>
      </c>
      <c r="N175" s="26">
        <v>1367817.9866187996</v>
      </c>
      <c r="O175" s="26">
        <v>0</v>
      </c>
      <c r="P175" s="26">
        <v>11395.51</v>
      </c>
      <c r="Q175" s="26">
        <v>11438.95</v>
      </c>
      <c r="R175" s="26">
        <f t="shared" si="22"/>
        <v>6398.647964194184</v>
      </c>
      <c r="S175" s="28">
        <f t="shared" si="23"/>
        <v>43.44000000000051</v>
      </c>
      <c r="T175" s="25">
        <v>150</v>
      </c>
      <c r="U175" s="26">
        <v>2030270.09</v>
      </c>
      <c r="V175" s="26">
        <v>-357425.05059995176</v>
      </c>
      <c r="W175" s="26">
        <v>1672845.0394000483</v>
      </c>
      <c r="X175" s="26">
        <v>307068.15</v>
      </c>
      <c r="Y175" s="26">
        <v>16498.46</v>
      </c>
      <c r="Z175" s="26">
        <v>1349278.4294000482</v>
      </c>
      <c r="AA175" s="26">
        <v>0</v>
      </c>
      <c r="AB175" s="29">
        <v>11152.30026266699</v>
      </c>
      <c r="AC175" s="30">
        <f t="shared" si="24"/>
        <v>2.6999999999999886</v>
      </c>
      <c r="AD175" s="26">
        <f t="shared" si="24"/>
        <v>94866.88000000012</v>
      </c>
      <c r="AE175" s="26">
        <f t="shared" si="25"/>
        <v>-106979.46721875135</v>
      </c>
      <c r="AF175" s="26">
        <f t="shared" si="26"/>
        <v>-12112.5872187512</v>
      </c>
      <c r="AG175" s="26">
        <f t="shared" si="27"/>
        <v>5946.430000000051</v>
      </c>
      <c r="AH175" s="26">
        <f t="shared" si="27"/>
        <v>480.53999999999905</v>
      </c>
      <c r="AI175" s="26">
        <f t="shared" si="28"/>
        <v>-18539.557218751404</v>
      </c>
      <c r="AJ175" s="26">
        <f t="shared" si="28"/>
        <v>0</v>
      </c>
      <c r="AK175" s="26">
        <f t="shared" si="29"/>
        <v>-286.6497373330112</v>
      </c>
    </row>
    <row r="176" spans="1:37" ht="15">
      <c r="A176" t="s">
        <v>250</v>
      </c>
      <c r="B176" t="s">
        <v>260</v>
      </c>
      <c r="C176" s="25">
        <v>163.9</v>
      </c>
      <c r="D176" s="26">
        <v>2070276</v>
      </c>
      <c r="E176" s="26">
        <v>-274742.9812792436</v>
      </c>
      <c r="F176" s="26">
        <v>1795533.0187207563</v>
      </c>
      <c r="G176" s="27">
        <f t="shared" si="20"/>
        <v>6844.551690456225</v>
      </c>
      <c r="H176" s="26">
        <f t="shared" si="21"/>
        <v>1802377.5704112125</v>
      </c>
      <c r="I176" s="26">
        <v>-267898.4295887874</v>
      </c>
      <c r="J176" s="26">
        <v>443215.87</v>
      </c>
      <c r="K176" s="26">
        <v>23461.03</v>
      </c>
      <c r="L176" s="26">
        <v>1328856.1187207561</v>
      </c>
      <c r="M176" s="26">
        <v>0</v>
      </c>
      <c r="N176" s="26">
        <v>1335700.6704112126</v>
      </c>
      <c r="O176" s="26">
        <v>0</v>
      </c>
      <c r="P176" s="26">
        <v>10955.05</v>
      </c>
      <c r="Q176" s="26">
        <v>10996.81</v>
      </c>
      <c r="R176" s="26">
        <f t="shared" si="22"/>
        <v>6844.551690456457</v>
      </c>
      <c r="S176" s="28">
        <f t="shared" si="23"/>
        <v>41.76000000000022</v>
      </c>
      <c r="T176" s="25">
        <v>162.5</v>
      </c>
      <c r="U176" s="26">
        <v>2131192.0100000002</v>
      </c>
      <c r="V176" s="26">
        <v>-375192.1558438872</v>
      </c>
      <c r="W176" s="26">
        <v>1755999.854156113</v>
      </c>
      <c r="X176" s="26">
        <v>469718.65</v>
      </c>
      <c r="Y176" s="26">
        <v>29098.76</v>
      </c>
      <c r="Z176" s="26">
        <v>1257182.4441561128</v>
      </c>
      <c r="AA176" s="26">
        <v>0</v>
      </c>
      <c r="AB176" s="29">
        <v>10806.152948653003</v>
      </c>
      <c r="AC176" s="30">
        <f t="shared" si="24"/>
        <v>-1.4000000000000057</v>
      </c>
      <c r="AD176" s="26">
        <f t="shared" si="24"/>
        <v>60916.01000000024</v>
      </c>
      <c r="AE176" s="26">
        <f t="shared" si="25"/>
        <v>-107293.72625509981</v>
      </c>
      <c r="AF176" s="26">
        <f t="shared" si="26"/>
        <v>-46377.71625509951</v>
      </c>
      <c r="AG176" s="26">
        <f t="shared" si="27"/>
        <v>26502.780000000028</v>
      </c>
      <c r="AH176" s="26">
        <f t="shared" si="27"/>
        <v>5637.73</v>
      </c>
      <c r="AI176" s="26">
        <f t="shared" si="28"/>
        <v>-78518.22625509975</v>
      </c>
      <c r="AJ176" s="26">
        <f t="shared" si="28"/>
        <v>0</v>
      </c>
      <c r="AK176" s="26">
        <f t="shared" si="29"/>
        <v>-190.657051346996</v>
      </c>
    </row>
    <row r="177" spans="1:37" ht="15">
      <c r="A177" t="s">
        <v>250</v>
      </c>
      <c r="B177" t="s">
        <v>261</v>
      </c>
      <c r="C177" s="25">
        <v>95.39999999999999</v>
      </c>
      <c r="D177" s="26">
        <v>1368176.6500000001</v>
      </c>
      <c r="E177" s="26">
        <v>-66.17000000017288</v>
      </c>
      <c r="F177" s="26">
        <v>1368110.48</v>
      </c>
      <c r="G177" s="27">
        <f t="shared" si="20"/>
        <v>0</v>
      </c>
      <c r="H177" s="26">
        <f t="shared" si="21"/>
        <v>1368110.48</v>
      </c>
      <c r="I177" s="26">
        <v>-66.17000000017288</v>
      </c>
      <c r="J177" s="26">
        <v>1298586.22</v>
      </c>
      <c r="K177" s="26">
        <v>69524.26</v>
      </c>
      <c r="L177" s="26">
        <v>0</v>
      </c>
      <c r="M177" s="26">
        <v>39.5399999999936</v>
      </c>
      <c r="N177" s="26">
        <v>0</v>
      </c>
      <c r="O177" s="26">
        <v>39.5399999999936</v>
      </c>
      <c r="P177" s="26">
        <v>14340.37</v>
      </c>
      <c r="Q177" s="26">
        <v>14340.37</v>
      </c>
      <c r="R177" s="26">
        <f t="shared" si="22"/>
        <v>0</v>
      </c>
      <c r="S177" s="28">
        <f t="shared" si="23"/>
        <v>0</v>
      </c>
      <c r="T177" s="25">
        <v>88.6</v>
      </c>
      <c r="U177" s="26">
        <v>1334694.3800000001</v>
      </c>
      <c r="V177" s="26">
        <v>-62.830000000059954</v>
      </c>
      <c r="W177" s="26">
        <v>1334631.55</v>
      </c>
      <c r="X177" s="26">
        <v>1263021.56</v>
      </c>
      <c r="Y177" s="26">
        <v>71609.99</v>
      </c>
      <c r="Z177" s="26">
        <v>0</v>
      </c>
      <c r="AA177" s="26">
        <v>35.11000000000058</v>
      </c>
      <c r="AB177" s="29">
        <v>15063.165237020316</v>
      </c>
      <c r="AC177" s="30">
        <f t="shared" si="24"/>
        <v>-6.799999999999997</v>
      </c>
      <c r="AD177" s="26">
        <f t="shared" si="24"/>
        <v>-33482.27000000002</v>
      </c>
      <c r="AE177" s="26">
        <f t="shared" si="25"/>
        <v>3.340000000112923</v>
      </c>
      <c r="AF177" s="26">
        <f t="shared" si="26"/>
        <v>-33478.929999999935</v>
      </c>
      <c r="AG177" s="26">
        <f t="shared" si="27"/>
        <v>-35564.659999999916</v>
      </c>
      <c r="AH177" s="26">
        <f t="shared" si="27"/>
        <v>2085.7300000000105</v>
      </c>
      <c r="AI177" s="26">
        <f t="shared" si="28"/>
        <v>0</v>
      </c>
      <c r="AJ177" s="26">
        <f t="shared" si="28"/>
        <v>-4.429999999993015</v>
      </c>
      <c r="AK177" s="26">
        <f t="shared" si="29"/>
        <v>722.7952370203147</v>
      </c>
    </row>
    <row r="178" spans="1:37" ht="15">
      <c r="A178" t="s">
        <v>262</v>
      </c>
      <c r="B178" t="s">
        <v>263</v>
      </c>
      <c r="C178" s="25">
        <v>782.9</v>
      </c>
      <c r="D178" s="26">
        <v>6414020.53</v>
      </c>
      <c r="E178" s="26">
        <v>-851194.2960254933</v>
      </c>
      <c r="F178" s="26">
        <v>5562826.233974507</v>
      </c>
      <c r="G178" s="27">
        <f t="shared" si="20"/>
        <v>21205.43109287473</v>
      </c>
      <c r="H178" s="26">
        <f t="shared" si="21"/>
        <v>5584031.665067382</v>
      </c>
      <c r="I178" s="26">
        <v>-829988.8649326186</v>
      </c>
      <c r="J178" s="26">
        <v>2328185.23</v>
      </c>
      <c r="K178" s="26">
        <v>196437.74</v>
      </c>
      <c r="L178" s="26">
        <v>3038203.2639745073</v>
      </c>
      <c r="M178" s="26">
        <v>0</v>
      </c>
      <c r="N178" s="26">
        <v>3059408.6950673824</v>
      </c>
      <c r="O178" s="26">
        <v>0</v>
      </c>
      <c r="P178" s="26">
        <v>7105.41</v>
      </c>
      <c r="Q178" s="26">
        <v>7132.5</v>
      </c>
      <c r="R178" s="26">
        <f t="shared" si="22"/>
        <v>21205.43109287508</v>
      </c>
      <c r="S178" s="28">
        <f t="shared" si="23"/>
        <v>27.090000000000146</v>
      </c>
      <c r="T178" s="25">
        <v>777.6</v>
      </c>
      <c r="U178" s="26">
        <v>6598223.3100000005</v>
      </c>
      <c r="V178" s="26">
        <v>-1161604.2181099812</v>
      </c>
      <c r="W178" s="26">
        <v>5436619.091890019</v>
      </c>
      <c r="X178" s="26">
        <v>2488544.94</v>
      </c>
      <c r="Y178" s="26">
        <v>202330.87</v>
      </c>
      <c r="Z178" s="26">
        <v>2745743.2818900193</v>
      </c>
      <c r="AA178" s="26">
        <v>0</v>
      </c>
      <c r="AB178" s="29">
        <v>6991.536898006712</v>
      </c>
      <c r="AC178" s="30">
        <f t="shared" si="24"/>
        <v>-5.2999999999999545</v>
      </c>
      <c r="AD178" s="26">
        <f t="shared" si="24"/>
        <v>184202.78000000026</v>
      </c>
      <c r="AE178" s="26">
        <f t="shared" si="25"/>
        <v>-331615.3531773626</v>
      </c>
      <c r="AF178" s="26">
        <f t="shared" si="26"/>
        <v>-147412.5731773628</v>
      </c>
      <c r="AG178" s="26">
        <f t="shared" si="27"/>
        <v>160359.70999999996</v>
      </c>
      <c r="AH178" s="26">
        <f t="shared" si="27"/>
        <v>5893.130000000005</v>
      </c>
      <c r="AI178" s="26">
        <f t="shared" si="28"/>
        <v>-313665.4131773631</v>
      </c>
      <c r="AJ178" s="26">
        <f t="shared" si="28"/>
        <v>0</v>
      </c>
      <c r="AK178" s="26">
        <f t="shared" si="29"/>
        <v>-140.96310199328764</v>
      </c>
    </row>
    <row r="179" spans="1:37" ht="15">
      <c r="A179" t="s">
        <v>262</v>
      </c>
      <c r="B179" t="s">
        <v>264</v>
      </c>
      <c r="C179" s="25">
        <v>670.4</v>
      </c>
      <c r="D179" s="26">
        <v>5299574.19</v>
      </c>
      <c r="E179" s="26">
        <v>-703297.9237894525</v>
      </c>
      <c r="F179" s="26">
        <v>4596276.266210548</v>
      </c>
      <c r="G179" s="27">
        <f t="shared" si="20"/>
        <v>17520.95347715111</v>
      </c>
      <c r="H179" s="26">
        <f t="shared" si="21"/>
        <v>4613797.219687698</v>
      </c>
      <c r="I179" s="26">
        <v>-685776.9703123014</v>
      </c>
      <c r="J179" s="26">
        <v>1685557.4</v>
      </c>
      <c r="K179" s="26">
        <v>142093.44</v>
      </c>
      <c r="L179" s="26">
        <v>2768625.426210548</v>
      </c>
      <c r="M179" s="26">
        <v>0</v>
      </c>
      <c r="N179" s="26">
        <v>2786146.3796876995</v>
      </c>
      <c r="O179" s="26">
        <v>0</v>
      </c>
      <c r="P179" s="26">
        <v>6856.02</v>
      </c>
      <c r="Q179" s="26">
        <v>6882.16</v>
      </c>
      <c r="R179" s="26">
        <f t="shared" si="22"/>
        <v>17520.953477151692</v>
      </c>
      <c r="S179" s="28">
        <f t="shared" si="23"/>
        <v>26.139999999999418</v>
      </c>
      <c r="T179" s="25">
        <v>678.1</v>
      </c>
      <c r="U179" s="26">
        <v>5541514.24</v>
      </c>
      <c r="V179" s="26">
        <v>-975572.6675914106</v>
      </c>
      <c r="W179" s="26">
        <v>4565941.57240859</v>
      </c>
      <c r="X179" s="26">
        <v>1823480.04</v>
      </c>
      <c r="Y179" s="26">
        <v>146356.24</v>
      </c>
      <c r="Z179" s="26">
        <v>2596105.2924085893</v>
      </c>
      <c r="AA179" s="26">
        <v>0</v>
      </c>
      <c r="AB179" s="29">
        <v>6733.433966094366</v>
      </c>
      <c r="AC179" s="30">
        <f t="shared" si="24"/>
        <v>7.7000000000000455</v>
      </c>
      <c r="AD179" s="26">
        <f t="shared" si="24"/>
        <v>241940.0499999998</v>
      </c>
      <c r="AE179" s="26">
        <f t="shared" si="25"/>
        <v>-289795.69727910915</v>
      </c>
      <c r="AF179" s="26">
        <f t="shared" si="26"/>
        <v>-47855.647279108874</v>
      </c>
      <c r="AG179" s="26">
        <f t="shared" si="27"/>
        <v>137922.64000000013</v>
      </c>
      <c r="AH179" s="26">
        <f t="shared" si="27"/>
        <v>4262.799999999988</v>
      </c>
      <c r="AI179" s="26">
        <f t="shared" si="28"/>
        <v>-190041.08727911022</v>
      </c>
      <c r="AJ179" s="26">
        <f t="shared" si="28"/>
        <v>0</v>
      </c>
      <c r="AK179" s="26">
        <f t="shared" si="29"/>
        <v>-148.7260339056338</v>
      </c>
    </row>
    <row r="180" spans="1:37" ht="15">
      <c r="A180" t="s">
        <v>262</v>
      </c>
      <c r="B180" t="s">
        <v>265</v>
      </c>
      <c r="C180" s="25">
        <v>137.3</v>
      </c>
      <c r="D180" s="26">
        <v>1870871.78</v>
      </c>
      <c r="E180" s="26">
        <v>-248280.36958763236</v>
      </c>
      <c r="F180" s="26">
        <v>1622591.4104123677</v>
      </c>
      <c r="G180" s="27">
        <f t="shared" si="20"/>
        <v>6185.300222977938</v>
      </c>
      <c r="H180" s="26">
        <f t="shared" si="21"/>
        <v>1628776.7106353457</v>
      </c>
      <c r="I180" s="26">
        <v>-242095.06936465442</v>
      </c>
      <c r="J180" s="26">
        <v>456799.57</v>
      </c>
      <c r="K180" s="26">
        <v>40131.27</v>
      </c>
      <c r="L180" s="26">
        <v>1125660.5704123676</v>
      </c>
      <c r="M180" s="26">
        <v>0</v>
      </c>
      <c r="N180" s="26">
        <v>1131845.8706353456</v>
      </c>
      <c r="O180" s="26">
        <v>0</v>
      </c>
      <c r="P180" s="26">
        <v>11817.85</v>
      </c>
      <c r="Q180" s="26">
        <v>11862.9</v>
      </c>
      <c r="R180" s="26">
        <f t="shared" si="22"/>
        <v>6185.300222977996</v>
      </c>
      <c r="S180" s="28">
        <f t="shared" si="23"/>
        <v>45.04999999999927</v>
      </c>
      <c r="T180" s="25">
        <v>139.2</v>
      </c>
      <c r="U180" s="26">
        <v>1956934.37</v>
      </c>
      <c r="V180" s="26">
        <v>-344514.44153326156</v>
      </c>
      <c r="W180" s="26">
        <v>1612419.9284667387</v>
      </c>
      <c r="X180" s="26">
        <v>490697.59</v>
      </c>
      <c r="Y180" s="26">
        <v>41335.21</v>
      </c>
      <c r="Z180" s="26">
        <v>1080387.1284667386</v>
      </c>
      <c r="AA180" s="26">
        <v>0</v>
      </c>
      <c r="AB180" s="29">
        <v>11583.476497605881</v>
      </c>
      <c r="AC180" s="30">
        <f t="shared" si="24"/>
        <v>1.8999999999999773</v>
      </c>
      <c r="AD180" s="26">
        <f t="shared" si="24"/>
        <v>86062.59000000008</v>
      </c>
      <c r="AE180" s="26">
        <f t="shared" si="25"/>
        <v>-102419.37216860714</v>
      </c>
      <c r="AF180" s="26">
        <f t="shared" si="26"/>
        <v>-16356.782168606995</v>
      </c>
      <c r="AG180" s="26">
        <f t="shared" si="27"/>
        <v>33898.02000000002</v>
      </c>
      <c r="AH180" s="26">
        <f t="shared" si="27"/>
        <v>1203.9400000000023</v>
      </c>
      <c r="AI180" s="26">
        <f t="shared" si="28"/>
        <v>-51458.74216860696</v>
      </c>
      <c r="AJ180" s="26">
        <f t="shared" si="28"/>
        <v>0</v>
      </c>
      <c r="AK180" s="26">
        <f t="shared" si="29"/>
        <v>-279.42350239411826</v>
      </c>
    </row>
    <row r="181" spans="1:37" ht="15">
      <c r="A181" t="s">
        <v>262</v>
      </c>
      <c r="B181" t="s">
        <v>266</v>
      </c>
      <c r="C181" s="25">
        <v>82</v>
      </c>
      <c r="D181" s="26">
        <v>1248662.56</v>
      </c>
      <c r="E181" s="26">
        <v>-165707.98982656052</v>
      </c>
      <c r="F181" s="26">
        <v>1082954.5701734396</v>
      </c>
      <c r="G181" s="27">
        <f t="shared" si="20"/>
        <v>4128.210652037407</v>
      </c>
      <c r="H181" s="26">
        <f t="shared" si="21"/>
        <v>1087082.780825477</v>
      </c>
      <c r="I181" s="26">
        <v>-161579.7791745231</v>
      </c>
      <c r="J181" s="26">
        <v>409461.89</v>
      </c>
      <c r="K181" s="26">
        <v>31759.3</v>
      </c>
      <c r="L181" s="26">
        <v>641733.3801734395</v>
      </c>
      <c r="M181" s="26">
        <v>0</v>
      </c>
      <c r="N181" s="26">
        <v>645861.5908254768</v>
      </c>
      <c r="O181" s="26">
        <v>0</v>
      </c>
      <c r="P181" s="26">
        <v>13206.76</v>
      </c>
      <c r="Q181" s="26">
        <v>13257.11</v>
      </c>
      <c r="R181" s="26">
        <f t="shared" si="22"/>
        <v>4128.210652037291</v>
      </c>
      <c r="S181" s="28">
        <f t="shared" si="23"/>
        <v>50.350000000000364</v>
      </c>
      <c r="T181" s="25">
        <v>79.6</v>
      </c>
      <c r="U181" s="26">
        <v>1261595.8199999998</v>
      </c>
      <c r="V181" s="26">
        <v>-222101.45931873898</v>
      </c>
      <c r="W181" s="26">
        <v>1039494.3606812608</v>
      </c>
      <c r="X181" s="26">
        <v>429404.7</v>
      </c>
      <c r="Y181" s="26">
        <v>32712.08</v>
      </c>
      <c r="Z181" s="26">
        <v>577377.5806812608</v>
      </c>
      <c r="AA181" s="26">
        <v>0</v>
      </c>
      <c r="AB181" s="29">
        <v>13058.97438041785</v>
      </c>
      <c r="AC181" s="30">
        <f t="shared" si="24"/>
        <v>-2.4000000000000057</v>
      </c>
      <c r="AD181" s="26">
        <f t="shared" si="24"/>
        <v>12933.259999999776</v>
      </c>
      <c r="AE181" s="26">
        <f t="shared" si="25"/>
        <v>-60521.680144215876</v>
      </c>
      <c r="AF181" s="26">
        <f t="shared" si="26"/>
        <v>-47588.420144216274</v>
      </c>
      <c r="AG181" s="26">
        <f t="shared" si="27"/>
        <v>19942.809999999998</v>
      </c>
      <c r="AH181" s="26">
        <f t="shared" si="27"/>
        <v>952.7800000000025</v>
      </c>
      <c r="AI181" s="26">
        <f t="shared" si="28"/>
        <v>-68484.01014421601</v>
      </c>
      <c r="AJ181" s="26">
        <f t="shared" si="28"/>
        <v>0</v>
      </c>
      <c r="AK181" s="26">
        <f t="shared" si="29"/>
        <v>-198.13561958214996</v>
      </c>
    </row>
    <row r="182" spans="2:32" ht="15" hidden="1">
      <c r="B182" t="s">
        <v>267</v>
      </c>
      <c r="G182" s="32"/>
      <c r="S182" s="33"/>
      <c r="AB182" s="33"/>
      <c r="AF182" s="26">
        <f t="shared" si="26"/>
        <v>0</v>
      </c>
    </row>
    <row r="183" spans="2:37" ht="15">
      <c r="B183" s="34" t="s">
        <v>268</v>
      </c>
      <c r="C183" s="35">
        <f>SUM(C4:C182)</f>
        <v>808194.5000000006</v>
      </c>
      <c r="D183" s="35">
        <f aca="true" t="shared" si="30" ref="D183:R183">SUM(D4:D182)</f>
        <v>6006861965.529999</v>
      </c>
      <c r="E183" s="35">
        <f t="shared" si="30"/>
        <v>-794167291.0800023</v>
      </c>
      <c r="F183" s="35">
        <f t="shared" si="30"/>
        <v>5212694674.449999</v>
      </c>
      <c r="G183" s="36">
        <f>SUM(G4:G182)</f>
        <v>19752949.33000238</v>
      </c>
      <c r="H183" s="35">
        <f>SUM(H4:H182)</f>
        <v>5232447623.780002</v>
      </c>
      <c r="I183" s="35">
        <f>SUM(I4:I182)</f>
        <v>-774414341.7500001</v>
      </c>
      <c r="J183" s="35">
        <f t="shared" si="30"/>
        <v>1771660758.7300003</v>
      </c>
      <c r="K183" s="35">
        <f t="shared" si="30"/>
        <v>128864708.96000001</v>
      </c>
      <c r="L183" s="35">
        <f t="shared" si="30"/>
        <v>3312169206.759995</v>
      </c>
      <c r="M183" s="35">
        <f t="shared" si="30"/>
        <v>663415.23</v>
      </c>
      <c r="N183" s="35">
        <f t="shared" si="30"/>
        <v>3331922156.0899982</v>
      </c>
      <c r="O183" s="35">
        <f t="shared" si="30"/>
        <v>658178.1765627892</v>
      </c>
      <c r="P183" s="35">
        <f>F183/C183</f>
        <v>6449.802212771796</v>
      </c>
      <c r="Q183" s="35">
        <f>H183/C183</f>
        <v>6474.243048894787</v>
      </c>
      <c r="R183" s="35">
        <f t="shared" si="30"/>
        <v>19752949.330002345</v>
      </c>
      <c r="S183" s="37">
        <f t="shared" si="23"/>
        <v>24.44083612299073</v>
      </c>
      <c r="T183" s="35">
        <f>SUM(T4:T182)</f>
        <v>817184.6</v>
      </c>
      <c r="U183" s="35">
        <f aca="true" t="shared" si="31" ref="U183:AJ183">SUM(U4:U182)</f>
        <v>6286128484.952002</v>
      </c>
      <c r="V183" s="35">
        <f>SUM(V4:V182)</f>
        <v>-1102094909.4720001</v>
      </c>
      <c r="W183" s="35">
        <f>SUM(W4:W182)</f>
        <v>5184033575.480001</v>
      </c>
      <c r="X183" s="35">
        <f t="shared" si="31"/>
        <v>1791666135.5300007</v>
      </c>
      <c r="Y183" s="35">
        <f t="shared" si="31"/>
        <v>133007719.44999996</v>
      </c>
      <c r="Z183" s="35">
        <f t="shared" si="31"/>
        <v>3259359720.499998</v>
      </c>
      <c r="AA183" s="35">
        <f t="shared" si="31"/>
        <v>926218.72</v>
      </c>
      <c r="AB183" s="38">
        <f>W183/T183</f>
        <v>6343.77296816411</v>
      </c>
      <c r="AC183" s="35">
        <f t="shared" si="31"/>
        <v>8990.099999999979</v>
      </c>
      <c r="AD183" s="35">
        <f t="shared" si="31"/>
        <v>279266519.4219999</v>
      </c>
      <c r="AE183" s="35">
        <f t="shared" si="31"/>
        <v>-327680567.7219994</v>
      </c>
      <c r="AF183" s="35">
        <f t="shared" si="31"/>
        <v>-48414048.29999956</v>
      </c>
      <c r="AG183" s="35">
        <f t="shared" si="31"/>
        <v>20005376.800000012</v>
      </c>
      <c r="AH183" s="35">
        <f t="shared" si="31"/>
        <v>4143010.4899999937</v>
      </c>
      <c r="AI183" s="35">
        <f t="shared" si="31"/>
        <v>-72562435.5899995</v>
      </c>
      <c r="AJ183" s="35">
        <f t="shared" si="31"/>
        <v>268040.5434372108</v>
      </c>
      <c r="AK183" s="35">
        <f t="shared" si="29"/>
        <v>-130.47008073067627</v>
      </c>
    </row>
    <row r="184" ht="15">
      <c r="E184" s="26"/>
    </row>
    <row r="185" ht="15">
      <c r="E185" s="26"/>
    </row>
    <row r="186" ht="15">
      <c r="E186" s="26"/>
    </row>
    <row r="187" ht="15">
      <c r="E187" s="26"/>
    </row>
    <row r="205" ht="15">
      <c r="E205">
        <f>279266520-261407524</f>
        <v>17858996</v>
      </c>
    </row>
  </sheetData>
  <sheetProtection/>
  <autoFilter ref="B2:B185"/>
  <mergeCells count="3">
    <mergeCell ref="C1:S1"/>
    <mergeCell ref="T1:AB1"/>
    <mergeCell ref="AC1:AK1"/>
  </mergeCells>
  <printOptions gridLines="1" headings="1" horizontalCentered="1"/>
  <pageMargins left="0.19" right="0.17" top="0.8" bottom="0.54" header="0.17" footer="0.17"/>
  <pageSetup fitToHeight="4" fitToWidth="3" horizontalDpi="600" verticalDpi="600" orientation="landscape" paperSize="5" scale="55" r:id="rId1"/>
  <headerFooter>
    <oddHeader>&amp;C&amp;"-,Bold"Colorado Department of Education
Public School Finance
Illustration of 
FY2011-12 Supplemental Funding Request AND
FY2012-13 Governor's Revised Budget Request
&amp;"-,Regular"
</oddHeader>
    <oddFooter>&amp;L&amp;F&amp;CPage &amp;P of &amp;N&amp;R&amp;D</oddFooter>
  </headerFooter>
  <colBreaks count="2" manualBreakCount="2">
    <brk id="19" max="183" man="1"/>
    <brk id="28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2012-01-12T17:37:51Z</dcterms:created>
  <dcterms:modified xsi:type="dcterms:W3CDTF">2012-01-12T17:38:50Z</dcterms:modified>
  <cp:category/>
  <cp:version/>
  <cp:contentType/>
  <cp:contentStatus/>
</cp:coreProperties>
</file>