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rupskis_V\Desktop\Web Updates\"/>
    </mc:Choice>
  </mc:AlternateContent>
  <bookViews>
    <workbookView xWindow="0" yWindow="0" windowWidth="28800" windowHeight="12720"/>
  </bookViews>
  <sheets>
    <sheet name="Meal Equivalent Calculator" sheetId="4" r:id="rId1"/>
    <sheet name="Per Meal" sheetId="5" r:id="rId2"/>
    <sheet name="Example" sheetId="8" r:id="rId3"/>
  </sheets>
  <definedNames>
    <definedName name="ME" localSheetId="2">#REF!</definedName>
    <definedName name="ME">#REF!</definedName>
    <definedName name="MEValue" localSheetId="2">'Meal Equivalent Calculator'!#REF!</definedName>
    <definedName name="MEValue">'Meal Equivalent Calculator'!#REF!</definedName>
    <definedName name="Nonprogram_Meal_Equivalency_Value" localSheetId="2">'Meal Equivalent Calculator'!#REF!</definedName>
    <definedName name="Nonprogram_Meal_Equivalency_Value">'Meal Equivalent Calculator'!#REF!</definedName>
    <definedName name="_xlnm.Print_Area" localSheetId="2">Example!$A$2:$D$44</definedName>
    <definedName name="_xlnm.Print_Area" localSheetId="0">'Meal Equivalent Calculator'!$A$1:$D$24</definedName>
    <definedName name="_xlnm.Print_Area" localSheetId="1">'Per Meal'!$A$2:$D$44</definedName>
    <definedName name="SD_LIST" localSheetId="2">#REF!</definedName>
    <definedName name="SD_LIST" localSheetId="0">#REF!</definedName>
    <definedName name="SD_LIST" localSheetId="1">#REF!</definedName>
    <definedName name="SD_LIS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8" l="1"/>
  <c r="G29" i="8"/>
  <c r="D22" i="8"/>
  <c r="D16" i="8"/>
  <c r="D9" i="8"/>
  <c r="G29" i="5"/>
  <c r="D29" i="8" l="1"/>
  <c r="F23" i="8" s="1"/>
  <c r="D49" i="8"/>
  <c r="F7" i="8"/>
  <c r="D32" i="5"/>
  <c r="D51" i="8" l="1"/>
  <c r="F17" i="8"/>
  <c r="F4" i="8"/>
  <c r="F10" i="8"/>
  <c r="F41" i="8"/>
  <c r="D22" i="5"/>
  <c r="D43" i="5"/>
  <c r="D44" i="5"/>
  <c r="D45" i="5"/>
  <c r="D46" i="5"/>
  <c r="D47" i="5"/>
  <c r="D42" i="5"/>
  <c r="D16" i="5"/>
  <c r="D9" i="5"/>
  <c r="F7" i="5" s="1"/>
  <c r="C9" i="4"/>
  <c r="F29" i="8" l="1"/>
  <c r="D41" i="5"/>
  <c r="D29" i="5"/>
  <c r="F23" i="5" s="1"/>
  <c r="D49" i="5" l="1"/>
  <c r="C18" i="4"/>
  <c r="C17" i="4"/>
  <c r="C19" i="4" s="1"/>
  <c r="C22" i="4" s="1"/>
  <c r="D8" i="4"/>
  <c r="D7" i="4"/>
  <c r="D6" i="4"/>
  <c r="F41" i="5" l="1"/>
  <c r="F4" i="5"/>
  <c r="F17" i="5"/>
  <c r="F10" i="5"/>
  <c r="D51" i="5"/>
  <c r="D9" i="4"/>
  <c r="C21" i="4" s="1"/>
  <c r="C23" i="4" s="1"/>
  <c r="E32" i="8" s="1"/>
  <c r="E39" i="8" l="1"/>
  <c r="E43" i="8"/>
  <c r="E46" i="8"/>
  <c r="E11" i="8"/>
  <c r="E36" i="8"/>
  <c r="E6" i="8"/>
  <c r="E27" i="8"/>
  <c r="E9" i="8"/>
  <c r="E7" i="8"/>
  <c r="E35" i="8"/>
  <c r="E47" i="8"/>
  <c r="E18" i="8"/>
  <c r="E40" i="8"/>
  <c r="E12" i="8"/>
  <c r="E33" i="8"/>
  <c r="E16" i="8"/>
  <c r="E13" i="8"/>
  <c r="E14" i="8"/>
  <c r="E28" i="8"/>
  <c r="E45" i="8"/>
  <c r="E29" i="8"/>
  <c r="E26" i="8"/>
  <c r="E8" i="8"/>
  <c r="E19" i="8"/>
  <c r="E37" i="8"/>
  <c r="E34" i="8"/>
  <c r="E20" i="8"/>
  <c r="E21" i="8"/>
  <c r="E44" i="8"/>
  <c r="E42" i="8"/>
  <c r="E5" i="8"/>
  <c r="E15" i="8"/>
  <c r="E22" i="8"/>
  <c r="E38" i="8"/>
  <c r="E24" i="8"/>
  <c r="E49" i="8"/>
  <c r="E41" i="8"/>
  <c r="E51" i="8"/>
  <c r="E4" i="5"/>
  <c r="E27" i="5" s="1"/>
  <c r="F29" i="5"/>
  <c r="E42" i="5" l="1"/>
  <c r="E8" i="5"/>
  <c r="E12" i="5"/>
  <c r="E19" i="5"/>
  <c r="E38" i="5"/>
  <c r="E28" i="5"/>
  <c r="E37" i="5"/>
  <c r="E7" i="5"/>
  <c r="E41" i="5"/>
  <c r="E26" i="5"/>
  <c r="E15" i="5"/>
  <c r="E43" i="5"/>
  <c r="E13" i="5"/>
  <c r="E44" i="5"/>
  <c r="E34" i="5"/>
  <c r="E32" i="5"/>
  <c r="E45" i="5"/>
  <c r="E21" i="5"/>
  <c r="E49" i="5"/>
  <c r="E29" i="5"/>
  <c r="E16" i="5"/>
  <c r="E6" i="5"/>
  <c r="E5" i="5"/>
  <c r="E36" i="5"/>
  <c r="E46" i="5"/>
  <c r="E47" i="5"/>
  <c r="E24" i="5"/>
  <c r="E20" i="5"/>
  <c r="E33" i="5"/>
  <c r="E9" i="5"/>
  <c r="E39" i="5"/>
  <c r="E14" i="5"/>
  <c r="E11" i="5"/>
  <c r="E51" i="5"/>
  <c r="E22" i="5"/>
  <c r="E18" i="5"/>
  <c r="E35" i="5"/>
  <c r="E40" i="5"/>
</calcChain>
</file>

<file path=xl/sharedStrings.xml><?xml version="1.0" encoding="utf-8"?>
<sst xmlns="http://schemas.openxmlformats.org/spreadsheetml/2006/main" count="143" uniqueCount="81">
  <si>
    <t>Wages</t>
  </si>
  <si>
    <t>Benefits</t>
  </si>
  <si>
    <t>General operating supplies (paper)</t>
  </si>
  <si>
    <t>Revenue</t>
  </si>
  <si>
    <t xml:space="preserve"> </t>
  </si>
  <si>
    <t>Catering</t>
  </si>
  <si>
    <t>Vending</t>
  </si>
  <si>
    <t>Total Revenue</t>
  </si>
  <si>
    <t>Step #1</t>
  </si>
  <si>
    <t>Step #2</t>
  </si>
  <si>
    <t>Meal equivalency calculation</t>
  </si>
  <si>
    <t>Step #3</t>
  </si>
  <si>
    <t>Chart of Accounts reference</t>
  </si>
  <si>
    <t>1621</t>
  </si>
  <si>
    <t>1622</t>
  </si>
  <si>
    <t>1625</t>
  </si>
  <si>
    <t>1632</t>
  </si>
  <si>
    <t>162X</t>
  </si>
  <si>
    <t>1690</t>
  </si>
  <si>
    <t>1600</t>
  </si>
  <si>
    <t>÷</t>
  </si>
  <si>
    <r>
      <t xml:space="preserve">Nonprogram meal equivalents = 
</t>
    </r>
    <r>
      <rPr>
        <sz val="10"/>
        <rFont val="Calibri"/>
        <family val="2"/>
      </rPr>
      <t>(nonprogram revenue / nonprogram meal equivalency value)</t>
    </r>
  </si>
  <si>
    <t>Step #4</t>
  </si>
  <si>
    <t>Reimbursable meal equivalents =</t>
  </si>
  <si>
    <t xml:space="preserve">Nonprogram meal equivalents = </t>
  </si>
  <si>
    <t>Program:</t>
  </si>
  <si>
    <t xml:space="preserve"> password = costing</t>
  </si>
  <si>
    <t>Total meal count</t>
  </si>
  <si>
    <t>________________________</t>
  </si>
  <si>
    <t>_____________________</t>
  </si>
  <si>
    <t>Non-Program:</t>
  </si>
  <si>
    <t>per meal equiv</t>
  </si>
  <si>
    <r>
      <rPr>
        <b/>
        <i/>
        <u/>
        <sz val="12"/>
        <rFont val="Calibri"/>
        <family val="2"/>
      </rPr>
      <t>Directions:</t>
    </r>
    <r>
      <rPr>
        <i/>
        <sz val="12"/>
        <rFont val="Calibri"/>
        <family val="2"/>
      </rPr>
      <t xml:space="preserve"> Please enter data in highlighted yellow boxes, all other data will calculate accordingly.  </t>
    </r>
  </si>
  <si>
    <t>Step #5</t>
  </si>
  <si>
    <t>Step #6</t>
  </si>
  <si>
    <t>Step #7</t>
  </si>
  <si>
    <t>Step #8</t>
  </si>
  <si>
    <t>Total Cost</t>
  </si>
  <si>
    <t>Meal Equivalents (ME)</t>
  </si>
  <si>
    <t xml:space="preserve">A la carte </t>
  </si>
  <si>
    <t>Steps #5-8 on next tab (revenue and cost per meal breakdown)</t>
  </si>
  <si>
    <r>
      <rPr>
        <b/>
        <u/>
        <sz val="12"/>
        <rFont val="Calibri"/>
        <family val="2"/>
      </rPr>
      <t>Directions: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Please enter data in highlighted yellow boxes, all other data will calculate accordingly.  </t>
    </r>
  </si>
  <si>
    <t>(Total Revenue - Total Cost)</t>
  </si>
  <si>
    <r>
      <t xml:space="preserve">Per Meal Breakdown
</t>
    </r>
    <r>
      <rPr>
        <i/>
        <sz val="8"/>
        <rFont val="Calibri"/>
        <family val="2"/>
      </rPr>
      <t>(using meal equivalents)</t>
    </r>
  </si>
  <si>
    <t>Nonprogram food cost</t>
  </si>
  <si>
    <t>Budget goal</t>
  </si>
  <si>
    <t xml:space="preserve">% to Revenue </t>
  </si>
  <si>
    <t xml:space="preserve">1:1  (lunch count x 1) </t>
  </si>
  <si>
    <t xml:space="preserve">3:2  (breakfast count x .67) </t>
  </si>
  <si>
    <t xml:space="preserve">3:1  (snack count x .33) </t>
  </si>
  <si>
    <t xml:space="preserve">Total number of snacks served to students </t>
  </si>
  <si>
    <t xml:space="preserve">Total number of breakfasts served to students </t>
  </si>
  <si>
    <t xml:space="preserve">Total number of lunches served to students </t>
  </si>
  <si>
    <t>Total Meal Equivalents</t>
  </si>
  <si>
    <t xml:space="preserve">Nonprogram Meal Equivalency </t>
  </si>
  <si>
    <r>
      <t xml:space="preserve">Meal counts
</t>
    </r>
    <r>
      <rPr>
        <sz val="9"/>
        <rFont val="Calibri"/>
        <family val="2"/>
      </rPr>
      <t>(please enter total meal counts by meal type in yellow boxes)</t>
    </r>
  </si>
  <si>
    <r>
      <t xml:space="preserve">Nonprogram revenue $$
</t>
    </r>
    <r>
      <rPr>
        <sz val="9"/>
        <rFont val="Calibri"/>
        <family val="2"/>
      </rPr>
      <t>(please enter total revenue by category in yellow boxes)</t>
    </r>
  </si>
  <si>
    <t>Sales - Adult lunches</t>
  </si>
  <si>
    <t>Sales - Adult breakfasts</t>
  </si>
  <si>
    <t>Misc. nonprogram revenue</t>
  </si>
  <si>
    <t>Total nonprogram revenue</t>
  </si>
  <si>
    <t>Total Meal Equivalents =</t>
  </si>
  <si>
    <t>Food cost</t>
  </si>
  <si>
    <t xml:space="preserve">USDA foods </t>
  </si>
  <si>
    <t>Cleaning supplies</t>
  </si>
  <si>
    <t>Labor cost</t>
  </si>
  <si>
    <t>Supply cost</t>
  </si>
  <si>
    <t>Misc cost</t>
  </si>
  <si>
    <t xml:space="preserve">per meal </t>
  </si>
  <si>
    <t xml:space="preserve">Sales - paid and reduced-price student meals (lunch) </t>
  </si>
  <si>
    <t>Sales - paid and reduced-price student meals  (breakfast)</t>
  </si>
  <si>
    <t>Federal reimbursements (all)</t>
  </si>
  <si>
    <t xml:space="preserve">State reimbursements </t>
  </si>
  <si>
    <t>State match</t>
  </si>
  <si>
    <t xml:space="preserve">USDA foods entitlement </t>
  </si>
  <si>
    <t>Sales - adult lunches</t>
  </si>
  <si>
    <t>Sales - Adualt breakfasts</t>
  </si>
  <si>
    <t>Repairs and maintenace</t>
  </si>
  <si>
    <t>Non-capital equip</t>
  </si>
  <si>
    <t>Other supplies</t>
  </si>
  <si>
    <r>
      <t>Nonprogram meal equivalency value used in calculation =</t>
    </r>
    <r>
      <rPr>
        <b/>
        <sz val="11"/>
        <rFont val="Calibri"/>
        <family val="2"/>
      </rPr>
      <t xml:space="preserve"> free lunch reimbursement + USDA foods value </t>
    </r>
    <r>
      <rPr>
        <sz val="11"/>
        <rFont val="Calibri"/>
        <family val="2"/>
      </rPr>
      <t xml:space="preserve">
    (SY17-18: $3.23 + $.335 = $3.57 or SY18-19: $3.31 + $.3425 = $3.65)
* $.06 can also be added to the calculation - local decision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</si>
</sst>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#,##0.0000"/>
    <numFmt numFmtId="166" formatCode="_(* #,##0.0000_);_(* \(#,##0.0000\);_(* &quot;-&quot;??_);_(@_)"/>
    <numFmt numFmtId="167" formatCode="0.0%"/>
  </numFmts>
  <fonts count="27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i/>
      <sz val="8"/>
      <name val="Calibri"/>
      <family val="2"/>
    </font>
    <font>
      <b/>
      <i/>
      <sz val="9"/>
      <name val="Calibri"/>
      <family val="2"/>
    </font>
    <font>
      <b/>
      <i/>
      <sz val="20"/>
      <name val="Calibri"/>
      <family val="2"/>
    </font>
    <font>
      <sz val="10"/>
      <name val="Calibri"/>
      <family val="2"/>
    </font>
    <font>
      <i/>
      <sz val="14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sz val="16"/>
      <name val="Comic Sans MS"/>
      <family val="4"/>
    </font>
    <font>
      <b/>
      <sz val="16"/>
      <name val="Calibri"/>
      <family val="2"/>
    </font>
    <font>
      <sz val="10"/>
      <name val="Arial"/>
      <family val="2"/>
    </font>
    <font>
      <b/>
      <u/>
      <sz val="14"/>
      <name val="Calibri"/>
      <family val="2"/>
    </font>
    <font>
      <b/>
      <u/>
      <sz val="11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i/>
      <u/>
      <sz val="12"/>
      <name val="Calibri"/>
      <family val="2"/>
    </font>
    <font>
      <b/>
      <u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/>
    <xf numFmtId="0" fontId="3" fillId="0" borderId="0" xfId="0" applyFont="1" applyBorder="1"/>
    <xf numFmtId="0" fontId="3" fillId="0" borderId="0" xfId="0" applyFont="1"/>
    <xf numFmtId="44" fontId="3" fillId="0" borderId="0" xfId="2" applyFont="1"/>
    <xf numFmtId="0" fontId="8" fillId="0" borderId="0" xfId="0" applyFont="1"/>
    <xf numFmtId="0" fontId="3" fillId="0" borderId="0" xfId="0" applyFont="1" applyProtection="1"/>
    <xf numFmtId="0" fontId="3" fillId="0" borderId="0" xfId="0" applyFont="1" applyBorder="1" applyAlignment="1"/>
    <xf numFmtId="0" fontId="2" fillId="0" borderId="0" xfId="0" applyFont="1" applyFill="1" applyBorder="1" applyAlignment="1"/>
    <xf numFmtId="0" fontId="3" fillId="0" borderId="0" xfId="0" applyFont="1" applyFill="1"/>
    <xf numFmtId="44" fontId="3" fillId="0" borderId="0" xfId="2" applyFont="1" applyBorder="1"/>
    <xf numFmtId="0" fontId="8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8" fillId="0" borderId="0" xfId="0" applyFont="1" applyFill="1"/>
    <xf numFmtId="44" fontId="3" fillId="0" borderId="0" xfId="2" applyFont="1" applyProtection="1"/>
    <xf numFmtId="0" fontId="3" fillId="0" borderId="1" xfId="0" applyFont="1" applyBorder="1" applyAlignment="1" applyProtection="1">
      <alignment horizontal="left" indent="3"/>
    </xf>
    <xf numFmtId="0" fontId="3" fillId="0" borderId="4" xfId="0" applyFont="1" applyBorder="1" applyAlignment="1" applyProtection="1">
      <alignment horizontal="left" indent="3"/>
    </xf>
    <xf numFmtId="0" fontId="3" fillId="0" borderId="0" xfId="0" applyFont="1" applyBorder="1" applyProtection="1"/>
    <xf numFmtId="0" fontId="9" fillId="0" borderId="0" xfId="0" applyFont="1" applyProtection="1"/>
    <xf numFmtId="0" fontId="13" fillId="0" borderId="0" xfId="0" applyFont="1" applyFill="1" applyBorder="1" applyAlignment="1">
      <alignment vertical="center"/>
    </xf>
    <xf numFmtId="0" fontId="15" fillId="0" borderId="3" xfId="0" applyFont="1" applyBorder="1" applyAlignment="1" applyProtection="1">
      <alignment horizontal="right"/>
    </xf>
    <xf numFmtId="49" fontId="12" fillId="2" borderId="6" xfId="0" applyNumberFormat="1" applyFont="1" applyFill="1" applyBorder="1" applyAlignment="1" applyProtection="1">
      <alignment wrapText="1"/>
    </xf>
    <xf numFmtId="44" fontId="14" fillId="0" borderId="0" xfId="2" applyFont="1" applyProtection="1"/>
    <xf numFmtId="0" fontId="14" fillId="0" borderId="0" xfId="0" applyFont="1"/>
    <xf numFmtId="0" fontId="14" fillId="0" borderId="0" xfId="0" applyFont="1" applyBorder="1"/>
    <xf numFmtId="0" fontId="15" fillId="2" borderId="8" xfId="0" applyFont="1" applyFill="1" applyBorder="1" applyAlignment="1" applyProtection="1">
      <alignment horizontal="right"/>
    </xf>
    <xf numFmtId="0" fontId="15" fillId="0" borderId="6" xfId="0" applyFont="1" applyBorder="1" applyAlignment="1" applyProtection="1">
      <alignment horizontal="right"/>
    </xf>
    <xf numFmtId="0" fontId="4" fillId="2" borderId="3" xfId="0" applyFont="1" applyFill="1" applyBorder="1" applyAlignment="1" applyProtection="1">
      <alignment horizontal="center" wrapText="1"/>
    </xf>
    <xf numFmtId="0" fontId="15" fillId="2" borderId="6" xfId="0" applyFont="1" applyFill="1" applyBorder="1" applyAlignment="1" applyProtection="1"/>
    <xf numFmtId="0" fontId="3" fillId="0" borderId="0" xfId="0" applyFont="1" applyBorder="1" applyAlignment="1" applyProtection="1">
      <alignment horizontal="left" indent="3"/>
    </xf>
    <xf numFmtId="165" fontId="3" fillId="3" borderId="16" xfId="2" applyNumberFormat="1" applyFont="1" applyFill="1" applyBorder="1" applyAlignment="1" applyProtection="1">
      <alignment horizontal="right"/>
      <protection locked="0"/>
    </xf>
    <xf numFmtId="166" fontId="3" fillId="0" borderId="20" xfId="1" applyNumberFormat="1" applyFont="1" applyBorder="1" applyAlignment="1" applyProtection="1">
      <alignment horizontal="right"/>
    </xf>
    <xf numFmtId="0" fontId="15" fillId="2" borderId="8" xfId="0" applyFont="1" applyFill="1" applyBorder="1" applyAlignment="1" applyProtection="1"/>
    <xf numFmtId="166" fontId="3" fillId="0" borderId="17" xfId="1" applyNumberFormat="1" applyFont="1" applyBorder="1" applyAlignment="1" applyProtection="1">
      <alignment horizontal="right"/>
    </xf>
    <xf numFmtId="165" fontId="3" fillId="3" borderId="0" xfId="2" applyNumberFormat="1" applyFont="1" applyFill="1" applyBorder="1" applyAlignment="1" applyProtection="1">
      <alignment horizontal="right"/>
      <protection locked="0"/>
    </xf>
    <xf numFmtId="166" fontId="3" fillId="0" borderId="8" xfId="1" applyNumberFormat="1" applyFont="1" applyBorder="1" applyAlignment="1" applyProtection="1">
      <alignment horizontal="right"/>
    </xf>
    <xf numFmtId="0" fontId="15" fillId="0" borderId="13" xfId="0" applyFont="1" applyBorder="1" applyAlignment="1" applyProtection="1">
      <alignment horizontal="right"/>
    </xf>
    <xf numFmtId="44" fontId="3" fillId="4" borderId="19" xfId="2" applyFont="1" applyFill="1" applyBorder="1" applyProtection="1">
      <protection locked="0"/>
    </xf>
    <xf numFmtId="49" fontId="3" fillId="0" borderId="17" xfId="0" applyNumberFormat="1" applyFont="1" applyBorder="1" applyAlignment="1" applyProtection="1">
      <alignment horizontal="center"/>
    </xf>
    <xf numFmtId="44" fontId="3" fillId="3" borderId="16" xfId="2" applyFont="1" applyFill="1" applyBorder="1" applyProtection="1">
      <protection locked="0"/>
    </xf>
    <xf numFmtId="44" fontId="3" fillId="3" borderId="12" xfId="2" applyFont="1" applyFill="1" applyBorder="1" applyProtection="1">
      <protection locked="0"/>
    </xf>
    <xf numFmtId="49" fontId="3" fillId="0" borderId="8" xfId="0" applyNumberFormat="1" applyFont="1" applyBorder="1" applyAlignment="1" applyProtection="1">
      <alignment horizontal="center"/>
    </xf>
    <xf numFmtId="44" fontId="3" fillId="0" borderId="14" xfId="2" applyFont="1" applyFill="1" applyBorder="1" applyProtection="1"/>
    <xf numFmtId="49" fontId="2" fillId="0" borderId="3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right" vertical="center"/>
    </xf>
    <xf numFmtId="164" fontId="3" fillId="0" borderId="14" xfId="2" applyNumberFormat="1" applyFont="1" applyFill="1" applyBorder="1" applyProtection="1"/>
    <xf numFmtId="49" fontId="2" fillId="2" borderId="8" xfId="0" applyNumberFormat="1" applyFont="1" applyFill="1" applyBorder="1" applyAlignment="1" applyProtection="1">
      <alignment horizontal="center"/>
    </xf>
    <xf numFmtId="0" fontId="10" fillId="0" borderId="11" xfId="0" applyFont="1" applyBorder="1" applyAlignment="1" applyProtection="1">
      <alignment horizontal="right" vertical="center" wrapText="1"/>
    </xf>
    <xf numFmtId="165" fontId="2" fillId="0" borderId="14" xfId="1" applyNumberFormat="1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/>
    <xf numFmtId="0" fontId="15" fillId="2" borderId="1" xfId="0" applyFont="1" applyFill="1" applyBorder="1" applyAlignment="1" applyProtection="1"/>
    <xf numFmtId="0" fontId="10" fillId="0" borderId="1" xfId="0" applyFont="1" applyBorder="1" applyAlignment="1" applyProtection="1">
      <alignment horizontal="right"/>
    </xf>
    <xf numFmtId="0" fontId="15" fillId="2" borderId="4" xfId="0" applyFont="1" applyFill="1" applyBorder="1" applyAlignment="1" applyProtection="1"/>
    <xf numFmtId="0" fontId="10" fillId="0" borderId="4" xfId="0" applyFont="1" applyBorder="1" applyAlignment="1" applyProtection="1">
      <alignment horizontal="right" vertical="center" wrapText="1"/>
    </xf>
    <xf numFmtId="0" fontId="15" fillId="2" borderId="11" xfId="0" applyFont="1" applyFill="1" applyBorder="1" applyAlignment="1" applyProtection="1">
      <alignment horizontal="right"/>
    </xf>
    <xf numFmtId="0" fontId="19" fillId="0" borderId="3" xfId="0" applyFont="1" applyFill="1" applyBorder="1" applyAlignment="1" applyProtection="1">
      <alignment horizontal="right"/>
    </xf>
    <xf numFmtId="0" fontId="8" fillId="2" borderId="13" xfId="0" applyFont="1" applyFill="1" applyBorder="1" applyProtection="1"/>
    <xf numFmtId="0" fontId="15" fillId="0" borderId="0" xfId="0" applyFont="1" applyAlignment="1" applyProtection="1">
      <alignment horizontal="right"/>
    </xf>
    <xf numFmtId="0" fontId="3" fillId="0" borderId="0" xfId="0" applyFont="1" applyBorder="1" applyAlignment="1" applyProtection="1"/>
    <xf numFmtId="44" fontId="3" fillId="0" borderId="0" xfId="2" applyFont="1" applyBorder="1" applyProtection="1"/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2" fillId="0" borderId="0" xfId="4" applyFont="1" applyFill="1" applyBorder="1"/>
    <xf numFmtId="0" fontId="2" fillId="0" borderId="0" xfId="4" applyFont="1"/>
    <xf numFmtId="0" fontId="2" fillId="0" borderId="0" xfId="4" applyFont="1" applyBorder="1"/>
    <xf numFmtId="0" fontId="3" fillId="0" borderId="0" xfId="4" applyFont="1" applyBorder="1"/>
    <xf numFmtId="0" fontId="3" fillId="0" borderId="0" xfId="4" applyFont="1"/>
    <xf numFmtId="0" fontId="6" fillId="0" borderId="4" xfId="4" applyFont="1" applyBorder="1"/>
    <xf numFmtId="0" fontId="3" fillId="0" borderId="4" xfId="4" applyFont="1" applyBorder="1"/>
    <xf numFmtId="44" fontId="3" fillId="3" borderId="10" xfId="2" applyFont="1" applyFill="1" applyBorder="1" applyProtection="1">
      <protection locked="0"/>
    </xf>
    <xf numFmtId="44" fontId="3" fillId="4" borderId="10" xfId="2" applyFont="1" applyFill="1" applyBorder="1" applyProtection="1">
      <protection locked="0"/>
    </xf>
    <xf numFmtId="44" fontId="3" fillId="3" borderId="5" xfId="2" applyFont="1" applyFill="1" applyBorder="1" applyProtection="1">
      <protection locked="0"/>
    </xf>
    <xf numFmtId="0" fontId="3" fillId="0" borderId="0" xfId="4" applyFont="1" applyProtection="1"/>
    <xf numFmtId="44" fontId="3" fillId="0" borderId="5" xfId="2" applyFont="1" applyBorder="1"/>
    <xf numFmtId="0" fontId="11" fillId="0" borderId="0" xfId="4" applyFont="1" applyBorder="1"/>
    <xf numFmtId="44" fontId="3" fillId="4" borderId="18" xfId="2" applyFont="1" applyFill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44" fontId="2" fillId="2" borderId="2" xfId="2" applyFont="1" applyFill="1" applyBorder="1" applyProtection="1"/>
    <xf numFmtId="44" fontId="24" fillId="0" borderId="9" xfId="2" applyFont="1" applyFill="1" applyBorder="1" applyProtection="1"/>
    <xf numFmtId="44" fontId="24" fillId="0" borderId="7" xfId="2" applyFont="1" applyFill="1" applyBorder="1" applyProtection="1"/>
    <xf numFmtId="44" fontId="24" fillId="2" borderId="9" xfId="4" applyNumberFormat="1" applyFont="1" applyFill="1" applyBorder="1"/>
    <xf numFmtId="44" fontId="3" fillId="2" borderId="2" xfId="2" applyFont="1" applyFill="1" applyBorder="1" applyProtection="1">
      <protection locked="0"/>
    </xf>
    <xf numFmtId="44" fontId="24" fillId="0" borderId="5" xfId="4" applyNumberFormat="1" applyFont="1" applyBorder="1"/>
    <xf numFmtId="0" fontId="3" fillId="2" borderId="4" xfId="4" applyFont="1" applyFill="1" applyBorder="1"/>
    <xf numFmtId="0" fontId="23" fillId="0" borderId="4" xfId="4" applyFont="1" applyBorder="1"/>
    <xf numFmtId="0" fontId="17" fillId="2" borderId="14" xfId="4" applyFont="1" applyFill="1" applyBorder="1"/>
    <xf numFmtId="0" fontId="2" fillId="2" borderId="15" xfId="4" applyFont="1" applyFill="1" applyBorder="1"/>
    <xf numFmtId="44" fontId="3" fillId="0" borderId="10" xfId="2" applyFont="1" applyFill="1" applyBorder="1" applyProtection="1"/>
    <xf numFmtId="44" fontId="5" fillId="0" borderId="8" xfId="2" applyFont="1" applyBorder="1" applyAlignment="1" applyProtection="1"/>
    <xf numFmtId="44" fontId="5" fillId="0" borderId="0" xfId="2" applyFont="1" applyBorder="1" applyAlignment="1" applyProtection="1"/>
    <xf numFmtId="44" fontId="5" fillId="2" borderId="20" xfId="2" applyFont="1" applyFill="1" applyBorder="1" applyAlignment="1" applyProtection="1"/>
    <xf numFmtId="44" fontId="9" fillId="0" borderId="17" xfId="2" applyFont="1" applyBorder="1" applyAlignment="1" applyProtection="1"/>
    <xf numFmtId="44" fontId="5" fillId="0" borderId="17" xfId="2" applyFont="1" applyBorder="1" applyAlignment="1" applyProtection="1"/>
    <xf numFmtId="44" fontId="23" fillId="0" borderId="3" xfId="2" applyFont="1" applyBorder="1" applyAlignment="1" applyProtection="1"/>
    <xf numFmtId="0" fontId="3" fillId="2" borderId="4" xfId="4" applyFont="1" applyFill="1" applyBorder="1" applyProtection="1"/>
    <xf numFmtId="0" fontId="6" fillId="0" borderId="4" xfId="4" applyFont="1" applyBorder="1" applyProtection="1"/>
    <xf numFmtId="0" fontId="3" fillId="0" borderId="0" xfId="4" applyFont="1" applyBorder="1" applyProtection="1"/>
    <xf numFmtId="0" fontId="3" fillId="0" borderId="4" xfId="4" applyFont="1" applyBorder="1" applyProtection="1"/>
    <xf numFmtId="0" fontId="3" fillId="0" borderId="11" xfId="4" applyFont="1" applyBorder="1" applyProtection="1"/>
    <xf numFmtId="0" fontId="2" fillId="0" borderId="12" xfId="4" applyFont="1" applyBorder="1" applyProtection="1"/>
    <xf numFmtId="0" fontId="3" fillId="2" borderId="11" xfId="4" applyFont="1" applyFill="1" applyBorder="1" applyProtection="1"/>
    <xf numFmtId="0" fontId="6" fillId="2" borderId="14" xfId="4" applyFont="1" applyFill="1" applyBorder="1" applyAlignment="1" applyProtection="1"/>
    <xf numFmtId="0" fontId="21" fillId="2" borderId="1" xfId="4" applyFont="1" applyFill="1" applyBorder="1" applyAlignment="1" applyProtection="1">
      <alignment horizontal="left"/>
    </xf>
    <xf numFmtId="0" fontId="21" fillId="2" borderId="22" xfId="4" applyFont="1" applyFill="1" applyBorder="1" applyAlignment="1" applyProtection="1">
      <alignment horizontal="left"/>
    </xf>
    <xf numFmtId="0" fontId="24" fillId="0" borderId="4" xfId="4" applyFont="1" applyBorder="1" applyAlignment="1" applyProtection="1">
      <alignment horizontal="left" indent="1"/>
    </xf>
    <xf numFmtId="0" fontId="3" fillId="0" borderId="0" xfId="4" applyFont="1" applyBorder="1" applyAlignment="1" applyProtection="1">
      <alignment horizontal="left"/>
    </xf>
    <xf numFmtId="0" fontId="3" fillId="4" borderId="0" xfId="4" applyFont="1" applyFill="1" applyBorder="1" applyProtection="1">
      <protection locked="0"/>
    </xf>
    <xf numFmtId="0" fontId="3" fillId="4" borderId="0" xfId="4" applyFont="1" applyFill="1" applyBorder="1" applyAlignment="1" applyProtection="1">
      <alignment horizontal="left"/>
      <protection locked="0"/>
    </xf>
    <xf numFmtId="167" fontId="3" fillId="0" borderId="0" xfId="3" applyNumberFormat="1" applyFont="1"/>
    <xf numFmtId="167" fontId="3" fillId="0" borderId="0" xfId="3" applyNumberFormat="1" applyFont="1" applyBorder="1"/>
    <xf numFmtId="0" fontId="15" fillId="0" borderId="3" xfId="0" applyFont="1" applyBorder="1" applyAlignment="1" applyProtection="1">
      <alignment horizontal="left"/>
    </xf>
    <xf numFmtId="0" fontId="3" fillId="0" borderId="15" xfId="0" applyFont="1" applyBorder="1"/>
    <xf numFmtId="0" fontId="3" fillId="0" borderId="15" xfId="0" applyFont="1" applyBorder="1" applyProtection="1"/>
    <xf numFmtId="0" fontId="3" fillId="0" borderId="9" xfId="0" applyFont="1" applyBorder="1" applyProtection="1"/>
    <xf numFmtId="167" fontId="14" fillId="0" borderId="0" xfId="3" applyNumberFormat="1" applyFont="1" applyBorder="1"/>
    <xf numFmtId="0" fontId="3" fillId="0" borderId="0" xfId="4" applyFont="1" applyAlignment="1">
      <alignment horizontal="center" vertical="center"/>
    </xf>
    <xf numFmtId="10" fontId="17" fillId="4" borderId="8" xfId="4" applyNumberFormat="1" applyFont="1" applyFill="1" applyBorder="1" applyAlignment="1" applyProtection="1">
      <alignment horizontal="center" vertical="center"/>
      <protection locked="0"/>
    </xf>
    <xf numFmtId="10" fontId="17" fillId="4" borderId="6" xfId="4" applyNumberFormat="1" applyFont="1" applyFill="1" applyBorder="1" applyAlignment="1" applyProtection="1">
      <alignment horizontal="center" vertical="center"/>
      <protection locked="0"/>
    </xf>
    <xf numFmtId="0" fontId="3" fillId="0" borderId="8" xfId="4" applyFont="1" applyBorder="1" applyAlignment="1" applyProtection="1">
      <alignment horizontal="center" vertical="center"/>
    </xf>
    <xf numFmtId="0" fontId="22" fillId="2" borderId="15" xfId="4" applyFont="1" applyFill="1" applyBorder="1" applyAlignment="1" applyProtection="1">
      <alignment horizontal="center"/>
    </xf>
    <xf numFmtId="166" fontId="5" fillId="2" borderId="1" xfId="1" applyNumberFormat="1" applyFont="1" applyFill="1" applyBorder="1" applyAlignment="1" applyProtection="1"/>
    <xf numFmtId="44" fontId="5" fillId="0" borderId="4" xfId="2" applyFont="1" applyBorder="1" applyAlignment="1" applyProtection="1"/>
    <xf numFmtId="44" fontId="5" fillId="2" borderId="1" xfId="2" applyFont="1" applyFill="1" applyBorder="1" applyAlignment="1" applyProtection="1"/>
    <xf numFmtId="44" fontId="23" fillId="0" borderId="14" xfId="2" applyFont="1" applyBorder="1" applyAlignment="1" applyProtection="1"/>
    <xf numFmtId="167" fontId="3" fillId="2" borderId="26" xfId="3" applyNumberFormat="1" applyFont="1" applyFill="1" applyBorder="1"/>
    <xf numFmtId="167" fontId="3" fillId="0" borderId="26" xfId="3" applyNumberFormat="1" applyFont="1" applyBorder="1" applyAlignment="1"/>
    <xf numFmtId="167" fontId="14" fillId="0" borderId="26" xfId="3" applyNumberFormat="1" applyFont="1" applyBorder="1" applyAlignment="1"/>
    <xf numFmtId="167" fontId="3" fillId="0" borderId="26" xfId="3" applyNumberFormat="1" applyFont="1" applyBorder="1"/>
    <xf numFmtId="167" fontId="3" fillId="2" borderId="24" xfId="3" applyNumberFormat="1" applyFont="1" applyFill="1" applyBorder="1"/>
    <xf numFmtId="167" fontId="3" fillId="2" borderId="23" xfId="3" applyNumberFormat="1" applyFont="1" applyFill="1" applyBorder="1"/>
    <xf numFmtId="0" fontId="21" fillId="2" borderId="1" xfId="4" applyFont="1" applyFill="1" applyBorder="1" applyAlignment="1" applyProtection="1">
      <alignment horizontal="left"/>
    </xf>
    <xf numFmtId="0" fontId="21" fillId="2" borderId="22" xfId="4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right"/>
    </xf>
    <xf numFmtId="0" fontId="7" fillId="2" borderId="8" xfId="0" applyFont="1" applyFill="1" applyBorder="1" applyAlignment="1" applyProtection="1">
      <alignment horizontal="right"/>
    </xf>
    <xf numFmtId="0" fontId="3" fillId="0" borderId="11" xfId="0" applyFont="1" applyBorder="1" applyAlignment="1" applyProtection="1">
      <alignment horizontal="left" indent="3"/>
    </xf>
    <xf numFmtId="0" fontId="15" fillId="2" borderId="11" xfId="0" applyFont="1" applyFill="1" applyBorder="1" applyAlignment="1" applyProtection="1"/>
    <xf numFmtId="166" fontId="2" fillId="0" borderId="9" xfId="1" applyNumberFormat="1" applyFont="1" applyFill="1" applyBorder="1" applyAlignment="1" applyProtection="1">
      <alignment horizontal="right"/>
    </xf>
    <xf numFmtId="0" fontId="3" fillId="0" borderId="14" xfId="0" applyFont="1" applyBorder="1" applyAlignment="1" applyProtection="1">
      <alignment horizontal="right" indent="3"/>
    </xf>
    <xf numFmtId="165" fontId="2" fillId="0" borderId="9" xfId="2" applyNumberFormat="1" applyFont="1" applyFill="1" applyBorder="1" applyAlignment="1" applyProtection="1">
      <alignment horizontal="right"/>
    </xf>
    <xf numFmtId="0" fontId="8" fillId="2" borderId="5" xfId="0" applyFont="1" applyFill="1" applyBorder="1" applyProtection="1"/>
    <xf numFmtId="165" fontId="19" fillId="0" borderId="13" xfId="0" applyNumberFormat="1" applyFont="1" applyFill="1" applyBorder="1" applyProtection="1"/>
    <xf numFmtId="165" fontId="2" fillId="0" borderId="6" xfId="0" applyNumberFormat="1" applyFont="1" applyFill="1" applyBorder="1" applyProtection="1"/>
    <xf numFmtId="165" fontId="2" fillId="0" borderId="13" xfId="1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left" wrapText="1"/>
    </xf>
    <xf numFmtId="164" fontId="14" fillId="4" borderId="22" xfId="2" applyNumberFormat="1" applyFont="1" applyFill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right" indent="3"/>
    </xf>
    <xf numFmtId="0" fontId="6" fillId="2" borderId="15" xfId="4" applyFont="1" applyFill="1" applyBorder="1" applyAlignment="1" applyProtection="1">
      <alignment horizontal="right"/>
    </xf>
    <xf numFmtId="10" fontId="17" fillId="0" borderId="3" xfId="4" applyNumberFormat="1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left" wrapText="1"/>
    </xf>
    <xf numFmtId="0" fontId="6" fillId="2" borderId="22" xfId="0" applyFont="1" applyFill="1" applyBorder="1" applyAlignment="1" applyProtection="1">
      <alignment horizontal="left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24" fillId="0" borderId="21" xfId="0" applyFont="1" applyBorder="1" applyAlignment="1" applyProtection="1">
      <alignment horizontal="left"/>
    </xf>
    <xf numFmtId="0" fontId="24" fillId="0" borderId="0" xfId="0" applyFont="1" applyBorder="1" applyAlignment="1" applyProtection="1">
      <alignment horizontal="left"/>
    </xf>
    <xf numFmtId="0" fontId="24" fillId="0" borderId="5" xfId="0" applyFont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left" wrapText="1"/>
    </xf>
    <xf numFmtId="0" fontId="6" fillId="2" borderId="11" xfId="0" applyFont="1" applyFill="1" applyBorder="1" applyAlignment="1" applyProtection="1">
      <alignment horizontal="left" wrapText="1"/>
    </xf>
    <xf numFmtId="0" fontId="6" fillId="2" borderId="12" xfId="0" applyFont="1" applyFill="1" applyBorder="1" applyAlignment="1" applyProtection="1">
      <alignment horizontal="left"/>
    </xf>
    <xf numFmtId="0" fontId="21" fillId="2" borderId="24" xfId="4" applyFont="1" applyFill="1" applyBorder="1" applyAlignment="1" applyProtection="1">
      <alignment horizontal="center" vertical="center" wrapText="1"/>
    </xf>
    <xf numFmtId="0" fontId="21" fillId="2" borderId="25" xfId="4" applyFont="1" applyFill="1" applyBorder="1" applyAlignment="1" applyProtection="1">
      <alignment horizontal="center" vertical="center" wrapText="1"/>
    </xf>
    <xf numFmtId="0" fontId="21" fillId="2" borderId="8" xfId="4" applyFont="1" applyFill="1" applyBorder="1" applyAlignment="1" applyProtection="1">
      <alignment horizontal="center" vertical="center" wrapText="1"/>
    </xf>
    <xf numFmtId="0" fontId="21" fillId="2" borderId="13" xfId="4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6" fillId="2" borderId="14" xfId="4" applyFont="1" applyFill="1" applyBorder="1" applyAlignment="1" applyProtection="1">
      <alignment horizontal="right"/>
    </xf>
    <xf numFmtId="0" fontId="6" fillId="2" borderId="15" xfId="4" applyFont="1" applyFill="1" applyBorder="1" applyAlignment="1" applyProtection="1">
      <alignment horizontal="right"/>
    </xf>
    <xf numFmtId="0" fontId="21" fillId="2" borderId="1" xfId="4" applyFont="1" applyFill="1" applyBorder="1" applyAlignment="1" applyProtection="1">
      <alignment horizontal="left"/>
    </xf>
    <xf numFmtId="0" fontId="21" fillId="2" borderId="22" xfId="4" applyFont="1" applyFill="1" applyBorder="1" applyAlignment="1" applyProtection="1">
      <alignment horizontal="left"/>
    </xf>
    <xf numFmtId="0" fontId="21" fillId="2" borderId="4" xfId="4" applyFont="1" applyFill="1" applyBorder="1" applyAlignment="1" applyProtection="1">
      <alignment horizontal="left"/>
    </xf>
    <xf numFmtId="0" fontId="21" fillId="2" borderId="0" xfId="4" applyFont="1" applyFill="1" applyBorder="1" applyAlignment="1" applyProtection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selection activeCell="C3" sqref="C3"/>
    </sheetView>
  </sheetViews>
  <sheetFormatPr defaultColWidth="9.08984375" defaultRowHeight="18.5" x14ac:dyDescent="0.45"/>
  <cols>
    <col min="1" max="1" width="19.54296875" style="63" customWidth="1"/>
    <col min="2" max="2" width="55.08984375" style="5" customWidth="1"/>
    <col min="3" max="3" width="21" style="5" customWidth="1"/>
    <col min="4" max="4" width="19.90625" style="5" customWidth="1"/>
    <col min="5" max="5" width="18.90625" style="6" customWidth="1"/>
    <col min="6" max="6" width="8.90625" style="7" customWidth="1"/>
    <col min="7" max="7" width="6.453125" style="5" customWidth="1"/>
    <col min="8" max="8" width="23.54296875" style="5" customWidth="1"/>
    <col min="9" max="9" width="3.54296875" style="5" customWidth="1"/>
    <col min="10" max="10" width="12.54296875" style="5" customWidth="1"/>
    <col min="11" max="16384" width="9.08984375" style="5"/>
  </cols>
  <sheetData>
    <row r="1" spans="1:14" s="1" customFormat="1" ht="26.5" thickBot="1" x14ac:dyDescent="0.4">
      <c r="A1" s="153" t="s">
        <v>38</v>
      </c>
      <c r="B1" s="154"/>
      <c r="C1" s="154"/>
      <c r="D1" s="155"/>
      <c r="E1" s="22"/>
      <c r="F1" s="10"/>
      <c r="K1" s="2"/>
      <c r="L1" s="2"/>
      <c r="M1" s="2"/>
      <c r="N1" s="2"/>
    </row>
    <row r="2" spans="1:14" ht="18.649999999999999" customHeight="1" thickBot="1" x14ac:dyDescent="0.4">
      <c r="A2" s="156" t="s">
        <v>41</v>
      </c>
      <c r="B2" s="157"/>
      <c r="C2" s="157"/>
      <c r="D2" s="158"/>
      <c r="E2" s="17"/>
      <c r="I2" s="3"/>
      <c r="J2" s="3"/>
      <c r="K2" s="4"/>
      <c r="L2" s="4"/>
      <c r="M2" s="4"/>
      <c r="N2" s="4"/>
    </row>
    <row r="3" spans="1:14" ht="23.4" customHeight="1" thickBot="1" x14ac:dyDescent="0.5">
      <c r="A3" s="23" t="s">
        <v>8</v>
      </c>
      <c r="B3" s="146" t="s">
        <v>54</v>
      </c>
      <c r="C3" s="147"/>
      <c r="D3" s="24"/>
      <c r="E3" s="17"/>
      <c r="I3" s="3"/>
      <c r="J3" s="3"/>
      <c r="K3" s="4"/>
      <c r="L3" s="4"/>
      <c r="M3" s="4"/>
      <c r="N3" s="4"/>
    </row>
    <row r="4" spans="1:14" s="26" customFormat="1" ht="45.65" customHeight="1" thickBot="1" x14ac:dyDescent="0.4">
      <c r="A4" s="159" t="s">
        <v>80</v>
      </c>
      <c r="B4" s="160"/>
      <c r="C4" s="160"/>
      <c r="D4" s="161"/>
      <c r="E4" s="25"/>
      <c r="I4" s="3"/>
      <c r="J4" s="3"/>
      <c r="K4" s="27"/>
      <c r="L4" s="27"/>
      <c r="M4" s="27"/>
      <c r="N4" s="27"/>
    </row>
    <row r="5" spans="1:14" ht="35.15" customHeight="1" thickBot="1" x14ac:dyDescent="0.5">
      <c r="A5" s="29" t="s">
        <v>9</v>
      </c>
      <c r="B5" s="151" t="s">
        <v>55</v>
      </c>
      <c r="C5" s="162"/>
      <c r="D5" s="30" t="s">
        <v>10</v>
      </c>
      <c r="E5" s="5"/>
      <c r="F5" s="5"/>
      <c r="G5" s="4"/>
      <c r="H5" s="4"/>
    </row>
    <row r="6" spans="1:14" ht="18.649999999999999" customHeight="1" x14ac:dyDescent="0.35">
      <c r="A6" s="135" t="s">
        <v>47</v>
      </c>
      <c r="B6" s="32" t="s">
        <v>52</v>
      </c>
      <c r="C6" s="33"/>
      <c r="D6" s="34">
        <f>C6*1</f>
        <v>0</v>
      </c>
      <c r="E6" s="5"/>
      <c r="F6" s="5"/>
      <c r="G6" s="4"/>
      <c r="H6" s="4"/>
    </row>
    <row r="7" spans="1:14" ht="18.649999999999999" customHeight="1" x14ac:dyDescent="0.35">
      <c r="A7" s="136" t="s">
        <v>48</v>
      </c>
      <c r="B7" s="32" t="s">
        <v>51</v>
      </c>
      <c r="C7" s="33"/>
      <c r="D7" s="36">
        <f>C7*0.67</f>
        <v>0</v>
      </c>
      <c r="E7" s="5"/>
      <c r="F7" s="5"/>
      <c r="G7" s="4"/>
      <c r="H7" s="4"/>
    </row>
    <row r="8" spans="1:14" ht="18.899999999999999" customHeight="1" thickBot="1" x14ac:dyDescent="0.4">
      <c r="A8" s="136" t="s">
        <v>49</v>
      </c>
      <c r="B8" s="19" t="s">
        <v>50</v>
      </c>
      <c r="C8" s="37"/>
      <c r="D8" s="38">
        <f>C8*0.33</f>
        <v>0</v>
      </c>
      <c r="E8" s="5"/>
      <c r="F8" s="5"/>
      <c r="G8" s="4"/>
      <c r="H8" s="4"/>
    </row>
    <row r="9" spans="1:14" ht="18.899999999999999" customHeight="1" thickBot="1" x14ac:dyDescent="0.5">
      <c r="A9" s="138"/>
      <c r="B9" s="140" t="s">
        <v>27</v>
      </c>
      <c r="C9" s="141">
        <f>SUM(C6:C8)</f>
        <v>0</v>
      </c>
      <c r="D9" s="139">
        <f>SUM(D6:D8)</f>
        <v>0</v>
      </c>
      <c r="E9" s="5"/>
      <c r="F9" s="5"/>
      <c r="G9" s="4"/>
      <c r="H9" s="4"/>
    </row>
    <row r="10" spans="1:14" ht="35.15" customHeight="1" thickBot="1" x14ac:dyDescent="0.5">
      <c r="A10" s="39" t="s">
        <v>11</v>
      </c>
      <c r="B10" s="163" t="s">
        <v>56</v>
      </c>
      <c r="C10" s="164"/>
      <c r="D10" s="30" t="s">
        <v>12</v>
      </c>
      <c r="E10" s="5"/>
      <c r="F10" s="5"/>
      <c r="G10" s="4"/>
      <c r="H10" s="4"/>
    </row>
    <row r="11" spans="1:14" ht="18.649999999999999" customHeight="1" x14ac:dyDescent="0.45">
      <c r="A11" s="31"/>
      <c r="B11" s="18" t="s">
        <v>57</v>
      </c>
      <c r="C11" s="40"/>
      <c r="D11" s="41" t="s">
        <v>13</v>
      </c>
      <c r="E11" s="5"/>
      <c r="F11" s="5"/>
      <c r="G11" s="4"/>
      <c r="H11" s="4"/>
    </row>
    <row r="12" spans="1:14" ht="15" customHeight="1" x14ac:dyDescent="0.45">
      <c r="A12" s="35"/>
      <c r="B12" s="19" t="s">
        <v>58</v>
      </c>
      <c r="C12" s="42"/>
      <c r="D12" s="41" t="s">
        <v>14</v>
      </c>
      <c r="E12" s="5"/>
      <c r="F12" s="5"/>
      <c r="G12" s="4"/>
      <c r="H12" s="4"/>
    </row>
    <row r="13" spans="1:14" ht="15" customHeight="1" x14ac:dyDescent="0.45">
      <c r="A13" s="35"/>
      <c r="B13" s="19" t="s">
        <v>39</v>
      </c>
      <c r="C13" s="42"/>
      <c r="D13" s="41" t="s">
        <v>15</v>
      </c>
      <c r="E13" s="5"/>
      <c r="F13" s="5"/>
      <c r="G13" s="4"/>
      <c r="H13" s="4"/>
    </row>
    <row r="14" spans="1:14" ht="15" customHeight="1" x14ac:dyDescent="0.45">
      <c r="A14" s="35"/>
      <c r="B14" s="19" t="s">
        <v>5</v>
      </c>
      <c r="C14" s="42"/>
      <c r="D14" s="41" t="s">
        <v>16</v>
      </c>
      <c r="E14" s="5"/>
      <c r="F14" s="5"/>
      <c r="G14" s="4"/>
      <c r="H14" s="4"/>
    </row>
    <row r="15" spans="1:14" ht="15" customHeight="1" x14ac:dyDescent="0.45">
      <c r="A15" s="35"/>
      <c r="B15" s="19" t="s">
        <v>6</v>
      </c>
      <c r="C15" s="42"/>
      <c r="D15" s="41" t="s">
        <v>17</v>
      </c>
      <c r="E15" s="5"/>
      <c r="F15" s="5"/>
      <c r="G15" s="4"/>
      <c r="H15" s="4"/>
    </row>
    <row r="16" spans="1:14" ht="15.75" customHeight="1" thickBot="1" x14ac:dyDescent="0.5">
      <c r="A16" s="35"/>
      <c r="B16" s="137" t="s">
        <v>59</v>
      </c>
      <c r="C16" s="43"/>
      <c r="D16" s="44" t="s">
        <v>18</v>
      </c>
      <c r="E16" s="5"/>
      <c r="F16" s="5"/>
      <c r="G16" s="4"/>
      <c r="H16" s="4"/>
    </row>
    <row r="17" spans="1:10" ht="15.75" customHeight="1" thickBot="1" x14ac:dyDescent="0.5">
      <c r="A17" s="35"/>
      <c r="B17" s="148" t="s">
        <v>60</v>
      </c>
      <c r="C17" s="45">
        <f>SUM(C11:C16)</f>
        <v>0</v>
      </c>
      <c r="D17" s="46" t="s">
        <v>19</v>
      </c>
      <c r="E17" s="5"/>
      <c r="F17" s="5"/>
      <c r="G17" s="4"/>
      <c r="H17" s="4"/>
    </row>
    <row r="18" spans="1:10" ht="15.75" customHeight="1" thickBot="1" x14ac:dyDescent="0.5">
      <c r="A18" s="35"/>
      <c r="B18" s="47" t="s">
        <v>20</v>
      </c>
      <c r="C18" s="48">
        <f>C3</f>
        <v>0</v>
      </c>
      <c r="D18" s="49"/>
      <c r="E18" s="5"/>
      <c r="F18" s="5"/>
      <c r="G18" s="4"/>
      <c r="H18" s="4"/>
    </row>
    <row r="19" spans="1:10" ht="29" thickBot="1" x14ac:dyDescent="0.5">
      <c r="A19" s="35"/>
      <c r="B19" s="50" t="s">
        <v>21</v>
      </c>
      <c r="C19" s="51" t="e">
        <f>C17/C3</f>
        <v>#DIV/0!</v>
      </c>
      <c r="D19" s="49"/>
      <c r="E19" s="5"/>
      <c r="F19" s="5"/>
      <c r="G19" s="4"/>
      <c r="H19" s="4"/>
    </row>
    <row r="20" spans="1:10" ht="35.15" customHeight="1" thickBot="1" x14ac:dyDescent="0.5">
      <c r="A20" s="29" t="s">
        <v>22</v>
      </c>
      <c r="B20" s="151" t="s">
        <v>53</v>
      </c>
      <c r="C20" s="152"/>
      <c r="D20" s="52"/>
      <c r="E20" s="5"/>
      <c r="F20" s="5"/>
      <c r="G20" s="4"/>
      <c r="H20" s="4"/>
    </row>
    <row r="21" spans="1:10" ht="20.149999999999999" customHeight="1" x14ac:dyDescent="0.45">
      <c r="A21" s="53"/>
      <c r="B21" s="54" t="s">
        <v>23</v>
      </c>
      <c r="C21" s="144">
        <f>D9</f>
        <v>0</v>
      </c>
      <c r="D21" s="142"/>
      <c r="E21" s="5"/>
      <c r="F21" s="4"/>
    </row>
    <row r="22" spans="1:10" ht="20.149999999999999" customHeight="1" thickBot="1" x14ac:dyDescent="0.5">
      <c r="A22" s="55"/>
      <c r="B22" s="56" t="s">
        <v>24</v>
      </c>
      <c r="C22" s="145" t="e">
        <f>C19</f>
        <v>#DIV/0!</v>
      </c>
      <c r="D22" s="142"/>
      <c r="E22" s="5"/>
      <c r="F22" s="4"/>
    </row>
    <row r="23" spans="1:10" ht="35.25" customHeight="1" thickBot="1" x14ac:dyDescent="0.55000000000000004">
      <c r="A23" s="57"/>
      <c r="B23" s="58" t="s">
        <v>61</v>
      </c>
      <c r="C23" s="143" t="e">
        <f>SUM(C21:C22)</f>
        <v>#DIV/0!</v>
      </c>
      <c r="D23" s="59"/>
      <c r="E23" s="5"/>
      <c r="F23" s="4"/>
    </row>
    <row r="24" spans="1:10" ht="21.75" customHeight="1" thickBot="1" x14ac:dyDescent="0.5">
      <c r="A24" s="113" t="s">
        <v>40</v>
      </c>
      <c r="B24" s="114"/>
      <c r="C24" s="115"/>
      <c r="D24" s="116"/>
      <c r="E24" s="5"/>
      <c r="F24" s="5"/>
    </row>
    <row r="25" spans="1:10" ht="18" customHeight="1" x14ac:dyDescent="0.35">
      <c r="A25" s="5"/>
      <c r="E25" s="4"/>
      <c r="F25" s="4"/>
      <c r="G25" s="4"/>
      <c r="H25" s="4"/>
      <c r="I25" s="4"/>
      <c r="J25" s="4"/>
    </row>
    <row r="26" spans="1:10" ht="20.25" customHeight="1" x14ac:dyDescent="0.35">
      <c r="A26" s="5"/>
      <c r="B26" s="77" t="s">
        <v>26</v>
      </c>
      <c r="E26" s="4"/>
      <c r="F26" s="4"/>
      <c r="G26" s="4"/>
      <c r="H26" s="4"/>
      <c r="I26" s="4"/>
      <c r="J26" s="4"/>
    </row>
    <row r="27" spans="1:10" ht="18.75" customHeight="1" x14ac:dyDescent="0.35">
      <c r="A27" s="5"/>
      <c r="E27" s="4"/>
      <c r="F27" s="4"/>
      <c r="G27" s="4"/>
      <c r="H27" s="4"/>
      <c r="I27" s="4"/>
      <c r="J27" s="4"/>
    </row>
    <row r="28" spans="1:10" ht="14.5" x14ac:dyDescent="0.35">
      <c r="A28" s="5"/>
      <c r="E28" s="4"/>
      <c r="F28" s="4"/>
      <c r="G28" s="4"/>
      <c r="H28" s="4"/>
      <c r="I28" s="4"/>
      <c r="J28" s="4"/>
    </row>
    <row r="29" spans="1:10" x14ac:dyDescent="0.45">
      <c r="A29" s="60"/>
      <c r="B29" s="20"/>
      <c r="C29" s="61"/>
      <c r="D29" s="61"/>
      <c r="E29" s="4"/>
      <c r="F29" s="4"/>
      <c r="G29" s="4"/>
      <c r="H29" s="4"/>
      <c r="I29" s="4"/>
      <c r="J29" s="4"/>
    </row>
    <row r="30" spans="1:10" ht="13.5" customHeight="1" x14ac:dyDescent="0.45">
      <c r="A30" s="60"/>
      <c r="C30" s="20"/>
      <c r="D30" s="62"/>
      <c r="E30" s="5"/>
      <c r="F30" s="5"/>
      <c r="G30" s="4"/>
    </row>
    <row r="31" spans="1:10" x14ac:dyDescent="0.45">
      <c r="B31" s="20"/>
      <c r="C31" s="9"/>
      <c r="D31" s="9"/>
      <c r="E31" s="4"/>
      <c r="F31" s="4"/>
      <c r="G31" s="4"/>
      <c r="H31" s="4"/>
      <c r="I31" s="4"/>
      <c r="J31" s="4"/>
    </row>
    <row r="32" spans="1:10" ht="18" customHeight="1" x14ac:dyDescent="0.45">
      <c r="B32" s="20"/>
      <c r="C32" s="9"/>
      <c r="D32" s="9"/>
      <c r="E32" s="4"/>
      <c r="F32" s="4"/>
      <c r="G32" s="4"/>
      <c r="H32" s="4"/>
      <c r="I32" s="4"/>
      <c r="J32" s="4"/>
    </row>
    <row r="33" spans="1:11" x14ac:dyDescent="0.45">
      <c r="B33" s="20"/>
      <c r="C33" s="9"/>
      <c r="D33" s="9"/>
      <c r="E33" s="4" t="s">
        <v>4</v>
      </c>
      <c r="F33" s="4"/>
      <c r="G33" s="4"/>
      <c r="H33" s="4"/>
      <c r="I33" s="4"/>
      <c r="J33" s="4"/>
    </row>
    <row r="34" spans="1:11" x14ac:dyDescent="0.45">
      <c r="B34" s="20"/>
      <c r="C34" s="9"/>
      <c r="D34" s="9"/>
      <c r="E34" s="4"/>
      <c r="F34" s="4"/>
      <c r="G34" s="4"/>
      <c r="H34" s="4"/>
      <c r="I34" s="4"/>
      <c r="J34" s="4"/>
    </row>
    <row r="35" spans="1:11" x14ac:dyDescent="0.45">
      <c r="B35" s="20"/>
      <c r="C35" s="9"/>
      <c r="D35" s="9"/>
      <c r="E35" s="4"/>
      <c r="F35" s="4"/>
      <c r="G35" s="4"/>
      <c r="H35" s="4"/>
      <c r="I35" s="4"/>
      <c r="J35" s="4"/>
    </row>
    <row r="36" spans="1:11" x14ac:dyDescent="0.45">
      <c r="B36" s="20"/>
      <c r="C36" s="9"/>
      <c r="D36" s="9"/>
      <c r="E36" s="4"/>
      <c r="F36" s="4"/>
      <c r="G36" s="4"/>
      <c r="H36" s="4"/>
      <c r="I36" s="4"/>
      <c r="J36" s="4"/>
    </row>
    <row r="37" spans="1:11" ht="14.4" customHeight="1" x14ac:dyDescent="0.45">
      <c r="B37" s="20"/>
      <c r="C37" s="14"/>
      <c r="D37" s="9"/>
      <c r="E37" s="4"/>
      <c r="F37" s="4"/>
      <c r="G37" s="4"/>
      <c r="H37" s="4"/>
      <c r="I37" s="4"/>
      <c r="J37" s="4"/>
    </row>
    <row r="38" spans="1:11" s="4" customFormat="1" ht="16.399999999999999" customHeight="1" x14ac:dyDescent="0.45">
      <c r="A38" s="64"/>
      <c r="B38" s="20"/>
      <c r="C38" s="14"/>
      <c r="D38" s="9"/>
    </row>
    <row r="39" spans="1:11" ht="19.649999999999999" customHeight="1" x14ac:dyDescent="0.45">
      <c r="B39" s="20"/>
      <c r="C39" s="14"/>
      <c r="D39" s="9"/>
      <c r="E39" s="4"/>
      <c r="F39" s="4"/>
      <c r="G39" s="4"/>
      <c r="H39" s="4"/>
      <c r="I39" s="4"/>
      <c r="J39" s="4"/>
    </row>
    <row r="40" spans="1:11" ht="15" customHeight="1" x14ac:dyDescent="0.45">
      <c r="B40" s="20"/>
      <c r="C40" s="15"/>
      <c r="D40" s="4"/>
      <c r="E40" s="5"/>
      <c r="F40" s="5"/>
    </row>
    <row r="41" spans="1:11" ht="19.399999999999999" customHeight="1" x14ac:dyDescent="0.45">
      <c r="B41" s="20"/>
      <c r="C41" s="15"/>
      <c r="D41" s="4"/>
      <c r="E41" s="5"/>
      <c r="F41" s="5"/>
      <c r="K41" s="8"/>
    </row>
    <row r="42" spans="1:11" x14ac:dyDescent="0.45">
      <c r="B42" s="21"/>
      <c r="C42" s="12"/>
      <c r="D42" s="13"/>
      <c r="E42" s="5"/>
      <c r="F42" s="5"/>
    </row>
    <row r="43" spans="1:11" x14ac:dyDescent="0.45">
      <c r="F43" s="13"/>
      <c r="G43" s="15"/>
      <c r="H43" s="11"/>
    </row>
    <row r="44" spans="1:11" x14ac:dyDescent="0.45">
      <c r="F44" s="16"/>
      <c r="G44" s="11"/>
      <c r="H44" s="11"/>
    </row>
  </sheetData>
  <sheetProtection password="EECE" sheet="1" objects="1" scenarios="1"/>
  <mergeCells count="6">
    <mergeCell ref="B20:C20"/>
    <mergeCell ref="A1:D1"/>
    <mergeCell ref="A2:D2"/>
    <mergeCell ref="A4:D4"/>
    <mergeCell ref="B5:C5"/>
    <mergeCell ref="B10:C10"/>
  </mergeCells>
  <conditionalFormatting sqref="C12">
    <cfRule type="cellIs" dxfId="2" priority="1" operator="lessThan">
      <formula>#REF!</formula>
    </cfRule>
    <cfRule type="cellIs" dxfId="1" priority="2" operator="greaterThan">
      <formula>#REF!</formula>
    </cfRule>
    <cfRule type="cellIs" dxfId="0" priority="3" operator="greaterThan">
      <formula>#REF!</formula>
    </cfRule>
  </conditionalFormatting>
  <dataValidations count="1">
    <dataValidation errorStyle="warning" allowBlank="1" showInputMessage="1" errorTitle="Value Error" error="Please enter value to proceed" sqref="C3"/>
  </dataValidations>
  <pageMargins left="0.25" right="0.25" top="0.75" bottom="0.75" header="0.3" footer="0.3"/>
  <pageSetup scale="96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activeCell="F41" sqref="F41"/>
    </sheetView>
  </sheetViews>
  <sheetFormatPr defaultColWidth="9.08984375" defaultRowHeight="14.5" x14ac:dyDescent="0.35"/>
  <cols>
    <col min="1" max="1" width="9.90625" style="69" customWidth="1"/>
    <col min="2" max="2" width="3.36328125" style="69" customWidth="1"/>
    <col min="3" max="3" width="49.453125" style="69" customWidth="1"/>
    <col min="4" max="4" width="18.90625" style="6" customWidth="1"/>
    <col min="5" max="5" width="16.90625" style="69" customWidth="1"/>
    <col min="6" max="6" width="12.54296875" style="111" customWidth="1"/>
    <col min="7" max="7" width="10.54296875" style="118" customWidth="1"/>
    <col min="8" max="16384" width="9.08984375" style="69"/>
  </cols>
  <sheetData>
    <row r="1" spans="1:7" ht="42" customHeight="1" thickBot="1" x14ac:dyDescent="0.4">
      <c r="A1" s="169" t="s">
        <v>43</v>
      </c>
      <c r="B1" s="170"/>
      <c r="C1" s="170"/>
      <c r="D1" s="170"/>
      <c r="E1" s="170"/>
      <c r="F1" s="170"/>
      <c r="G1" s="171"/>
    </row>
    <row r="2" spans="1:7" s="66" customFormat="1" ht="16" thickBot="1" x14ac:dyDescent="0.4">
      <c r="A2" s="87" t="s">
        <v>32</v>
      </c>
      <c r="B2" s="67"/>
      <c r="C2" s="65"/>
      <c r="D2" s="65"/>
      <c r="E2" s="67"/>
      <c r="F2" s="165" t="s">
        <v>46</v>
      </c>
      <c r="G2" s="167" t="s">
        <v>45</v>
      </c>
    </row>
    <row r="3" spans="1:7" s="66" customFormat="1" ht="21.75" customHeight="1" thickBot="1" x14ac:dyDescent="0.4">
      <c r="A3" s="88"/>
      <c r="B3" s="89"/>
      <c r="C3" s="89"/>
      <c r="D3" s="89"/>
      <c r="E3" s="122" t="s">
        <v>31</v>
      </c>
      <c r="F3" s="166"/>
      <c r="G3" s="168"/>
    </row>
    <row r="4" spans="1:7" ht="20.149999999999999" customHeight="1" thickBot="1" x14ac:dyDescent="0.5">
      <c r="A4" s="23" t="s">
        <v>33</v>
      </c>
      <c r="B4" s="174" t="s">
        <v>62</v>
      </c>
      <c r="C4" s="175"/>
      <c r="D4" s="80"/>
      <c r="E4" s="123" t="e">
        <f>'Meal Equivalent Calculator'!C23</f>
        <v>#DIV/0!</v>
      </c>
      <c r="F4" s="127" t="e">
        <f>D9/D49</f>
        <v>#DIV/0!</v>
      </c>
      <c r="G4" s="119">
        <v>0.4</v>
      </c>
    </row>
    <row r="5" spans="1:7" ht="15" customHeight="1" x14ac:dyDescent="0.45">
      <c r="A5" s="97"/>
      <c r="B5" s="98"/>
      <c r="C5" s="99" t="s">
        <v>62</v>
      </c>
      <c r="D5" s="72"/>
      <c r="E5" s="124" t="e">
        <f>D5/$E$4</f>
        <v>#DIV/0!</v>
      </c>
      <c r="F5" s="128"/>
      <c r="G5" s="121"/>
    </row>
    <row r="6" spans="1:7" ht="15" customHeight="1" x14ac:dyDescent="0.45">
      <c r="A6" s="97"/>
      <c r="B6" s="98"/>
      <c r="C6" s="99" t="s">
        <v>62</v>
      </c>
      <c r="D6" s="72"/>
      <c r="E6" s="124" t="e">
        <f>D6/$E$4</f>
        <v>#DIV/0!</v>
      </c>
      <c r="F6" s="128"/>
      <c r="G6" s="121"/>
    </row>
    <row r="7" spans="1:7" ht="15" customHeight="1" x14ac:dyDescent="0.45">
      <c r="A7" s="86"/>
      <c r="B7" s="70"/>
      <c r="C7" s="109"/>
      <c r="D7" s="72"/>
      <c r="E7" s="124" t="e">
        <f>D7/$E$4</f>
        <v>#DIV/0!</v>
      </c>
      <c r="F7" s="129" t="e">
        <f>D7/D9</f>
        <v>#DIV/0!</v>
      </c>
      <c r="G7" s="121"/>
    </row>
    <row r="8" spans="1:7" ht="15" customHeight="1" x14ac:dyDescent="0.35">
      <c r="A8" s="86"/>
      <c r="B8" s="71"/>
      <c r="C8" s="68" t="s">
        <v>63</v>
      </c>
      <c r="D8" s="72"/>
      <c r="E8" s="124" t="e">
        <f>D8/$E$4</f>
        <v>#DIV/0!</v>
      </c>
      <c r="F8" s="130"/>
      <c r="G8" s="121"/>
    </row>
    <row r="9" spans="1:7" ht="18" customHeight="1" thickBot="1" x14ac:dyDescent="0.4">
      <c r="A9" s="97"/>
      <c r="B9" s="100"/>
      <c r="C9" s="99"/>
      <c r="D9" s="85">
        <f>SUM(D5:D8)</f>
        <v>0</v>
      </c>
      <c r="E9" s="124" t="e">
        <f>D9/$E$4</f>
        <v>#DIV/0!</v>
      </c>
      <c r="F9" s="130"/>
      <c r="G9" s="121"/>
    </row>
    <row r="10" spans="1:7" ht="20.149999999999999" customHeight="1" thickBot="1" x14ac:dyDescent="0.5">
      <c r="A10" s="23" t="s">
        <v>34</v>
      </c>
      <c r="B10" s="174" t="s">
        <v>65</v>
      </c>
      <c r="C10" s="175"/>
      <c r="D10" s="80"/>
      <c r="E10" s="125"/>
      <c r="F10" s="131" t="e">
        <f>D16/D49</f>
        <v>#DIV/0!</v>
      </c>
      <c r="G10" s="120">
        <v>0.4</v>
      </c>
    </row>
    <row r="11" spans="1:7" ht="15" customHeight="1" x14ac:dyDescent="0.35">
      <c r="A11" s="97"/>
      <c r="B11" s="100"/>
      <c r="C11" s="99" t="s">
        <v>0</v>
      </c>
      <c r="D11" s="73"/>
      <c r="E11" s="124" t="e">
        <f t="shared" ref="E11:E16" si="0">D11/$E$4</f>
        <v>#DIV/0!</v>
      </c>
      <c r="F11" s="130"/>
      <c r="G11" s="121"/>
    </row>
    <row r="12" spans="1:7" ht="15" customHeight="1" x14ac:dyDescent="0.35">
      <c r="A12" s="97"/>
      <c r="B12" s="100"/>
      <c r="C12" s="99" t="s">
        <v>0</v>
      </c>
      <c r="D12" s="73"/>
      <c r="E12" s="124" t="e">
        <f t="shared" si="0"/>
        <v>#DIV/0!</v>
      </c>
      <c r="F12" s="130"/>
      <c r="G12" s="121"/>
    </row>
    <row r="13" spans="1:7" ht="15" customHeight="1" x14ac:dyDescent="0.35">
      <c r="A13" s="97"/>
      <c r="B13" s="100"/>
      <c r="C13" s="99" t="s">
        <v>1</v>
      </c>
      <c r="D13" s="73"/>
      <c r="E13" s="124" t="e">
        <f t="shared" si="0"/>
        <v>#DIV/0!</v>
      </c>
      <c r="F13" s="130"/>
      <c r="G13" s="121"/>
    </row>
    <row r="14" spans="1:7" ht="15" customHeight="1" x14ac:dyDescent="0.35">
      <c r="A14" s="97"/>
      <c r="B14" s="100"/>
      <c r="C14" s="99" t="s">
        <v>1</v>
      </c>
      <c r="D14" s="73"/>
      <c r="E14" s="124" t="e">
        <f t="shared" si="0"/>
        <v>#DIV/0!</v>
      </c>
      <c r="F14" s="130"/>
      <c r="G14" s="121"/>
    </row>
    <row r="15" spans="1:7" ht="15" customHeight="1" x14ac:dyDescent="0.35">
      <c r="A15" s="86"/>
      <c r="B15" s="71"/>
      <c r="C15" s="109" t="s">
        <v>29</v>
      </c>
      <c r="D15" s="78"/>
      <c r="E15" s="124" t="e">
        <f t="shared" si="0"/>
        <v>#DIV/0!</v>
      </c>
      <c r="F15" s="130"/>
      <c r="G15" s="121"/>
    </row>
    <row r="16" spans="1:7" ht="18" customHeight="1" thickBot="1" x14ac:dyDescent="0.4">
      <c r="A16" s="97"/>
      <c r="B16" s="100"/>
      <c r="C16" s="99"/>
      <c r="D16" s="85">
        <f>SUM(D11:D15)</f>
        <v>0</v>
      </c>
      <c r="E16" s="124" t="e">
        <f t="shared" si="0"/>
        <v>#DIV/0!</v>
      </c>
      <c r="F16" s="130"/>
      <c r="G16" s="121"/>
    </row>
    <row r="17" spans="1:7" ht="20.149999999999999" customHeight="1" thickBot="1" x14ac:dyDescent="0.5">
      <c r="A17" s="23" t="s">
        <v>35</v>
      </c>
      <c r="B17" s="174" t="s">
        <v>66</v>
      </c>
      <c r="C17" s="175"/>
      <c r="D17" s="80"/>
      <c r="E17" s="125"/>
      <c r="F17" s="131" t="e">
        <f>(D22+D24+D26+D28)/D49</f>
        <v>#DIV/0!</v>
      </c>
      <c r="G17" s="120">
        <v>7.0000000000000007E-2</v>
      </c>
    </row>
    <row r="18" spans="1:7" ht="15" customHeight="1" x14ac:dyDescent="0.35">
      <c r="A18" s="97"/>
      <c r="B18" s="100"/>
      <c r="C18" s="99" t="s">
        <v>2</v>
      </c>
      <c r="D18" s="73"/>
      <c r="E18" s="124" t="e">
        <f>D18/$E$4</f>
        <v>#DIV/0!</v>
      </c>
      <c r="F18" s="130"/>
      <c r="G18" s="121"/>
    </row>
    <row r="19" spans="1:7" ht="15" customHeight="1" x14ac:dyDescent="0.35">
      <c r="A19" s="97"/>
      <c r="B19" s="100"/>
      <c r="C19" s="99" t="s">
        <v>64</v>
      </c>
      <c r="D19" s="73"/>
      <c r="E19" s="124" t="e">
        <f>D19/$E$4</f>
        <v>#DIV/0!</v>
      </c>
      <c r="F19" s="130"/>
      <c r="G19" s="121"/>
    </row>
    <row r="20" spans="1:7" ht="15" customHeight="1" x14ac:dyDescent="0.35">
      <c r="A20" s="97"/>
      <c r="B20" s="100"/>
      <c r="C20" s="109" t="s">
        <v>28</v>
      </c>
      <c r="D20" s="78"/>
      <c r="E20" s="124" t="e">
        <f>D20/$E$4</f>
        <v>#DIV/0!</v>
      </c>
      <c r="F20" s="130"/>
      <c r="G20" s="121"/>
    </row>
    <row r="21" spans="1:7" ht="15" customHeight="1" x14ac:dyDescent="0.35">
      <c r="A21" s="86"/>
      <c r="B21" s="71"/>
      <c r="C21" s="109" t="s">
        <v>28</v>
      </c>
      <c r="D21" s="73"/>
      <c r="E21" s="124" t="e">
        <f>D21/$E$4</f>
        <v>#DIV/0!</v>
      </c>
      <c r="F21" s="130"/>
      <c r="G21" s="121"/>
    </row>
    <row r="22" spans="1:7" ht="18" customHeight="1" thickBot="1" x14ac:dyDescent="0.4">
      <c r="A22" s="97"/>
      <c r="B22" s="101"/>
      <c r="C22" s="102"/>
      <c r="D22" s="85">
        <f>SUM(D18:D21)</f>
        <v>0</v>
      </c>
      <c r="E22" s="124" t="e">
        <f>D22/$E$4</f>
        <v>#DIV/0!</v>
      </c>
      <c r="F22" s="130"/>
      <c r="G22" s="121"/>
    </row>
    <row r="23" spans="1:7" ht="18" customHeight="1" x14ac:dyDescent="0.45">
      <c r="A23" s="28"/>
      <c r="B23" s="176" t="s">
        <v>67</v>
      </c>
      <c r="C23" s="177"/>
      <c r="D23" s="84"/>
      <c r="E23" s="125"/>
      <c r="F23" s="131" t="e">
        <f>(SUM(D24:D28))/D29</f>
        <v>#DIV/0!</v>
      </c>
      <c r="G23" s="120">
        <v>0.1</v>
      </c>
    </row>
    <row r="24" spans="1:7" ht="15" customHeight="1" x14ac:dyDescent="0.45">
      <c r="A24" s="86"/>
      <c r="B24" s="70"/>
      <c r="C24" s="109" t="s">
        <v>28</v>
      </c>
      <c r="D24" s="73"/>
      <c r="E24" s="124" t="e">
        <f>D24/$E$4</f>
        <v>#DIV/0!</v>
      </c>
      <c r="F24" s="128"/>
      <c r="G24" s="121"/>
    </row>
    <row r="25" spans="1:7" ht="15" customHeight="1" x14ac:dyDescent="0.45">
      <c r="A25" s="86"/>
      <c r="B25" s="70"/>
      <c r="C25" s="109" t="s">
        <v>28</v>
      </c>
      <c r="D25" s="73"/>
      <c r="E25" s="124"/>
      <c r="F25" s="128"/>
      <c r="G25" s="121"/>
    </row>
    <row r="26" spans="1:7" ht="15" customHeight="1" x14ac:dyDescent="0.45">
      <c r="A26" s="86"/>
      <c r="B26" s="70"/>
      <c r="C26" s="109" t="s">
        <v>28</v>
      </c>
      <c r="D26" s="72"/>
      <c r="E26" s="124" t="e">
        <f>D26/$E$4</f>
        <v>#DIV/0!</v>
      </c>
      <c r="F26" s="128"/>
      <c r="G26" s="121"/>
    </row>
    <row r="27" spans="1:7" ht="15" customHeight="1" x14ac:dyDescent="0.45">
      <c r="A27" s="86"/>
      <c r="B27" s="70"/>
      <c r="C27" s="109" t="s">
        <v>28</v>
      </c>
      <c r="D27" s="72"/>
      <c r="E27" s="124" t="e">
        <f>D27/$E$4</f>
        <v>#DIV/0!</v>
      </c>
      <c r="F27" s="128"/>
      <c r="G27" s="121"/>
    </row>
    <row r="28" spans="1:7" ht="15" customHeight="1" thickBot="1" x14ac:dyDescent="0.5">
      <c r="A28" s="86"/>
      <c r="B28" s="70"/>
      <c r="C28" s="109"/>
      <c r="D28" s="74"/>
      <c r="E28" s="124" t="e">
        <f>D28/$E$4</f>
        <v>#DIV/0!</v>
      </c>
      <c r="F28" s="128"/>
      <c r="G28" s="121"/>
    </row>
    <row r="29" spans="1:7" ht="18" customHeight="1" thickBot="1" x14ac:dyDescent="0.5">
      <c r="A29" s="103"/>
      <c r="B29" s="104"/>
      <c r="C29" s="149" t="s">
        <v>37</v>
      </c>
      <c r="D29" s="83">
        <f>D9+D16+D22+D24+D26+D28</f>
        <v>0</v>
      </c>
      <c r="E29" s="126" t="e">
        <f>D29/$E$4</f>
        <v>#DIV/0!</v>
      </c>
      <c r="F29" s="132" t="e">
        <f>F4+F10+F17</f>
        <v>#DIV/0!</v>
      </c>
      <c r="G29" s="150">
        <f>G4+G10+G17+G23</f>
        <v>0.97000000000000008</v>
      </c>
    </row>
    <row r="30" spans="1:7" ht="15" thickBot="1" x14ac:dyDescent="0.4">
      <c r="A30" s="75"/>
      <c r="B30" s="75"/>
      <c r="C30" s="75"/>
      <c r="E30" s="92"/>
      <c r="F30" s="112"/>
    </row>
    <row r="31" spans="1:7" ht="20.149999999999999" customHeight="1" thickBot="1" x14ac:dyDescent="0.5">
      <c r="A31" s="23" t="s">
        <v>36</v>
      </c>
      <c r="B31" s="105" t="s">
        <v>3</v>
      </c>
      <c r="C31" s="106"/>
      <c r="D31" s="80"/>
      <c r="E31" s="93"/>
      <c r="F31" s="112"/>
    </row>
    <row r="32" spans="1:7" ht="18" customHeight="1" thickBot="1" x14ac:dyDescent="0.4">
      <c r="A32" s="97"/>
      <c r="B32" s="107" t="s">
        <v>25</v>
      </c>
      <c r="C32" s="99"/>
      <c r="D32" s="82">
        <f>SUM(D33:D40)</f>
        <v>0</v>
      </c>
      <c r="E32" s="94" t="e">
        <f t="shared" ref="E32:E47" si="1">D32/$E$4</f>
        <v>#DIV/0!</v>
      </c>
      <c r="F32" s="112"/>
    </row>
    <row r="33" spans="1:6" ht="15" customHeight="1" x14ac:dyDescent="0.35">
      <c r="A33" s="97"/>
      <c r="B33" s="100"/>
      <c r="C33" s="99" t="s">
        <v>69</v>
      </c>
      <c r="D33" s="72"/>
      <c r="E33" s="91" t="e">
        <f t="shared" si="1"/>
        <v>#DIV/0!</v>
      </c>
      <c r="F33" s="112"/>
    </row>
    <row r="34" spans="1:6" ht="15" customHeight="1" x14ac:dyDescent="0.35">
      <c r="A34" s="97"/>
      <c r="B34" s="100"/>
      <c r="C34" s="99" t="s">
        <v>70</v>
      </c>
      <c r="D34" s="72"/>
      <c r="E34" s="91" t="e">
        <f t="shared" si="1"/>
        <v>#DIV/0!</v>
      </c>
      <c r="F34" s="112"/>
    </row>
    <row r="35" spans="1:6" ht="15" customHeight="1" x14ac:dyDescent="0.35">
      <c r="A35" s="97"/>
      <c r="B35" s="100"/>
      <c r="C35" s="99" t="s">
        <v>71</v>
      </c>
      <c r="D35" s="72"/>
      <c r="E35" s="91" t="e">
        <f t="shared" si="1"/>
        <v>#DIV/0!</v>
      </c>
      <c r="F35" s="112"/>
    </row>
    <row r="36" spans="1:6" ht="15" customHeight="1" x14ac:dyDescent="0.35">
      <c r="A36" s="97"/>
      <c r="B36" s="100"/>
      <c r="C36" s="99" t="s">
        <v>72</v>
      </c>
      <c r="D36" s="72"/>
      <c r="E36" s="91" t="e">
        <f t="shared" si="1"/>
        <v>#DIV/0!</v>
      </c>
      <c r="F36" s="112"/>
    </row>
    <row r="37" spans="1:6" ht="15" customHeight="1" x14ac:dyDescent="0.35">
      <c r="A37" s="97"/>
      <c r="B37" s="100"/>
      <c r="C37" s="99" t="s">
        <v>73</v>
      </c>
      <c r="D37" s="72"/>
      <c r="E37" s="91" t="e">
        <f t="shared" si="1"/>
        <v>#DIV/0!</v>
      </c>
      <c r="F37" s="112"/>
    </row>
    <row r="38" spans="1:6" ht="15" customHeight="1" x14ac:dyDescent="0.35">
      <c r="A38" s="97"/>
      <c r="B38" s="100"/>
      <c r="C38" s="108" t="s">
        <v>74</v>
      </c>
      <c r="D38" s="72"/>
      <c r="E38" s="91" t="e">
        <f t="shared" si="1"/>
        <v>#DIV/0!</v>
      </c>
      <c r="F38" s="112"/>
    </row>
    <row r="39" spans="1:6" ht="15" customHeight="1" x14ac:dyDescent="0.35">
      <c r="A39" s="86"/>
      <c r="B39" s="71"/>
      <c r="C39" s="109" t="s">
        <v>28</v>
      </c>
      <c r="D39" s="72"/>
      <c r="E39" s="91" t="e">
        <f t="shared" si="1"/>
        <v>#DIV/0!</v>
      </c>
      <c r="F39" s="112"/>
    </row>
    <row r="40" spans="1:6" ht="15" customHeight="1" thickBot="1" x14ac:dyDescent="0.4">
      <c r="A40" s="86"/>
      <c r="B40" s="71"/>
      <c r="C40" s="110" t="s">
        <v>28</v>
      </c>
      <c r="D40" s="74"/>
      <c r="E40" s="95" t="e">
        <f t="shared" si="1"/>
        <v>#DIV/0!</v>
      </c>
      <c r="F40" s="112"/>
    </row>
    <row r="41" spans="1:6" ht="18" customHeight="1" thickBot="1" x14ac:dyDescent="0.4">
      <c r="A41" s="97"/>
      <c r="B41" s="107" t="s">
        <v>30</v>
      </c>
      <c r="C41" s="99"/>
      <c r="D41" s="81">
        <f>SUM(D42:D47)</f>
        <v>0</v>
      </c>
      <c r="E41" s="94" t="e">
        <f t="shared" si="1"/>
        <v>#DIV/0!</v>
      </c>
      <c r="F41" s="117" t="e">
        <f>D41/D49</f>
        <v>#DIV/0!</v>
      </c>
    </row>
    <row r="42" spans="1:6" ht="15" customHeight="1" x14ac:dyDescent="0.35">
      <c r="A42" s="97"/>
      <c r="B42" s="100"/>
      <c r="C42" s="79" t="s">
        <v>75</v>
      </c>
      <c r="D42" s="90">
        <f>'Meal Equivalent Calculator'!C11</f>
        <v>0</v>
      </c>
      <c r="E42" s="91" t="e">
        <f t="shared" si="1"/>
        <v>#DIV/0!</v>
      </c>
      <c r="F42" s="112"/>
    </row>
    <row r="43" spans="1:6" ht="15" customHeight="1" x14ac:dyDescent="0.35">
      <c r="A43" s="97"/>
      <c r="B43" s="100"/>
      <c r="C43" s="79" t="s">
        <v>76</v>
      </c>
      <c r="D43" s="90">
        <f>'Meal Equivalent Calculator'!C12</f>
        <v>0</v>
      </c>
      <c r="E43" s="91" t="e">
        <f t="shared" si="1"/>
        <v>#DIV/0!</v>
      </c>
    </row>
    <row r="44" spans="1:6" ht="15" customHeight="1" x14ac:dyDescent="0.35">
      <c r="A44" s="97"/>
      <c r="B44" s="100"/>
      <c r="C44" s="79" t="s">
        <v>39</v>
      </c>
      <c r="D44" s="90">
        <f>'Meal Equivalent Calculator'!C13</f>
        <v>0</v>
      </c>
      <c r="E44" s="91" t="e">
        <f t="shared" si="1"/>
        <v>#DIV/0!</v>
      </c>
    </row>
    <row r="45" spans="1:6" ht="15" customHeight="1" x14ac:dyDescent="0.35">
      <c r="A45" s="97"/>
      <c r="B45" s="100"/>
      <c r="C45" s="79" t="s">
        <v>5</v>
      </c>
      <c r="D45" s="90">
        <f>'Meal Equivalent Calculator'!C14</f>
        <v>0</v>
      </c>
      <c r="E45" s="91" t="e">
        <f t="shared" si="1"/>
        <v>#DIV/0!</v>
      </c>
    </row>
    <row r="46" spans="1:6" ht="15" customHeight="1" x14ac:dyDescent="0.35">
      <c r="A46" s="97"/>
      <c r="B46" s="100"/>
      <c r="C46" s="79" t="s">
        <v>6</v>
      </c>
      <c r="D46" s="90">
        <f>'Meal Equivalent Calculator'!C15</f>
        <v>0</v>
      </c>
      <c r="E46" s="91" t="e">
        <f t="shared" si="1"/>
        <v>#DIV/0!</v>
      </c>
    </row>
    <row r="47" spans="1:6" ht="15" customHeight="1" x14ac:dyDescent="0.35">
      <c r="A47" s="97"/>
      <c r="B47" s="100"/>
      <c r="C47" s="79" t="s">
        <v>59</v>
      </c>
      <c r="D47" s="90">
        <f>'Meal Equivalent Calculator'!C16</f>
        <v>0</v>
      </c>
      <c r="E47" s="91" t="e">
        <f t="shared" si="1"/>
        <v>#DIV/0!</v>
      </c>
    </row>
    <row r="48" spans="1:6" ht="15" customHeight="1" thickBot="1" x14ac:dyDescent="0.4">
      <c r="A48" s="97"/>
      <c r="B48" s="100"/>
      <c r="C48" s="99"/>
      <c r="D48" s="76"/>
      <c r="E48" s="91"/>
    </row>
    <row r="49" spans="1:5" ht="18" customHeight="1" thickBot="1" x14ac:dyDescent="0.5">
      <c r="A49" s="103"/>
      <c r="B49" s="104"/>
      <c r="C49" s="149" t="s">
        <v>7</v>
      </c>
      <c r="D49" s="83">
        <f>D32+D41</f>
        <v>0</v>
      </c>
      <c r="E49" s="96" t="e">
        <f>D49/$E$4</f>
        <v>#DIV/0!</v>
      </c>
    </row>
    <row r="50" spans="1:5" ht="15" thickBot="1" x14ac:dyDescent="0.4">
      <c r="A50" s="75"/>
      <c r="B50" s="75"/>
      <c r="C50" s="75"/>
      <c r="D50" s="69"/>
      <c r="E50" s="75"/>
    </row>
    <row r="51" spans="1:5" ht="18" customHeight="1" thickBot="1" x14ac:dyDescent="0.5">
      <c r="A51" s="172" t="s">
        <v>42</v>
      </c>
      <c r="B51" s="173"/>
      <c r="C51" s="173"/>
      <c r="D51" s="83">
        <f>D49-D29</f>
        <v>0</v>
      </c>
      <c r="E51" s="96" t="e">
        <f>D51/$E$4</f>
        <v>#DIV/0!</v>
      </c>
    </row>
    <row r="52" spans="1:5" x14ac:dyDescent="0.35">
      <c r="D52" s="69"/>
    </row>
    <row r="53" spans="1:5" x14ac:dyDescent="0.35">
      <c r="C53" s="77" t="s">
        <v>26</v>
      </c>
      <c r="D53" s="69"/>
      <c r="E53" s="68"/>
    </row>
    <row r="54" spans="1:5" ht="15" customHeight="1" x14ac:dyDescent="0.35">
      <c r="D54" s="69"/>
      <c r="E54" s="68"/>
    </row>
    <row r="55" spans="1:5" x14ac:dyDescent="0.35">
      <c r="D55" s="69"/>
      <c r="E55" s="68"/>
    </row>
    <row r="56" spans="1:5" x14ac:dyDescent="0.35">
      <c r="D56" s="69"/>
      <c r="E56" s="68"/>
    </row>
    <row r="57" spans="1:5" x14ac:dyDescent="0.35">
      <c r="D57" s="69"/>
      <c r="E57" s="68"/>
    </row>
    <row r="58" spans="1:5" x14ac:dyDescent="0.35">
      <c r="D58" s="69"/>
      <c r="E58" s="68"/>
    </row>
    <row r="59" spans="1:5" x14ac:dyDescent="0.35">
      <c r="D59" s="69"/>
      <c r="E59" s="68"/>
    </row>
    <row r="60" spans="1:5" x14ac:dyDescent="0.35">
      <c r="D60" s="69"/>
      <c r="E60" s="68"/>
    </row>
    <row r="61" spans="1:5" x14ac:dyDescent="0.35">
      <c r="D61" s="69"/>
      <c r="E61" s="68"/>
    </row>
    <row r="62" spans="1:5" x14ac:dyDescent="0.35">
      <c r="D62" s="69"/>
      <c r="E62" s="68"/>
    </row>
    <row r="63" spans="1:5" x14ac:dyDescent="0.35">
      <c r="D63" s="69"/>
      <c r="E63" s="68"/>
    </row>
    <row r="64" spans="1:5" x14ac:dyDescent="0.35">
      <c r="D64" s="69"/>
      <c r="E64" s="68"/>
    </row>
    <row r="65" spans="4:6" x14ac:dyDescent="0.35">
      <c r="D65" s="69"/>
      <c r="E65" s="68"/>
    </row>
    <row r="66" spans="4:6" x14ac:dyDescent="0.35">
      <c r="D66" s="69"/>
      <c r="E66" s="68"/>
    </row>
    <row r="67" spans="4:6" x14ac:dyDescent="0.35">
      <c r="D67" s="69"/>
      <c r="E67" s="68"/>
      <c r="F67" s="112"/>
    </row>
    <row r="68" spans="4:6" x14ac:dyDescent="0.35">
      <c r="D68" s="69"/>
    </row>
    <row r="69" spans="4:6" x14ac:dyDescent="0.35">
      <c r="D69" s="69"/>
    </row>
    <row r="70" spans="4:6" x14ac:dyDescent="0.35">
      <c r="D70" s="69"/>
    </row>
    <row r="71" spans="4:6" x14ac:dyDescent="0.35">
      <c r="D71" s="69"/>
    </row>
    <row r="72" spans="4:6" x14ac:dyDescent="0.35">
      <c r="D72" s="69"/>
    </row>
    <row r="73" spans="4:6" x14ac:dyDescent="0.35">
      <c r="D73" s="69"/>
    </row>
    <row r="74" spans="4:6" x14ac:dyDescent="0.35">
      <c r="D74" s="69"/>
    </row>
    <row r="75" spans="4:6" x14ac:dyDescent="0.35">
      <c r="D75" s="69"/>
    </row>
    <row r="76" spans="4:6" x14ac:dyDescent="0.35">
      <c r="D76" s="69"/>
    </row>
  </sheetData>
  <sheetProtection password="EECE" sheet="1" objects="1" scenarios="1"/>
  <mergeCells count="8">
    <mergeCell ref="F2:F3"/>
    <mergeCell ref="G2:G3"/>
    <mergeCell ref="A1:G1"/>
    <mergeCell ref="A51:C51"/>
    <mergeCell ref="B4:C4"/>
    <mergeCell ref="B10:C10"/>
    <mergeCell ref="B17:C17"/>
    <mergeCell ref="B23:C23"/>
  </mergeCells>
  <printOptions gridLines="1"/>
  <pageMargins left="0.25" right="0.25" top="0.75" bottom="0.75" header="0.3" footer="0.3"/>
  <pageSetup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76"/>
  <sheetViews>
    <sheetView zoomScaleNormal="100" workbookViewId="0">
      <selection activeCell="D12" sqref="D12"/>
    </sheetView>
  </sheetViews>
  <sheetFormatPr defaultColWidth="9.08984375" defaultRowHeight="14.5" x14ac:dyDescent="0.35"/>
  <cols>
    <col min="1" max="1" width="9.90625" style="69" customWidth="1"/>
    <col min="2" max="2" width="3.36328125" style="69" customWidth="1"/>
    <col min="3" max="3" width="49.453125" style="69" customWidth="1"/>
    <col min="4" max="4" width="18.90625" style="6" customWidth="1"/>
    <col min="5" max="5" width="16.90625" style="69" customWidth="1"/>
    <col min="6" max="6" width="12.54296875" style="111" customWidth="1"/>
    <col min="7" max="7" width="10.54296875" style="118" customWidth="1"/>
    <col min="8" max="16384" width="9.08984375" style="69"/>
  </cols>
  <sheetData>
    <row r="1" spans="1:7" ht="42" customHeight="1" thickBot="1" x14ac:dyDescent="0.4">
      <c r="A1" s="169" t="s">
        <v>43</v>
      </c>
      <c r="B1" s="170"/>
      <c r="C1" s="170"/>
      <c r="D1" s="170"/>
      <c r="E1" s="170"/>
      <c r="F1" s="170"/>
      <c r="G1" s="171"/>
    </row>
    <row r="2" spans="1:7" s="66" customFormat="1" ht="16" thickBot="1" x14ac:dyDescent="0.4">
      <c r="A2" s="87" t="s">
        <v>32</v>
      </c>
      <c r="B2" s="67"/>
      <c r="C2" s="65"/>
      <c r="D2" s="65"/>
      <c r="E2" s="67"/>
      <c r="F2" s="165" t="s">
        <v>46</v>
      </c>
      <c r="G2" s="167" t="s">
        <v>45</v>
      </c>
    </row>
    <row r="3" spans="1:7" s="66" customFormat="1" ht="21.75" customHeight="1" thickBot="1" x14ac:dyDescent="0.4">
      <c r="A3" s="88"/>
      <c r="B3" s="89"/>
      <c r="C3" s="89"/>
      <c r="D3" s="89"/>
      <c r="E3" s="122" t="s">
        <v>68</v>
      </c>
      <c r="F3" s="166"/>
      <c r="G3" s="168"/>
    </row>
    <row r="4" spans="1:7" ht="20.149999999999999" customHeight="1" thickBot="1" x14ac:dyDescent="0.5">
      <c r="A4" s="23" t="s">
        <v>33</v>
      </c>
      <c r="B4" s="174" t="s">
        <v>62</v>
      </c>
      <c r="C4" s="175"/>
      <c r="D4" s="80"/>
      <c r="E4" s="123">
        <v>65953.389830508473</v>
      </c>
      <c r="F4" s="127">
        <f>D9/D49</f>
        <v>0.44512730465320455</v>
      </c>
      <c r="G4" s="119">
        <v>0.4</v>
      </c>
    </row>
    <row r="5" spans="1:7" ht="15" customHeight="1" x14ac:dyDescent="0.45">
      <c r="A5" s="97"/>
      <c r="B5" s="98"/>
      <c r="C5" s="99" t="s">
        <v>62</v>
      </c>
      <c r="D5" s="72">
        <v>84000</v>
      </c>
      <c r="E5" s="124">
        <f>D5/$E$4</f>
        <v>1.2736267266302603</v>
      </c>
      <c r="F5" s="128"/>
      <c r="G5" s="121"/>
    </row>
    <row r="6" spans="1:7" ht="15" customHeight="1" x14ac:dyDescent="0.45">
      <c r="A6" s="97"/>
      <c r="B6" s="98"/>
      <c r="C6" s="99" t="s">
        <v>62</v>
      </c>
      <c r="D6" s="72"/>
      <c r="E6" s="124">
        <f>D6/$E$4</f>
        <v>0</v>
      </c>
      <c r="F6" s="128"/>
      <c r="G6" s="121"/>
    </row>
    <row r="7" spans="1:7" ht="15" customHeight="1" x14ac:dyDescent="0.45">
      <c r="A7" s="86"/>
      <c r="B7" s="70"/>
      <c r="C7" s="109" t="s">
        <v>44</v>
      </c>
      <c r="D7" s="72">
        <v>3400</v>
      </c>
      <c r="E7" s="124">
        <f>D7/$E$4</f>
        <v>5.1551557982653387E-2</v>
      </c>
      <c r="F7" s="129">
        <f>D7/D9</f>
        <v>3.3530571992110451E-2</v>
      </c>
      <c r="G7" s="121"/>
    </row>
    <row r="8" spans="1:7" ht="15" customHeight="1" x14ac:dyDescent="0.35">
      <c r="A8" s="86"/>
      <c r="B8" s="71"/>
      <c r="C8" s="68" t="s">
        <v>63</v>
      </c>
      <c r="D8" s="72">
        <v>14000</v>
      </c>
      <c r="E8" s="124">
        <f>D8/$E$4</f>
        <v>0.21227112110504337</v>
      </c>
      <c r="F8" s="130"/>
      <c r="G8" s="121"/>
    </row>
    <row r="9" spans="1:7" ht="18" customHeight="1" thickBot="1" x14ac:dyDescent="0.4">
      <c r="A9" s="97"/>
      <c r="B9" s="100"/>
      <c r="C9" s="99"/>
      <c r="D9" s="85">
        <f>SUM(D5:D8)</f>
        <v>101400</v>
      </c>
      <c r="E9" s="124">
        <f>D9/$E$4</f>
        <v>1.5374494057179571</v>
      </c>
      <c r="F9" s="130"/>
      <c r="G9" s="121"/>
    </row>
    <row r="10" spans="1:7" ht="20.149999999999999" customHeight="1" thickBot="1" x14ac:dyDescent="0.5">
      <c r="A10" s="23" t="s">
        <v>34</v>
      </c>
      <c r="B10" s="174" t="s">
        <v>65</v>
      </c>
      <c r="C10" s="175"/>
      <c r="D10" s="80"/>
      <c r="E10" s="125"/>
      <c r="F10" s="131">
        <f>D16/D49</f>
        <v>0.46971027216856892</v>
      </c>
      <c r="G10" s="120">
        <v>0.45</v>
      </c>
    </row>
    <row r="11" spans="1:7" ht="15" customHeight="1" x14ac:dyDescent="0.35">
      <c r="A11" s="97"/>
      <c r="B11" s="100"/>
      <c r="C11" s="99" t="s">
        <v>0</v>
      </c>
      <c r="D11" s="73">
        <v>83000</v>
      </c>
      <c r="E11" s="124">
        <f t="shared" ref="E11:E16" si="0">D11/$E$4</f>
        <v>1.2584645036941857</v>
      </c>
      <c r="F11" s="130"/>
      <c r="G11" s="121"/>
    </row>
    <row r="12" spans="1:7" ht="15" customHeight="1" x14ac:dyDescent="0.35">
      <c r="A12" s="97"/>
      <c r="B12" s="100"/>
      <c r="C12" s="99" t="s">
        <v>0</v>
      </c>
      <c r="D12" s="73"/>
      <c r="E12" s="124">
        <f t="shared" si="0"/>
        <v>0</v>
      </c>
      <c r="F12" s="130"/>
      <c r="G12" s="121"/>
    </row>
    <row r="13" spans="1:7" ht="15" customHeight="1" x14ac:dyDescent="0.35">
      <c r="A13" s="97"/>
      <c r="B13" s="100"/>
      <c r="C13" s="99" t="s">
        <v>1</v>
      </c>
      <c r="D13" s="73">
        <v>24000</v>
      </c>
      <c r="E13" s="124">
        <f t="shared" si="0"/>
        <v>0.36389335046578863</v>
      </c>
      <c r="F13" s="130"/>
      <c r="G13" s="121"/>
    </row>
    <row r="14" spans="1:7" ht="15" customHeight="1" x14ac:dyDescent="0.35">
      <c r="A14" s="97"/>
      <c r="B14" s="100"/>
      <c r="C14" s="99" t="s">
        <v>1</v>
      </c>
      <c r="D14" s="73"/>
      <c r="E14" s="124">
        <f t="shared" si="0"/>
        <v>0</v>
      </c>
      <c r="F14" s="130"/>
      <c r="G14" s="121"/>
    </row>
    <row r="15" spans="1:7" ht="15" customHeight="1" x14ac:dyDescent="0.35">
      <c r="A15" s="86"/>
      <c r="B15" s="71"/>
      <c r="C15" s="109" t="s">
        <v>29</v>
      </c>
      <c r="D15" s="78"/>
      <c r="E15" s="124">
        <f t="shared" si="0"/>
        <v>0</v>
      </c>
      <c r="F15" s="130"/>
      <c r="G15" s="121"/>
    </row>
    <row r="16" spans="1:7" ht="18" customHeight="1" thickBot="1" x14ac:dyDescent="0.4">
      <c r="A16" s="97"/>
      <c r="B16" s="100"/>
      <c r="C16" s="99"/>
      <c r="D16" s="85">
        <f>SUM(D11:D15)</f>
        <v>107000</v>
      </c>
      <c r="E16" s="124">
        <f t="shared" si="0"/>
        <v>1.6223578541599744</v>
      </c>
      <c r="F16" s="130"/>
      <c r="G16" s="121"/>
    </row>
    <row r="17" spans="1:7" ht="20.149999999999999" customHeight="1" thickBot="1" x14ac:dyDescent="0.5">
      <c r="A17" s="23" t="s">
        <v>35</v>
      </c>
      <c r="B17" s="174" t="s">
        <v>66</v>
      </c>
      <c r="C17" s="175"/>
      <c r="D17" s="80"/>
      <c r="E17" s="125"/>
      <c r="F17" s="131">
        <f>(D22+D24+D26+D28)/D49</f>
        <v>6.2774363476733971E-2</v>
      </c>
      <c r="G17" s="120">
        <v>0.05</v>
      </c>
    </row>
    <row r="18" spans="1:7" ht="15" customHeight="1" x14ac:dyDescent="0.35">
      <c r="A18" s="97"/>
      <c r="B18" s="100"/>
      <c r="C18" s="99" t="s">
        <v>2</v>
      </c>
      <c r="D18" s="73">
        <v>3200</v>
      </c>
      <c r="E18" s="124">
        <f>D18/$E$4</f>
        <v>4.8519113395438483E-2</v>
      </c>
      <c r="F18" s="130"/>
      <c r="G18" s="121"/>
    </row>
    <row r="19" spans="1:7" ht="15" customHeight="1" x14ac:dyDescent="0.35">
      <c r="A19" s="97"/>
      <c r="B19" s="100"/>
      <c r="C19" s="99" t="s">
        <v>64</v>
      </c>
      <c r="D19" s="73">
        <v>2800</v>
      </c>
      <c r="E19" s="124">
        <f>D19/$E$4</f>
        <v>4.2454224221008675E-2</v>
      </c>
      <c r="F19" s="130"/>
      <c r="G19" s="121"/>
    </row>
    <row r="20" spans="1:7" ht="15" customHeight="1" x14ac:dyDescent="0.35">
      <c r="A20" s="97"/>
      <c r="B20" s="100"/>
      <c r="C20" s="109" t="s">
        <v>79</v>
      </c>
      <c r="D20" s="78">
        <v>3100</v>
      </c>
      <c r="E20" s="124">
        <f>D20/$E$4</f>
        <v>4.7002891101831035E-2</v>
      </c>
      <c r="F20" s="130"/>
      <c r="G20" s="121"/>
    </row>
    <row r="21" spans="1:7" ht="15" customHeight="1" x14ac:dyDescent="0.35">
      <c r="A21" s="86"/>
      <c r="B21" s="71"/>
      <c r="C21" s="109" t="s">
        <v>28</v>
      </c>
      <c r="D21" s="73"/>
      <c r="E21" s="124">
        <f>D21/$E$4</f>
        <v>0</v>
      </c>
      <c r="F21" s="130"/>
      <c r="G21" s="121"/>
    </row>
    <row r="22" spans="1:7" ht="18" customHeight="1" thickBot="1" x14ac:dyDescent="0.4">
      <c r="A22" s="97"/>
      <c r="B22" s="101"/>
      <c r="C22" s="102"/>
      <c r="D22" s="85">
        <f>SUM(D18:D21)</f>
        <v>9100</v>
      </c>
      <c r="E22" s="124">
        <f>D22/$E$4</f>
        <v>0.13797622871827819</v>
      </c>
      <c r="F22" s="130"/>
      <c r="G22" s="121"/>
    </row>
    <row r="23" spans="1:7" ht="18" customHeight="1" x14ac:dyDescent="0.45">
      <c r="A23" s="28"/>
      <c r="B23" s="176" t="s">
        <v>67</v>
      </c>
      <c r="C23" s="177"/>
      <c r="D23" s="84"/>
      <c r="E23" s="125"/>
      <c r="F23" s="131">
        <f>(SUM(D24:D28))/D29</f>
        <v>4.1760215536596319E-2</v>
      </c>
      <c r="G23" s="120">
        <v>0.06</v>
      </c>
    </row>
    <row r="24" spans="1:7" ht="15" customHeight="1" x14ac:dyDescent="0.45">
      <c r="A24" s="86"/>
      <c r="B24" s="70"/>
      <c r="C24" s="109" t="s">
        <v>77</v>
      </c>
      <c r="D24" s="73">
        <v>5200</v>
      </c>
      <c r="E24" s="124">
        <f>D24/$E$4</f>
        <v>7.8843559267587543E-2</v>
      </c>
      <c r="F24" s="128"/>
      <c r="G24" s="121"/>
    </row>
    <row r="25" spans="1:7" ht="15" customHeight="1" x14ac:dyDescent="0.45">
      <c r="A25" s="86"/>
      <c r="B25" s="70"/>
      <c r="C25" s="109" t="s">
        <v>78</v>
      </c>
      <c r="D25" s="73">
        <v>4100</v>
      </c>
      <c r="E25" s="124"/>
      <c r="F25" s="128"/>
      <c r="G25" s="121"/>
    </row>
    <row r="26" spans="1:7" ht="15" customHeight="1" x14ac:dyDescent="0.45">
      <c r="A26" s="86"/>
      <c r="B26" s="70"/>
      <c r="C26" s="109" t="s">
        <v>28</v>
      </c>
      <c r="D26" s="72"/>
      <c r="E26" s="124">
        <f>D26/$E$4</f>
        <v>0</v>
      </c>
      <c r="F26" s="128"/>
      <c r="G26" s="121"/>
    </row>
    <row r="27" spans="1:7" ht="15" customHeight="1" x14ac:dyDescent="0.45">
      <c r="A27" s="86"/>
      <c r="B27" s="70"/>
      <c r="C27" s="109" t="s">
        <v>28</v>
      </c>
      <c r="D27" s="72"/>
      <c r="E27" s="124">
        <f>D27/$E$4</f>
        <v>0</v>
      </c>
      <c r="F27" s="128"/>
      <c r="G27" s="121"/>
    </row>
    <row r="28" spans="1:7" ht="15" customHeight="1" thickBot="1" x14ac:dyDescent="0.5">
      <c r="A28" s="86"/>
      <c r="B28" s="70"/>
      <c r="C28" s="109"/>
      <c r="D28" s="74"/>
      <c r="E28" s="124">
        <f>D28/$E$4</f>
        <v>0</v>
      </c>
      <c r="F28" s="128"/>
      <c r="G28" s="121"/>
    </row>
    <row r="29" spans="1:7" ht="18" customHeight="1" thickBot="1" x14ac:dyDescent="0.5">
      <c r="A29" s="103"/>
      <c r="B29" s="104"/>
      <c r="C29" s="149" t="s">
        <v>37</v>
      </c>
      <c r="D29" s="83">
        <f>D9+D16+D22+D24+D26+D28</f>
        <v>222700</v>
      </c>
      <c r="E29" s="126">
        <f>D29/$E$4</f>
        <v>3.376627047863797</v>
      </c>
      <c r="F29" s="132">
        <f>F4+F10+F17</f>
        <v>0.9776119402985074</v>
      </c>
      <c r="G29" s="150">
        <f>G4+G10+G17+G23</f>
        <v>0.96000000000000019</v>
      </c>
    </row>
    <row r="30" spans="1:7" ht="15" thickBot="1" x14ac:dyDescent="0.4">
      <c r="A30" s="75"/>
      <c r="B30" s="75"/>
      <c r="C30" s="75"/>
      <c r="E30" s="92"/>
      <c r="F30" s="112"/>
    </row>
    <row r="31" spans="1:7" ht="20.149999999999999" customHeight="1" thickBot="1" x14ac:dyDescent="0.5">
      <c r="A31" s="23" t="s">
        <v>36</v>
      </c>
      <c r="B31" s="133" t="s">
        <v>3</v>
      </c>
      <c r="C31" s="134"/>
      <c r="D31" s="80"/>
      <c r="E31" s="93"/>
      <c r="F31" s="112"/>
    </row>
    <row r="32" spans="1:7" ht="18" customHeight="1" thickBot="1" x14ac:dyDescent="0.4">
      <c r="A32" s="97"/>
      <c r="B32" s="107" t="s">
        <v>25</v>
      </c>
      <c r="C32" s="99"/>
      <c r="D32" s="82">
        <f>SUM(D33:D40)</f>
        <v>220000</v>
      </c>
      <c r="E32" s="94">
        <f t="shared" ref="E32:E47" si="1">D32/$E$4</f>
        <v>3.3356890459363959</v>
      </c>
      <c r="F32" s="112"/>
    </row>
    <row r="33" spans="1:6" ht="15" customHeight="1" x14ac:dyDescent="0.35">
      <c r="A33" s="97"/>
      <c r="B33" s="100"/>
      <c r="C33" s="99" t="s">
        <v>69</v>
      </c>
      <c r="D33" s="72">
        <v>52000</v>
      </c>
      <c r="E33" s="91">
        <f t="shared" si="1"/>
        <v>0.78843559267587537</v>
      </c>
      <c r="F33" s="112"/>
    </row>
    <row r="34" spans="1:6" ht="15" customHeight="1" x14ac:dyDescent="0.35">
      <c r="A34" s="97"/>
      <c r="B34" s="100"/>
      <c r="C34" s="99" t="s">
        <v>70</v>
      </c>
      <c r="D34" s="72">
        <v>11000</v>
      </c>
      <c r="E34" s="91">
        <f t="shared" si="1"/>
        <v>0.16678445229681979</v>
      </c>
      <c r="F34" s="112"/>
    </row>
    <row r="35" spans="1:6" ht="15" customHeight="1" x14ac:dyDescent="0.35">
      <c r="A35" s="97"/>
      <c r="B35" s="100"/>
      <c r="C35" s="99" t="s">
        <v>71</v>
      </c>
      <c r="D35" s="72">
        <v>138000</v>
      </c>
      <c r="E35" s="91">
        <f t="shared" si="1"/>
        <v>2.0923867651782846</v>
      </c>
      <c r="F35" s="112"/>
    </row>
    <row r="36" spans="1:6" ht="15" customHeight="1" x14ac:dyDescent="0.35">
      <c r="A36" s="97"/>
      <c r="B36" s="100"/>
      <c r="C36" s="99" t="s">
        <v>72</v>
      </c>
      <c r="D36" s="72">
        <v>3200</v>
      </c>
      <c r="E36" s="91">
        <f t="shared" si="1"/>
        <v>4.8519113395438483E-2</v>
      </c>
      <c r="F36" s="112"/>
    </row>
    <row r="37" spans="1:6" ht="15" customHeight="1" x14ac:dyDescent="0.35">
      <c r="A37" s="97"/>
      <c r="B37" s="100"/>
      <c r="C37" s="99" t="s">
        <v>73</v>
      </c>
      <c r="D37" s="72">
        <v>1800</v>
      </c>
      <c r="E37" s="91">
        <f t="shared" si="1"/>
        <v>2.7292001284934149E-2</v>
      </c>
      <c r="F37" s="112"/>
    </row>
    <row r="38" spans="1:6" ht="15" customHeight="1" x14ac:dyDescent="0.35">
      <c r="A38" s="97"/>
      <c r="B38" s="100"/>
      <c r="C38" s="108" t="s">
        <v>74</v>
      </c>
      <c r="D38" s="72">
        <v>14000</v>
      </c>
      <c r="E38" s="91">
        <f t="shared" si="1"/>
        <v>0.21227112110504337</v>
      </c>
      <c r="F38" s="112"/>
    </row>
    <row r="39" spans="1:6" ht="15" customHeight="1" x14ac:dyDescent="0.35">
      <c r="A39" s="86"/>
      <c r="B39" s="71"/>
      <c r="C39" s="109" t="s">
        <v>28</v>
      </c>
      <c r="D39" s="72"/>
      <c r="E39" s="91">
        <f t="shared" si="1"/>
        <v>0</v>
      </c>
      <c r="F39" s="112"/>
    </row>
    <row r="40" spans="1:6" ht="15" customHeight="1" thickBot="1" x14ac:dyDescent="0.4">
      <c r="A40" s="86"/>
      <c r="B40" s="71"/>
      <c r="C40" s="110" t="s">
        <v>28</v>
      </c>
      <c r="D40" s="74"/>
      <c r="E40" s="95">
        <f t="shared" si="1"/>
        <v>0</v>
      </c>
      <c r="F40" s="112"/>
    </row>
    <row r="41" spans="1:6" ht="18" customHeight="1" thickBot="1" x14ac:dyDescent="0.4">
      <c r="A41" s="97"/>
      <c r="B41" s="107" t="s">
        <v>30</v>
      </c>
      <c r="C41" s="99"/>
      <c r="D41" s="81">
        <v>7800</v>
      </c>
      <c r="E41" s="94">
        <f t="shared" si="1"/>
        <v>0.1182653389013813</v>
      </c>
      <c r="F41" s="117">
        <f>D41/D49</f>
        <v>3.4240561896400352E-2</v>
      </c>
    </row>
    <row r="42" spans="1:6" ht="15" customHeight="1" x14ac:dyDescent="0.35">
      <c r="A42" s="97"/>
      <c r="B42" s="100"/>
      <c r="C42" s="79" t="s">
        <v>75</v>
      </c>
      <c r="D42" s="90">
        <v>2700</v>
      </c>
      <c r="E42" s="91">
        <f t="shared" si="1"/>
        <v>4.093800192740122E-2</v>
      </c>
      <c r="F42" s="112"/>
    </row>
    <row r="43" spans="1:6" ht="15" customHeight="1" x14ac:dyDescent="0.35">
      <c r="A43" s="97"/>
      <c r="B43" s="100"/>
      <c r="C43" s="79" t="s">
        <v>76</v>
      </c>
      <c r="D43" s="90">
        <v>1000</v>
      </c>
      <c r="E43" s="91">
        <f t="shared" si="1"/>
        <v>1.5162222936074526E-2</v>
      </c>
    </row>
    <row r="44" spans="1:6" ht="15" customHeight="1" x14ac:dyDescent="0.35">
      <c r="A44" s="97"/>
      <c r="B44" s="100"/>
      <c r="C44" s="79" t="s">
        <v>39</v>
      </c>
      <c r="D44" s="90">
        <v>3300</v>
      </c>
      <c r="E44" s="91">
        <f t="shared" si="1"/>
        <v>5.0035335689045939E-2</v>
      </c>
    </row>
    <row r="45" spans="1:6" ht="15" customHeight="1" x14ac:dyDescent="0.35">
      <c r="A45" s="97"/>
      <c r="B45" s="100"/>
      <c r="C45" s="79" t="s">
        <v>5</v>
      </c>
      <c r="D45" s="90">
        <v>0</v>
      </c>
      <c r="E45" s="91">
        <f t="shared" si="1"/>
        <v>0</v>
      </c>
    </row>
    <row r="46" spans="1:6" ht="15" customHeight="1" x14ac:dyDescent="0.35">
      <c r="A46" s="97"/>
      <c r="B46" s="100"/>
      <c r="C46" s="79" t="s">
        <v>6</v>
      </c>
      <c r="D46" s="90">
        <v>0</v>
      </c>
      <c r="E46" s="91">
        <f t="shared" si="1"/>
        <v>0</v>
      </c>
    </row>
    <row r="47" spans="1:6" ht="15" customHeight="1" x14ac:dyDescent="0.35">
      <c r="A47" s="97"/>
      <c r="B47" s="100"/>
      <c r="C47" s="79" t="s">
        <v>59</v>
      </c>
      <c r="D47" s="90">
        <v>800</v>
      </c>
      <c r="E47" s="91">
        <f t="shared" si="1"/>
        <v>1.2129778348859621E-2</v>
      </c>
    </row>
    <row r="48" spans="1:6" ht="15" customHeight="1" thickBot="1" x14ac:dyDescent="0.4">
      <c r="A48" s="97"/>
      <c r="B48" s="100"/>
      <c r="C48" s="99"/>
      <c r="D48" s="76"/>
      <c r="E48" s="91"/>
    </row>
    <row r="49" spans="1:5" ht="18" customHeight="1" thickBot="1" x14ac:dyDescent="0.5">
      <c r="A49" s="103"/>
      <c r="B49" s="104"/>
      <c r="C49" s="149" t="s">
        <v>7</v>
      </c>
      <c r="D49" s="83">
        <f>D32+D41</f>
        <v>227800</v>
      </c>
      <c r="E49" s="96">
        <f>D49/$E$4</f>
        <v>3.4539543848377772</v>
      </c>
    </row>
    <row r="50" spans="1:5" ht="15" thickBot="1" x14ac:dyDescent="0.4">
      <c r="A50" s="75"/>
      <c r="B50" s="75"/>
      <c r="C50" s="75"/>
      <c r="D50" s="69"/>
      <c r="E50" s="75"/>
    </row>
    <row r="51" spans="1:5" ht="18" customHeight="1" thickBot="1" x14ac:dyDescent="0.5">
      <c r="A51" s="172" t="s">
        <v>42</v>
      </c>
      <c r="B51" s="173"/>
      <c r="C51" s="173"/>
      <c r="D51" s="83">
        <f>D49-D29</f>
        <v>5100</v>
      </c>
      <c r="E51" s="96">
        <f>D51/$E$4</f>
        <v>7.7327336973980088E-2</v>
      </c>
    </row>
    <row r="52" spans="1:5" x14ac:dyDescent="0.35">
      <c r="D52" s="69"/>
    </row>
    <row r="53" spans="1:5" x14ac:dyDescent="0.35">
      <c r="C53" s="77" t="s">
        <v>26</v>
      </c>
      <c r="D53" s="69"/>
      <c r="E53" s="68"/>
    </row>
    <row r="54" spans="1:5" ht="15" customHeight="1" x14ac:dyDescent="0.35">
      <c r="D54" s="69"/>
      <c r="E54" s="68"/>
    </row>
    <row r="55" spans="1:5" x14ac:dyDescent="0.35">
      <c r="D55" s="69"/>
      <c r="E55" s="68"/>
    </row>
    <row r="56" spans="1:5" x14ac:dyDescent="0.35">
      <c r="D56" s="69"/>
      <c r="E56" s="68"/>
    </row>
    <row r="57" spans="1:5" x14ac:dyDescent="0.35">
      <c r="D57" s="69"/>
      <c r="E57" s="68"/>
    </row>
    <row r="58" spans="1:5" x14ac:dyDescent="0.35">
      <c r="D58" s="69"/>
      <c r="E58" s="68"/>
    </row>
    <row r="59" spans="1:5" x14ac:dyDescent="0.35">
      <c r="D59" s="69"/>
      <c r="E59" s="68"/>
    </row>
    <row r="60" spans="1:5" x14ac:dyDescent="0.35">
      <c r="D60" s="69"/>
      <c r="E60" s="68"/>
    </row>
    <row r="61" spans="1:5" x14ac:dyDescent="0.35">
      <c r="D61" s="69"/>
      <c r="E61" s="68"/>
    </row>
    <row r="62" spans="1:5" x14ac:dyDescent="0.35">
      <c r="D62" s="69"/>
      <c r="E62" s="68"/>
    </row>
    <row r="63" spans="1:5" x14ac:dyDescent="0.35">
      <c r="D63" s="69"/>
      <c r="E63" s="68"/>
    </row>
    <row r="64" spans="1:5" x14ac:dyDescent="0.35">
      <c r="D64" s="69"/>
      <c r="E64" s="68"/>
    </row>
    <row r="65" spans="4:6" x14ac:dyDescent="0.35">
      <c r="D65" s="69"/>
      <c r="E65" s="68"/>
    </row>
    <row r="66" spans="4:6" x14ac:dyDescent="0.35">
      <c r="D66" s="69"/>
      <c r="E66" s="68"/>
    </row>
    <row r="67" spans="4:6" x14ac:dyDescent="0.35">
      <c r="D67" s="69"/>
      <c r="E67" s="68"/>
      <c r="F67" s="112"/>
    </row>
    <row r="68" spans="4:6" x14ac:dyDescent="0.35">
      <c r="D68" s="69"/>
    </row>
    <row r="69" spans="4:6" x14ac:dyDescent="0.35">
      <c r="D69" s="69"/>
    </row>
    <row r="70" spans="4:6" x14ac:dyDescent="0.35">
      <c r="D70" s="69"/>
    </row>
    <row r="71" spans="4:6" x14ac:dyDescent="0.35">
      <c r="D71" s="69"/>
    </row>
    <row r="72" spans="4:6" x14ac:dyDescent="0.35">
      <c r="D72" s="69"/>
    </row>
    <row r="73" spans="4:6" x14ac:dyDescent="0.35">
      <c r="D73" s="69"/>
    </row>
    <row r="74" spans="4:6" x14ac:dyDescent="0.35">
      <c r="D74" s="69"/>
    </row>
    <row r="75" spans="4:6" x14ac:dyDescent="0.35">
      <c r="D75" s="69"/>
    </row>
    <row r="76" spans="4:6" x14ac:dyDescent="0.35">
      <c r="D76" s="69"/>
    </row>
  </sheetData>
  <mergeCells count="8">
    <mergeCell ref="B23:C23"/>
    <mergeCell ref="A51:C51"/>
    <mergeCell ref="A1:G1"/>
    <mergeCell ref="F2:F3"/>
    <mergeCell ref="G2:G3"/>
    <mergeCell ref="B4:C4"/>
    <mergeCell ref="B10:C10"/>
    <mergeCell ref="B17:C17"/>
  </mergeCells>
  <printOptions gridLines="1"/>
  <pageMargins left="0.25" right="0.25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Meal Equivalent Calculator</vt:lpstr>
      <vt:lpstr>Per Meal</vt:lpstr>
      <vt:lpstr>Example</vt:lpstr>
      <vt:lpstr>Example!Print_Area</vt:lpstr>
      <vt:lpstr>'Meal Equivalent Calculator'!Print_Area</vt:lpstr>
      <vt:lpstr>'Per Meal'!Print_Area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Lyza</dc:creator>
  <cp:lastModifiedBy>Skrupskis, Vivien</cp:lastModifiedBy>
  <cp:lastPrinted>2015-06-04T22:36:57Z</cp:lastPrinted>
  <dcterms:created xsi:type="dcterms:W3CDTF">2015-05-01T18:36:21Z</dcterms:created>
  <dcterms:modified xsi:type="dcterms:W3CDTF">2018-12-12T16:22:27Z</dcterms:modified>
</cp:coreProperties>
</file>