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https://cdecolorado-my.sharepoint.com/personal/reeves_k_cde_state_co_us/Documents/Desktop/"/>
    </mc:Choice>
  </mc:AlternateContent>
  <xr:revisionPtr revIDLastSave="8" documentId="8_{463DEE02-1F80-41DF-9A82-F20822C81267}" xr6:coauthVersionLast="47" xr6:coauthVersionMax="47" xr10:uidLastSave="{B459CFEC-3A4B-4F8C-A36C-2DB654B0B225}"/>
  <bookViews>
    <workbookView xWindow="-110" yWindow="-110" windowWidth="19420" windowHeight="10300" xr2:uid="{18240956-2C30-425B-A6C8-46BE45D5DC3A}"/>
  </bookViews>
  <sheets>
    <sheet name="Overview" sheetId="14" r:id="rId1"/>
    <sheet name="By County" sheetId="4" r:id="rId2"/>
    <sheet name="Abatements" sheetId="12" r:id="rId3"/>
    <sheet name="Statistics Calc" sheetId="16" state="hidden" r:id="rId4"/>
  </sheets>
  <definedNames>
    <definedName name="_xlnm._FilterDatabase" localSheetId="2" hidden="1">Abatements!$A$1:$P$261</definedName>
    <definedName name="_xlnm._FilterDatabase" localSheetId="1" hidden="1">'By County'!$A$1:$L$261</definedName>
    <definedName name="_ftn1" localSheetId="0">Overview!#REF!</definedName>
  </definedNames>
  <calcPr calcId="191029"/>
  <pivotCaches>
    <pivotCache cacheId="6" r:id="rId5"/>
    <pivotCache cacheId="7"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C6" i="14"/>
  <c r="B6" i="14"/>
  <c r="C5" i="14"/>
  <c r="C4" i="14"/>
  <c r="B5" i="14"/>
  <c r="B4" i="14"/>
  <c r="M261" i="12"/>
  <c r="M260" i="12"/>
  <c r="H261" i="4" s="1"/>
  <c r="M259" i="12"/>
  <c r="H260" i="4" s="1"/>
  <c r="M258" i="12"/>
  <c r="H259" i="4" s="1"/>
  <c r="M257" i="12"/>
  <c r="H258" i="4" s="1"/>
  <c r="M256" i="12"/>
  <c r="M255" i="12"/>
  <c r="H256" i="4" s="1"/>
  <c r="M254" i="12"/>
  <c r="H255" i="4" s="1"/>
  <c r="M253" i="12"/>
  <c r="H254" i="4" s="1"/>
  <c r="M252" i="12"/>
  <c r="H253" i="4" s="1"/>
  <c r="M251" i="12"/>
  <c r="H252" i="4" s="1"/>
  <c r="M250" i="12"/>
  <c r="H251" i="4" s="1"/>
  <c r="M249" i="12"/>
  <c r="H250" i="4" s="1"/>
  <c r="M248" i="12"/>
  <c r="H249" i="4" s="1"/>
  <c r="M247" i="12"/>
  <c r="H248" i="4" s="1"/>
  <c r="M246" i="12"/>
  <c r="H247" i="4" s="1"/>
  <c r="M245" i="12"/>
  <c r="H246" i="4" s="1"/>
  <c r="M244" i="12"/>
  <c r="H245" i="4" s="1"/>
  <c r="M243" i="12"/>
  <c r="H244" i="4" s="1"/>
  <c r="M242" i="12"/>
  <c r="H243" i="4" s="1"/>
  <c r="M241" i="12"/>
  <c r="H242" i="4" s="1"/>
  <c r="M240" i="12"/>
  <c r="H241" i="4" s="1"/>
  <c r="M239" i="12"/>
  <c r="H240" i="4" s="1"/>
  <c r="M238" i="12"/>
  <c r="H239" i="4" s="1"/>
  <c r="M237" i="12"/>
  <c r="H238" i="4" s="1"/>
  <c r="M236" i="12"/>
  <c r="H237" i="4" s="1"/>
  <c r="M235" i="12"/>
  <c r="H236" i="4" s="1"/>
  <c r="M234" i="12"/>
  <c r="H235" i="4" s="1"/>
  <c r="M233" i="12"/>
  <c r="H234" i="4" s="1"/>
  <c r="M232" i="12"/>
  <c r="H233" i="4" s="1"/>
  <c r="M231" i="12"/>
  <c r="H232" i="4" s="1"/>
  <c r="M230" i="12"/>
  <c r="H231" i="4" s="1"/>
  <c r="M229" i="12"/>
  <c r="H230" i="4" s="1"/>
  <c r="M228" i="12"/>
  <c r="H229" i="4" s="1"/>
  <c r="M227" i="12"/>
  <c r="H228" i="4" s="1"/>
  <c r="M226" i="12"/>
  <c r="H227" i="4" s="1"/>
  <c r="M225" i="12"/>
  <c r="H226" i="4" s="1"/>
  <c r="M224" i="12"/>
  <c r="H224" i="4" s="1"/>
  <c r="M223" i="12"/>
  <c r="H223" i="4" s="1"/>
  <c r="M222" i="12"/>
  <c r="H222" i="4" s="1"/>
  <c r="M221" i="12"/>
  <c r="H221" i="4" s="1"/>
  <c r="M220" i="12"/>
  <c r="H220" i="4" s="1"/>
  <c r="M219" i="12"/>
  <c r="H219" i="4" s="1"/>
  <c r="M218" i="12"/>
  <c r="H218" i="4" s="1"/>
  <c r="M217" i="12"/>
  <c r="H217" i="4" s="1"/>
  <c r="M216" i="12"/>
  <c r="H216" i="4" s="1"/>
  <c r="M215" i="12"/>
  <c r="H215" i="4" s="1"/>
  <c r="M214" i="12"/>
  <c r="H214" i="4" s="1"/>
  <c r="M213" i="12"/>
  <c r="H213" i="4" s="1"/>
  <c r="M212" i="12"/>
  <c r="H212" i="4" s="1"/>
  <c r="M211" i="12"/>
  <c r="H211" i="4" s="1"/>
  <c r="M210" i="12"/>
  <c r="H210" i="4" s="1"/>
  <c r="M209" i="12"/>
  <c r="H209" i="4" s="1"/>
  <c r="M208" i="12"/>
  <c r="H208" i="4" s="1"/>
  <c r="M207" i="12"/>
  <c r="H207" i="4" s="1"/>
  <c r="M206" i="12"/>
  <c r="H206" i="4" s="1"/>
  <c r="M205" i="12"/>
  <c r="H205" i="4" s="1"/>
  <c r="M204" i="12"/>
  <c r="H204" i="4" s="1"/>
  <c r="M203" i="12"/>
  <c r="H203" i="4" s="1"/>
  <c r="M202" i="12"/>
  <c r="H202" i="4" s="1"/>
  <c r="M201" i="12"/>
  <c r="H201" i="4" s="1"/>
  <c r="M200" i="12"/>
  <c r="H200" i="4" s="1"/>
  <c r="M199" i="12"/>
  <c r="H199" i="4" s="1"/>
  <c r="M198" i="12"/>
  <c r="H198" i="4" s="1"/>
  <c r="M197" i="12"/>
  <c r="H197" i="4" s="1"/>
  <c r="M196" i="12"/>
  <c r="H196" i="4" s="1"/>
  <c r="M195" i="12"/>
  <c r="H195" i="4" s="1"/>
  <c r="M194" i="12"/>
  <c r="H194" i="4" s="1"/>
  <c r="M193" i="12"/>
  <c r="H193" i="4" s="1"/>
  <c r="M192" i="12"/>
  <c r="H192" i="4" s="1"/>
  <c r="M191" i="12"/>
  <c r="H191" i="4" s="1"/>
  <c r="M190" i="12"/>
  <c r="H190" i="4" s="1"/>
  <c r="M189" i="12"/>
  <c r="H189" i="4" s="1"/>
  <c r="M188" i="12"/>
  <c r="H188" i="4" s="1"/>
  <c r="M187" i="12"/>
  <c r="H187" i="4" s="1"/>
  <c r="M186" i="12"/>
  <c r="H186" i="4" s="1"/>
  <c r="M185" i="12"/>
  <c r="H185" i="4" s="1"/>
  <c r="M184" i="12"/>
  <c r="H184" i="4" s="1"/>
  <c r="M183" i="12"/>
  <c r="H183" i="4" s="1"/>
  <c r="M182" i="12"/>
  <c r="H182" i="4" s="1"/>
  <c r="M181" i="12"/>
  <c r="H181" i="4" s="1"/>
  <c r="M180" i="12"/>
  <c r="H180" i="4" s="1"/>
  <c r="M179" i="12"/>
  <c r="H179" i="4" s="1"/>
  <c r="M178" i="12"/>
  <c r="H178" i="4" s="1"/>
  <c r="M177" i="12"/>
  <c r="H177" i="4" s="1"/>
  <c r="M176" i="12"/>
  <c r="H176" i="4" s="1"/>
  <c r="M175" i="12"/>
  <c r="H175" i="4" s="1"/>
  <c r="M174" i="12"/>
  <c r="H174" i="4" s="1"/>
  <c r="M173" i="12"/>
  <c r="H173" i="4" s="1"/>
  <c r="M172" i="12"/>
  <c r="H172" i="4" s="1"/>
  <c r="M171" i="12"/>
  <c r="H171" i="4" s="1"/>
  <c r="M170" i="12"/>
  <c r="H170" i="4" s="1"/>
  <c r="M169" i="12"/>
  <c r="H169" i="4" s="1"/>
  <c r="M168" i="12"/>
  <c r="H168" i="4" s="1"/>
  <c r="M167" i="12"/>
  <c r="H167" i="4" s="1"/>
  <c r="M166" i="12"/>
  <c r="H166" i="4" s="1"/>
  <c r="M165" i="12"/>
  <c r="H165" i="4" s="1"/>
  <c r="M164" i="12"/>
  <c r="H164" i="4" s="1"/>
  <c r="M163" i="12"/>
  <c r="H163" i="4" s="1"/>
  <c r="M162" i="12"/>
  <c r="H162" i="4" s="1"/>
  <c r="M161" i="12"/>
  <c r="H161" i="4" s="1"/>
  <c r="M160" i="12"/>
  <c r="H160" i="4" s="1"/>
  <c r="M159" i="12"/>
  <c r="H159" i="4" s="1"/>
  <c r="M158" i="12"/>
  <c r="H158" i="4" s="1"/>
  <c r="M157" i="12"/>
  <c r="H157" i="4" s="1"/>
  <c r="M156" i="12"/>
  <c r="H156" i="4" s="1"/>
  <c r="M155" i="12"/>
  <c r="H155" i="4" s="1"/>
  <c r="M154" i="12"/>
  <c r="H154" i="4" s="1"/>
  <c r="M153" i="12"/>
  <c r="H153" i="4" s="1"/>
  <c r="M152" i="12"/>
  <c r="H152" i="4" s="1"/>
  <c r="M151" i="12"/>
  <c r="H151" i="4" s="1"/>
  <c r="M150" i="12"/>
  <c r="H150" i="4" s="1"/>
  <c r="M149" i="12"/>
  <c r="H149" i="4" s="1"/>
  <c r="M148" i="12"/>
  <c r="H148" i="4" s="1"/>
  <c r="M147" i="12"/>
  <c r="H147" i="4" s="1"/>
  <c r="M146" i="12"/>
  <c r="H146" i="4" s="1"/>
  <c r="M145" i="12"/>
  <c r="H145" i="4" s="1"/>
  <c r="M144" i="12"/>
  <c r="H144" i="4" s="1"/>
  <c r="M143" i="12"/>
  <c r="H143" i="4" s="1"/>
  <c r="M142" i="12"/>
  <c r="H142" i="4" s="1"/>
  <c r="M141" i="12"/>
  <c r="H141" i="4" s="1"/>
  <c r="M140" i="12"/>
  <c r="H140" i="4" s="1"/>
  <c r="M139" i="12"/>
  <c r="H139" i="4" s="1"/>
  <c r="M138" i="12"/>
  <c r="H138" i="4" s="1"/>
  <c r="M137" i="12"/>
  <c r="H137" i="4" s="1"/>
  <c r="M136" i="12"/>
  <c r="H136" i="4" s="1"/>
  <c r="M135" i="12"/>
  <c r="H135" i="4" s="1"/>
  <c r="M134" i="12"/>
  <c r="H134" i="4" s="1"/>
  <c r="M133" i="12"/>
  <c r="H133" i="4" s="1"/>
  <c r="M132" i="12"/>
  <c r="H132" i="4" s="1"/>
  <c r="M131" i="12"/>
  <c r="H131" i="4" s="1"/>
  <c r="M130" i="12"/>
  <c r="H130" i="4" s="1"/>
  <c r="M129" i="12"/>
  <c r="H129" i="4" s="1"/>
  <c r="M128" i="12"/>
  <c r="H128" i="4" s="1"/>
  <c r="M127" i="12"/>
  <c r="H127" i="4" s="1"/>
  <c r="M126" i="12"/>
  <c r="H126" i="4" s="1"/>
  <c r="M125" i="12"/>
  <c r="H125" i="4" s="1"/>
  <c r="M124" i="12"/>
  <c r="H124" i="4" s="1"/>
  <c r="M123" i="12"/>
  <c r="H123" i="4" s="1"/>
  <c r="M122" i="12"/>
  <c r="H122" i="4" s="1"/>
  <c r="M121" i="12"/>
  <c r="H121" i="4" s="1"/>
  <c r="M120" i="12"/>
  <c r="H120" i="4" s="1"/>
  <c r="M119" i="12"/>
  <c r="H119" i="4" s="1"/>
  <c r="M118" i="12"/>
  <c r="H118" i="4" s="1"/>
  <c r="M117" i="12"/>
  <c r="H117" i="4" s="1"/>
  <c r="M116" i="12"/>
  <c r="H116" i="4" s="1"/>
  <c r="M115" i="12"/>
  <c r="H115" i="4" s="1"/>
  <c r="M114" i="12"/>
  <c r="H114" i="4" s="1"/>
  <c r="M113" i="12"/>
  <c r="H113" i="4" s="1"/>
  <c r="M112" i="12"/>
  <c r="H112" i="4" s="1"/>
  <c r="M111" i="12"/>
  <c r="H111" i="4" s="1"/>
  <c r="M110" i="12"/>
  <c r="H110" i="4" s="1"/>
  <c r="M109" i="12"/>
  <c r="H109" i="4" s="1"/>
  <c r="M108" i="12"/>
  <c r="H108" i="4" s="1"/>
  <c r="M107" i="12"/>
  <c r="H107" i="4" s="1"/>
  <c r="M106" i="12"/>
  <c r="H106" i="4" s="1"/>
  <c r="M105" i="12"/>
  <c r="H105" i="4" s="1"/>
  <c r="M104" i="12"/>
  <c r="H104" i="4" s="1"/>
  <c r="M103" i="12"/>
  <c r="H103" i="4" s="1"/>
  <c r="M102" i="12"/>
  <c r="H102" i="4" s="1"/>
  <c r="M101" i="12"/>
  <c r="H101" i="4" s="1"/>
  <c r="M100" i="12"/>
  <c r="H100" i="4" s="1"/>
  <c r="M99" i="12"/>
  <c r="H99" i="4" s="1"/>
  <c r="M98" i="12"/>
  <c r="H98" i="4" s="1"/>
  <c r="M97" i="12"/>
  <c r="H97" i="4" s="1"/>
  <c r="M96" i="12"/>
  <c r="H96" i="4" s="1"/>
  <c r="M95" i="12"/>
  <c r="H95" i="4" s="1"/>
  <c r="M94" i="12"/>
  <c r="H94" i="4" s="1"/>
  <c r="M93" i="12"/>
  <c r="H93" i="4" s="1"/>
  <c r="M92" i="12"/>
  <c r="H92" i="4" s="1"/>
  <c r="M91" i="12"/>
  <c r="H91" i="4" s="1"/>
  <c r="M90" i="12"/>
  <c r="H90" i="4" s="1"/>
  <c r="M89" i="12"/>
  <c r="H89" i="4" s="1"/>
  <c r="M88" i="12"/>
  <c r="H88" i="4" s="1"/>
  <c r="M87" i="12"/>
  <c r="H87" i="4" s="1"/>
  <c r="M86" i="12"/>
  <c r="H86" i="4" s="1"/>
  <c r="M85" i="12"/>
  <c r="H85" i="4" s="1"/>
  <c r="M84" i="12"/>
  <c r="H84" i="4" s="1"/>
  <c r="M83" i="12"/>
  <c r="H83" i="4" s="1"/>
  <c r="M82" i="12"/>
  <c r="H82" i="4" s="1"/>
  <c r="M81" i="12"/>
  <c r="H81" i="4" s="1"/>
  <c r="M80" i="12"/>
  <c r="H80" i="4" s="1"/>
  <c r="M79" i="12"/>
  <c r="H79" i="4" s="1"/>
  <c r="M78" i="12"/>
  <c r="H78" i="4" s="1"/>
  <c r="M77" i="12"/>
  <c r="H77" i="4" s="1"/>
  <c r="M76" i="12"/>
  <c r="H76" i="4" s="1"/>
  <c r="M75" i="12"/>
  <c r="H75" i="4" s="1"/>
  <c r="M74" i="12"/>
  <c r="H74" i="4" s="1"/>
  <c r="M73" i="12"/>
  <c r="H73" i="4" s="1"/>
  <c r="M72" i="12"/>
  <c r="H72" i="4" s="1"/>
  <c r="M71" i="12"/>
  <c r="H71" i="4" s="1"/>
  <c r="M70" i="12"/>
  <c r="H70" i="4" s="1"/>
  <c r="M69" i="12"/>
  <c r="H69" i="4" s="1"/>
  <c r="M68" i="12"/>
  <c r="H68" i="4" s="1"/>
  <c r="M67" i="12"/>
  <c r="H67" i="4" s="1"/>
  <c r="M66" i="12"/>
  <c r="H66" i="4" s="1"/>
  <c r="M65" i="12"/>
  <c r="H65" i="4" s="1"/>
  <c r="M64" i="12"/>
  <c r="H64" i="4" s="1"/>
  <c r="M63" i="12"/>
  <c r="H63" i="4" s="1"/>
  <c r="M62" i="12"/>
  <c r="H62" i="4" s="1"/>
  <c r="M61" i="12"/>
  <c r="H61" i="4" s="1"/>
  <c r="M60" i="12"/>
  <c r="H60" i="4" s="1"/>
  <c r="M59" i="12"/>
  <c r="H59" i="4" s="1"/>
  <c r="M58" i="12"/>
  <c r="H58" i="4" s="1"/>
  <c r="M57" i="12"/>
  <c r="H57" i="4" s="1"/>
  <c r="M56" i="12"/>
  <c r="H56" i="4" s="1"/>
  <c r="M55" i="12"/>
  <c r="H55" i="4" s="1"/>
  <c r="M54" i="12"/>
  <c r="H54" i="4" s="1"/>
  <c r="M53" i="12"/>
  <c r="H53" i="4" s="1"/>
  <c r="M52" i="12"/>
  <c r="H52" i="4" s="1"/>
  <c r="M51" i="12"/>
  <c r="H51" i="4" s="1"/>
  <c r="M50" i="12"/>
  <c r="H50" i="4" s="1"/>
  <c r="M49" i="12"/>
  <c r="H49" i="4" s="1"/>
  <c r="M48" i="12"/>
  <c r="H48" i="4" s="1"/>
  <c r="M47" i="12"/>
  <c r="H47" i="4" s="1"/>
  <c r="M46" i="12"/>
  <c r="H46" i="4" s="1"/>
  <c r="M45" i="12"/>
  <c r="H45" i="4" s="1"/>
  <c r="M44" i="12"/>
  <c r="H44" i="4" s="1"/>
  <c r="M43" i="12"/>
  <c r="H43" i="4" s="1"/>
  <c r="M42" i="12"/>
  <c r="H42" i="4" s="1"/>
  <c r="M41" i="12"/>
  <c r="H41" i="4" s="1"/>
  <c r="M40" i="12"/>
  <c r="H40" i="4" s="1"/>
  <c r="M39" i="12"/>
  <c r="H39" i="4" s="1"/>
  <c r="M38" i="12"/>
  <c r="H38" i="4" s="1"/>
  <c r="M37" i="12"/>
  <c r="H37" i="4" s="1"/>
  <c r="M36" i="12"/>
  <c r="H36" i="4" s="1"/>
  <c r="M35" i="12"/>
  <c r="H35" i="4" s="1"/>
  <c r="M34" i="12"/>
  <c r="H34" i="4" s="1"/>
  <c r="M33" i="12"/>
  <c r="H33" i="4" s="1"/>
  <c r="M32" i="12"/>
  <c r="H32" i="4" s="1"/>
  <c r="M31" i="12"/>
  <c r="H31" i="4" s="1"/>
  <c r="M30" i="12"/>
  <c r="H30" i="4" s="1"/>
  <c r="M29" i="12"/>
  <c r="H29" i="4" s="1"/>
  <c r="M28" i="12"/>
  <c r="H28" i="4" s="1"/>
  <c r="M27" i="12"/>
  <c r="H27" i="4" s="1"/>
  <c r="M26" i="12"/>
  <c r="H26" i="4" s="1"/>
  <c r="M25" i="12"/>
  <c r="H25" i="4" s="1"/>
  <c r="M24" i="12"/>
  <c r="H24" i="4" s="1"/>
  <c r="M23" i="12"/>
  <c r="H23" i="4" s="1"/>
  <c r="M22" i="12"/>
  <c r="H22" i="4" s="1"/>
  <c r="M21" i="12"/>
  <c r="H21" i="4" s="1"/>
  <c r="M20" i="12"/>
  <c r="H20" i="4" s="1"/>
  <c r="M19" i="12"/>
  <c r="H19" i="4" s="1"/>
  <c r="M18" i="12"/>
  <c r="H18" i="4" s="1"/>
  <c r="M17" i="12"/>
  <c r="H17" i="4" s="1"/>
  <c r="M16" i="12"/>
  <c r="H16" i="4" s="1"/>
  <c r="M15" i="12"/>
  <c r="H15" i="4" s="1"/>
  <c r="M14" i="12"/>
  <c r="H14" i="4" s="1"/>
  <c r="M13" i="12"/>
  <c r="H13" i="4" s="1"/>
  <c r="M12" i="12"/>
  <c r="H12" i="4" s="1"/>
  <c r="M11" i="12"/>
  <c r="H11" i="4" s="1"/>
  <c r="M10" i="12"/>
  <c r="H10" i="4" s="1"/>
  <c r="M9" i="12"/>
  <c r="H9" i="4" s="1"/>
  <c r="M8" i="12"/>
  <c r="H8" i="4" s="1"/>
  <c r="M7" i="12"/>
  <c r="H7" i="4" s="1"/>
  <c r="M6" i="12"/>
  <c r="H6" i="4" s="1"/>
  <c r="M5" i="12"/>
  <c r="H5" i="4" s="1"/>
  <c r="M4" i="12"/>
  <c r="H4" i="4" s="1"/>
  <c r="M3" i="12"/>
  <c r="H3" i="4" s="1"/>
  <c r="M2" i="12"/>
  <c r="H2" i="4" s="1"/>
  <c r="G261" i="4"/>
  <c r="G260" i="4"/>
  <c r="G259" i="4"/>
  <c r="G258" i="4"/>
  <c r="H257"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H225"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tc={45C6A617-42CB-430E-90C2-D5C1C805411E}</author>
  </authors>
  <commentList>
    <comment ref="A65" authorId="0" shapeId="0" xr:uid="{45C6A617-42CB-430E-90C2-D5C1C805411E}">
      <text>
        <t xml:space="preserve">[Threaded comment]
Your version of Excel allows you to read this threaded comment; however, any edits to it will get removed if the file is opened in a newer version of Excel. Learn more: https://go.microsoft.com/fwlink/?linkid=870924
Comment:
    Need to contact Dolores county assessor; the Dolores county bond and general valuation certs for this district had different gross and net AV from one another.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tc={DA69252A-E32E-4736-BA2F-61FE4E00B977}</author>
  </authors>
  <commentList>
    <comment ref="A65" authorId="0" shapeId="0" xr:uid="{DA69252A-E32E-4736-BA2F-61FE4E00B977}">
      <text>
        <t xml:space="preserve">[Threaded comment]
Your version of Excel allows you to read this threaded comment; however, any edits to it will get removed if the file is opened in a newer version of Excel. Learn more: https://go.microsoft.com/fwlink/?linkid=870924
Comment:
    Need to contact Dolores county assessor; the Dolores county bond and general valuation certs for this district had different gross and net AV from one another. </t>
      </text>
    </comment>
  </commentList>
</comments>
</file>

<file path=xl/sharedStrings.xml><?xml version="1.0" encoding="utf-8"?>
<sst xmlns="http://schemas.openxmlformats.org/spreadsheetml/2006/main" count="1651" uniqueCount="567">
  <si>
    <t>BOND</t>
  </si>
  <si>
    <t>ADAMS</t>
  </si>
  <si>
    <t>Mapleton 1</t>
  </si>
  <si>
    <t>Adams 12 Five Star Schools</t>
  </si>
  <si>
    <t>Adams County 14</t>
  </si>
  <si>
    <t>School District 27J</t>
  </si>
  <si>
    <t>Bennett 29J</t>
  </si>
  <si>
    <t>Strasburg 31J</t>
  </si>
  <si>
    <t>Westminster Public Schools</t>
  </si>
  <si>
    <t>ALAMOSA</t>
  </si>
  <si>
    <t>Alamosa RE-11J</t>
  </si>
  <si>
    <t>Sangre De Cristo Re-22J</t>
  </si>
  <si>
    <t>ARAPAHOE</t>
  </si>
  <si>
    <t>Englewood 1</t>
  </si>
  <si>
    <t>Sheridan 2</t>
  </si>
  <si>
    <t>Cherry Creek 5</t>
  </si>
  <si>
    <t>Littleton 6</t>
  </si>
  <si>
    <t>Deer Trail 26J</t>
  </si>
  <si>
    <t>Adams-Arapahoe 28J</t>
  </si>
  <si>
    <t>Byers 32J</t>
  </si>
  <si>
    <t>ARCHULETA</t>
  </si>
  <si>
    <t>Archuleta County 50 Jt</t>
  </si>
  <si>
    <t>BACA</t>
  </si>
  <si>
    <t>Walsh RE-1</t>
  </si>
  <si>
    <t>Pritchett RE-3</t>
  </si>
  <si>
    <t>Springfield RE-4</t>
  </si>
  <si>
    <t>Vilas RE-5</t>
  </si>
  <si>
    <t>Campo RE-6</t>
  </si>
  <si>
    <t>BENT</t>
  </si>
  <si>
    <t>Las Animas RE-1</t>
  </si>
  <si>
    <t>McClave Re-2</t>
  </si>
  <si>
    <t>BOULDER</t>
  </si>
  <si>
    <t>St Vrain Valley RE1J</t>
  </si>
  <si>
    <t>Boulder Valley Re 2</t>
  </si>
  <si>
    <t>CHAFFEE</t>
  </si>
  <si>
    <t>Buena Vista R-31</t>
  </si>
  <si>
    <t>Salida R-32</t>
  </si>
  <si>
    <t>CHEYENNE</t>
  </si>
  <si>
    <t>Kit Carson R-1</t>
  </si>
  <si>
    <t>Cheyenne County Re-5</t>
  </si>
  <si>
    <t>CLEAR CREEK</t>
  </si>
  <si>
    <t>Clear Creek RE-1</t>
  </si>
  <si>
    <t>CONEJOS</t>
  </si>
  <si>
    <t>North Conejos RE-1J</t>
  </si>
  <si>
    <t>Sanford 6J</t>
  </si>
  <si>
    <t>South Conejos RE-10</t>
  </si>
  <si>
    <t>COSTILLA</t>
  </si>
  <si>
    <t>Centennial R-1</t>
  </si>
  <si>
    <t>Sierra Grande R-30</t>
  </si>
  <si>
    <t>CROWLEY</t>
  </si>
  <si>
    <t>Crowley County RE-1-J</t>
  </si>
  <si>
    <t>CUSTER</t>
  </si>
  <si>
    <t>Custer County School District C-1</t>
  </si>
  <si>
    <t>DELTA</t>
  </si>
  <si>
    <t>Delta County 50(J)</t>
  </si>
  <si>
    <t>DENVER</t>
  </si>
  <si>
    <t>Denver County 1</t>
  </si>
  <si>
    <t>DOLORES</t>
  </si>
  <si>
    <t>Dolores County RE No.2</t>
  </si>
  <si>
    <t>DOUGLAS</t>
  </si>
  <si>
    <t>Douglas County Re 1</t>
  </si>
  <si>
    <t>EAGLE</t>
  </si>
  <si>
    <t>Eagle County RE 50</t>
  </si>
  <si>
    <t>ELBERT</t>
  </si>
  <si>
    <t>Elizabeth School District</t>
  </si>
  <si>
    <t>Kiowa C-2</t>
  </si>
  <si>
    <t>Big Sandy 100J</t>
  </si>
  <si>
    <t>Elbert 200</t>
  </si>
  <si>
    <t>Agate 300</t>
  </si>
  <si>
    <t>EL PASO</t>
  </si>
  <si>
    <t>Calhan RJ-1</t>
  </si>
  <si>
    <t>Harrison 2</t>
  </si>
  <si>
    <t>Widefield 3</t>
  </si>
  <si>
    <t>Fountain 8</t>
  </si>
  <si>
    <t>Colorado Springs 11</t>
  </si>
  <si>
    <t>Cheyenne Mountain 12</t>
  </si>
  <si>
    <t>Manitou Springs 14</t>
  </si>
  <si>
    <t>Academy 20</t>
  </si>
  <si>
    <t>Ellicott 22</t>
  </si>
  <si>
    <t>Peyton 23 Jt</t>
  </si>
  <si>
    <t>Hanover 28</t>
  </si>
  <si>
    <t>Lewis-Palmer 38</t>
  </si>
  <si>
    <t>District 49</t>
  </si>
  <si>
    <t>Edison 54 JT</t>
  </si>
  <si>
    <t>Miami/Yoder 60 JT</t>
  </si>
  <si>
    <t>FREMONT</t>
  </si>
  <si>
    <t>Canon City RE-1</t>
  </si>
  <si>
    <t>Fremont RE-2</t>
  </si>
  <si>
    <t>Cotopaxi RE-3</t>
  </si>
  <si>
    <t>GARFIELD</t>
  </si>
  <si>
    <t>Roaring Fork RE-1</t>
  </si>
  <si>
    <t>Garfield Re-2</t>
  </si>
  <si>
    <t>Garfield 16</t>
  </si>
  <si>
    <t>GILPIN</t>
  </si>
  <si>
    <t>Gilpin County RE-1</t>
  </si>
  <si>
    <t>GRAND</t>
  </si>
  <si>
    <t>West Grand 1-JT</t>
  </si>
  <si>
    <t>East Grand 2</t>
  </si>
  <si>
    <t>GUNNISON</t>
  </si>
  <si>
    <t>Gunnison Watershed RE1J</t>
  </si>
  <si>
    <t>HINSDALE</t>
  </si>
  <si>
    <t>Hinsdale County RE 1</t>
  </si>
  <si>
    <t>HUERFANO</t>
  </si>
  <si>
    <t>Huerfano Re-1</t>
  </si>
  <si>
    <t>La Veta Re-2</t>
  </si>
  <si>
    <t>JACKSON</t>
  </si>
  <si>
    <t>North Park R-1</t>
  </si>
  <si>
    <t>JEFFERSON</t>
  </si>
  <si>
    <t>Jefferson County R-1</t>
  </si>
  <si>
    <t>KIOWA</t>
  </si>
  <si>
    <t>Eads RE-1</t>
  </si>
  <si>
    <t>Plainview RE-2</t>
  </si>
  <si>
    <t>KIT CARSON</t>
  </si>
  <si>
    <t>Arriba-Flagler C-20</t>
  </si>
  <si>
    <t>Hi-Plains R-23</t>
  </si>
  <si>
    <t>Stratton R-4</t>
  </si>
  <si>
    <t>Bethune R-5</t>
  </si>
  <si>
    <t>Burlington RE-6J</t>
  </si>
  <si>
    <t>LAKE</t>
  </si>
  <si>
    <t>Lake County R-1</t>
  </si>
  <si>
    <t>LA PLATA</t>
  </si>
  <si>
    <t>Durango 9-R</t>
  </si>
  <si>
    <t>Bayfield 10 Jt-R</t>
  </si>
  <si>
    <t>Ignacio 11 JT</t>
  </si>
  <si>
    <t>LARIMER</t>
  </si>
  <si>
    <t>Poudre R-1</t>
  </si>
  <si>
    <t>Thompson R2-J</t>
  </si>
  <si>
    <t>Estes Park R-3</t>
  </si>
  <si>
    <t>LAS ANIMAS</t>
  </si>
  <si>
    <t>Trinidad 1</t>
  </si>
  <si>
    <t>Primero Reorganized 2</t>
  </si>
  <si>
    <t>Hoehne Reorganized 3</t>
  </si>
  <si>
    <t>Aguilar Reorganized 6</t>
  </si>
  <si>
    <t>Branson Reorganized 82</t>
  </si>
  <si>
    <t>Kim Reorganized 88</t>
  </si>
  <si>
    <t>LINCOLN</t>
  </si>
  <si>
    <t>Genoa-Hugo C113</t>
  </si>
  <si>
    <t>Limon RE-4J</t>
  </si>
  <si>
    <t>Karval RE-23</t>
  </si>
  <si>
    <t>LOGAN</t>
  </si>
  <si>
    <t>Valley RE-1</t>
  </si>
  <si>
    <t>Frenchman RE-3</t>
  </si>
  <si>
    <t>Buffalo RE-4J</t>
  </si>
  <si>
    <t>Plateau RE-5</t>
  </si>
  <si>
    <t>MESA</t>
  </si>
  <si>
    <t>De Beque 49JT</t>
  </si>
  <si>
    <t>Plateau Valley 50</t>
  </si>
  <si>
    <t>Mesa County Valley 51</t>
  </si>
  <si>
    <t>MINERAL</t>
  </si>
  <si>
    <t>Creede School District</t>
  </si>
  <si>
    <t>MOFFAT</t>
  </si>
  <si>
    <t>Moffat County RE: No 1</t>
  </si>
  <si>
    <t>MONTEZUMA</t>
  </si>
  <si>
    <t>Montezuma-Cortez RE-1</t>
  </si>
  <si>
    <t>Dolores RE-4A</t>
  </si>
  <si>
    <t>Mancos Re-6</t>
  </si>
  <si>
    <t>MONTROSE</t>
  </si>
  <si>
    <t>Montrose County RE-1J</t>
  </si>
  <si>
    <t>West End RE-2</t>
  </si>
  <si>
    <t>MORGAN</t>
  </si>
  <si>
    <t>Brush RE-2(J)</t>
  </si>
  <si>
    <t>Fort Morgan Re-3</t>
  </si>
  <si>
    <t>Weldon Valley RE-20(J)</t>
  </si>
  <si>
    <t>Wiggins RE-50(J)</t>
  </si>
  <si>
    <t>OTERO</t>
  </si>
  <si>
    <t>East Otero R-1</t>
  </si>
  <si>
    <t>Rocky Ford R-2</t>
  </si>
  <si>
    <t>Manzanola 3J</t>
  </si>
  <si>
    <t>Fowler R-4J</t>
  </si>
  <si>
    <t>Cheraw 31</t>
  </si>
  <si>
    <t>Swink 33</t>
  </si>
  <si>
    <t>OURAY</t>
  </si>
  <si>
    <t>Ouray R-1</t>
  </si>
  <si>
    <t>Ridgway R-2</t>
  </si>
  <si>
    <t>PARK</t>
  </si>
  <si>
    <t>Platte Canyon 1</t>
  </si>
  <si>
    <t>Park County RE-2</t>
  </si>
  <si>
    <t>PHILLIPS</t>
  </si>
  <si>
    <t>Holyoke Re-1J</t>
  </si>
  <si>
    <t>Haxtun RE-2J</t>
  </si>
  <si>
    <t>PITKIN</t>
  </si>
  <si>
    <t>Aspen 1</t>
  </si>
  <si>
    <t>PROWERS</t>
  </si>
  <si>
    <t>Granada RE-1</t>
  </si>
  <si>
    <t>Lamar Re-2</t>
  </si>
  <si>
    <t>Holly RE-3</t>
  </si>
  <si>
    <t>Wiley RE-13 Jt</t>
  </si>
  <si>
    <t>PUEBLO</t>
  </si>
  <si>
    <t>Pueblo City 60</t>
  </si>
  <si>
    <t>Pueblo County 70</t>
  </si>
  <si>
    <t>RIO BLANCO</t>
  </si>
  <si>
    <t>Meeker RE-1</t>
  </si>
  <si>
    <t>Rangely RE-4</t>
  </si>
  <si>
    <t>RIO GRANDE</t>
  </si>
  <si>
    <t>Upper Rio Grande School District C-7</t>
  </si>
  <si>
    <t>Monte Vista C-8</t>
  </si>
  <si>
    <t>Sargent RE-33J</t>
  </si>
  <si>
    <t>ROUTT</t>
  </si>
  <si>
    <t>Hayden RE-1</t>
  </si>
  <si>
    <t>Steamboat Springs RE-2</t>
  </si>
  <si>
    <t>South Routt RE 3</t>
  </si>
  <si>
    <t>SAGUACHE</t>
  </si>
  <si>
    <t>Mountain Valley RE 1</t>
  </si>
  <si>
    <t>Moffat 2</t>
  </si>
  <si>
    <t>Center 26 JT</t>
  </si>
  <si>
    <t>SAN JUAN</t>
  </si>
  <si>
    <t>Silverton 1</t>
  </si>
  <si>
    <t>SAN MIGUEL</t>
  </si>
  <si>
    <t>Telluride R-1</t>
  </si>
  <si>
    <t>Norwood R-2J</t>
  </si>
  <si>
    <t>SEDGWICK</t>
  </si>
  <si>
    <t>Julesburg Re-1</t>
  </si>
  <si>
    <t>Revere School District</t>
  </si>
  <si>
    <t>SUMMIT</t>
  </si>
  <si>
    <t>Summit RE-1</t>
  </si>
  <si>
    <t>TELLER</t>
  </si>
  <si>
    <t>Cripple Creek-Victor RE-1</t>
  </si>
  <si>
    <t>Woodland Park Re-2</t>
  </si>
  <si>
    <t>WASHINGTON</t>
  </si>
  <si>
    <t>Akron R-1</t>
  </si>
  <si>
    <t>Arickaree R-2</t>
  </si>
  <si>
    <t>Otis R-3</t>
  </si>
  <si>
    <t>Lone Star 101</t>
  </si>
  <si>
    <t>Woodlin R-104</t>
  </si>
  <si>
    <t>WELD</t>
  </si>
  <si>
    <t>Weld County RE-1</t>
  </si>
  <si>
    <t>Eaton RE-2</t>
  </si>
  <si>
    <t>Weld County School District RE-3J</t>
  </si>
  <si>
    <t>Weld RE-4</t>
  </si>
  <si>
    <t>Johnstown-Milliken RE-5J</t>
  </si>
  <si>
    <t>Greeley 6</t>
  </si>
  <si>
    <t>Platte Valley RE-7</t>
  </si>
  <si>
    <t>Weld Re-8 Schools</t>
  </si>
  <si>
    <t>Ault-Highland RE-9</t>
  </si>
  <si>
    <t>Briggsdale RE-10</t>
  </si>
  <si>
    <t>Prairie RE-11</t>
  </si>
  <si>
    <t>Pawnee RE-12</t>
  </si>
  <si>
    <t>YUMA</t>
  </si>
  <si>
    <t>Yuma 1</t>
  </si>
  <si>
    <t>Wray RD-2</t>
  </si>
  <si>
    <t>Idalia RJ-3</t>
  </si>
  <si>
    <t>Liberty J-4</t>
  </si>
  <si>
    <t>BROOMFIELD</t>
  </si>
  <si>
    <t>COUNTY_NAME</t>
  </si>
  <si>
    <t>ORGANIZATION_NAME</t>
  </si>
  <si>
    <t>ABATE</t>
  </si>
  <si>
    <t>Date Updated</t>
  </si>
  <si>
    <t>Date Certified/Printed</t>
  </si>
  <si>
    <t>GENERAL</t>
  </si>
  <si>
    <t>MLO</t>
  </si>
  <si>
    <t>REFUNDS</t>
  </si>
  <si>
    <t>Combined Name</t>
  </si>
  <si>
    <t>ADAMS-Mapleton 1</t>
  </si>
  <si>
    <t>ADAMS-Adams 12 Five Star Schools</t>
  </si>
  <si>
    <t>BROOMFIELD-Adams 12 Five Star Schools</t>
  </si>
  <si>
    <t>ADAMS-Adams County 14</t>
  </si>
  <si>
    <t>ADAMS-School District 27J</t>
  </si>
  <si>
    <t>BROOMFIELD-School District 27J</t>
  </si>
  <si>
    <t>WELD-School District 27J</t>
  </si>
  <si>
    <t>ADAMS-Bennett 29J</t>
  </si>
  <si>
    <t>ARAPAHOE-Bennett 29J</t>
  </si>
  <si>
    <t>ADAMS-Strasburg 31J</t>
  </si>
  <si>
    <t>ARAPAHOE-Strasburg 31J</t>
  </si>
  <si>
    <t>ADAMS-Westminster Public Schools</t>
  </si>
  <si>
    <t>ALAMOSA-Alamosa RE-11J</t>
  </si>
  <si>
    <t>CONEJOS-Alamosa RE-11J</t>
  </si>
  <si>
    <t>ALAMOSA-Sangre De Cristo Re-22J</t>
  </si>
  <si>
    <t>SAGUACHE-Sangre De Cristo Re-22J</t>
  </si>
  <si>
    <t>ARAPAHOE-Englewood 1</t>
  </si>
  <si>
    <t>ARAPAHOE-Sheridan 2</t>
  </si>
  <si>
    <t>ARAPAHOE-Cherry Creek 5</t>
  </si>
  <si>
    <t>ARAPAHOE-Littleton 6</t>
  </si>
  <si>
    <t>ADAMS-Deer Trail 26J</t>
  </si>
  <si>
    <t>ARAPAHOE-Deer Trail 26J</t>
  </si>
  <si>
    <t>ADAMS-Adams-Arapahoe 28J</t>
  </si>
  <si>
    <t>ARAPAHOE-Adams-Arapahoe 28J</t>
  </si>
  <si>
    <t>ADAMS-Byers 32J</t>
  </si>
  <si>
    <t>ARAPAHOE-Byers 32J</t>
  </si>
  <si>
    <t>ARCHULETA-Archuleta County 50 Jt</t>
  </si>
  <si>
    <t>HINSDALE-Archuleta County 50 Jt</t>
  </si>
  <si>
    <t>BACA-Walsh RE-1</t>
  </si>
  <si>
    <t>BACA-Pritchett RE-3</t>
  </si>
  <si>
    <t>BACA-Springfield RE-4</t>
  </si>
  <si>
    <t>BACA-Vilas RE-5</t>
  </si>
  <si>
    <t>BACA-Campo RE-6</t>
  </si>
  <si>
    <t>BENT-Las Animas RE-1</t>
  </si>
  <si>
    <t>BENT-McClave Re-2</t>
  </si>
  <si>
    <t>BOULDER-St Vrain Valley RE1J</t>
  </si>
  <si>
    <t>BROOMFIELD-St Vrain Valley RE1J</t>
  </si>
  <si>
    <t>LARIMER-St Vrain Valley RE1J</t>
  </si>
  <si>
    <t>WELD-St Vrain Valley RE1J</t>
  </si>
  <si>
    <t>BOULDER-Boulder Valley Re 2</t>
  </si>
  <si>
    <t>BROOMFIELD-Boulder Valley Re 2</t>
  </si>
  <si>
    <t>GILPIN-Boulder Valley Re 2</t>
  </si>
  <si>
    <t>CHAFFEE-Buena Vista R-31</t>
  </si>
  <si>
    <t>CHAFFEE-Salida R-32</t>
  </si>
  <si>
    <t>FREMONT-Salida R-32</t>
  </si>
  <si>
    <t>CHEYENNE-Kit Carson R-1</t>
  </si>
  <si>
    <t>CHEYENNE-Cheyenne County Re-5</t>
  </si>
  <si>
    <t>CLEAR CREEK-Clear Creek RE-1</t>
  </si>
  <si>
    <t>ALAMOSA-North Conejos RE-1J</t>
  </si>
  <si>
    <t>CONEJOS-North Conejos RE-1J</t>
  </si>
  <si>
    <t>ALAMOSA-Sanford 6J</t>
  </si>
  <si>
    <t>CONEJOS-Sanford 6J</t>
  </si>
  <si>
    <t>CONEJOS-South Conejos RE-10</t>
  </si>
  <si>
    <t>COSTILLA-Centennial R-1</t>
  </si>
  <si>
    <t>COSTILLA-Sierra Grande R-30</t>
  </si>
  <si>
    <t>CROWLEY-Crowley County RE-1-J</t>
  </si>
  <si>
    <t>LINCOLN-Crowley County RE-1-J</t>
  </si>
  <si>
    <t>CUSTER-Custer County School District C-1</t>
  </si>
  <si>
    <t>DELTA-Delta County 50(J)</t>
  </si>
  <si>
    <t>GUNNISON-Delta County 50(J)</t>
  </si>
  <si>
    <t>MESA-Delta County 50(J)</t>
  </si>
  <si>
    <t>MONTROSE-Delta County 50(J)</t>
  </si>
  <si>
    <t>DENVER-Denver County 1</t>
  </si>
  <si>
    <t>DOLORES-Dolores County RE No.2</t>
  </si>
  <si>
    <t>SAN MIGUEL-Dolores County RE No.2</t>
  </si>
  <si>
    <t>DOUGLAS-Douglas County Re 1</t>
  </si>
  <si>
    <t>ELBERT-Douglas County Re 1</t>
  </si>
  <si>
    <t>EAGLE-Eagle County RE 50</t>
  </si>
  <si>
    <t>GARFIELD-Eagle County RE 50</t>
  </si>
  <si>
    <t>ROUTT-Eagle County RE 50</t>
  </si>
  <si>
    <t>ELBERT-Elizabeth School District</t>
  </si>
  <si>
    <t>ELBERT-Kiowa C-2</t>
  </si>
  <si>
    <t>EL PASO-Big Sandy 100J</t>
  </si>
  <si>
    <t>ELBERT-Big Sandy 100J</t>
  </si>
  <si>
    <t>ELBERT-Elbert 200</t>
  </si>
  <si>
    <t>ELBERT-Agate 300</t>
  </si>
  <si>
    <t>EL PASO-Calhan RJ-1</t>
  </si>
  <si>
    <t>ELBERT-Calhan RJ-1</t>
  </si>
  <si>
    <t>EL PASO-Harrison 2</t>
  </si>
  <si>
    <t>EL PASO-Widefield 3</t>
  </si>
  <si>
    <t>EL PASO-Fountain 8</t>
  </si>
  <si>
    <t>EL PASO-Colorado Springs 11</t>
  </si>
  <si>
    <t>EL PASO-Cheyenne Mountain 12</t>
  </si>
  <si>
    <t>EL PASO-Manitou Springs 14</t>
  </si>
  <si>
    <t>EL PASO-Academy 20</t>
  </si>
  <si>
    <t>EL PASO-Ellicott 22</t>
  </si>
  <si>
    <t>EL PASO-Peyton 23 Jt</t>
  </si>
  <si>
    <t>ELBERT-Peyton 23 Jt</t>
  </si>
  <si>
    <t>EL PASO-Hanover 28</t>
  </si>
  <si>
    <t>EL PASO-Lewis-Palmer 38</t>
  </si>
  <si>
    <t>EL PASO-District 49</t>
  </si>
  <si>
    <t>EL PASO-Edison 54 JT</t>
  </si>
  <si>
    <t>LINCOLN-Edison 54 JT</t>
  </si>
  <si>
    <t>PUEBLO-Edison 54 JT</t>
  </si>
  <si>
    <t>EL PASO-Miami/Yoder 60 JT</t>
  </si>
  <si>
    <t>ELBERT-Miami/Yoder 60 JT</t>
  </si>
  <si>
    <t>LINCOLN-Miami/Yoder 60 JT</t>
  </si>
  <si>
    <t>FREMONT-Canon City RE-1</t>
  </si>
  <si>
    <t>CUSTER-Fremont RE-2</t>
  </si>
  <si>
    <t>EL PASO-Fremont RE-2</t>
  </si>
  <si>
    <t>FREMONT-Fremont RE-2</t>
  </si>
  <si>
    <t>FREMONT-Cotopaxi RE-3</t>
  </si>
  <si>
    <t>EAGLE-Roaring Fork RE-1</t>
  </si>
  <si>
    <t>GARFIELD-Roaring Fork RE-1</t>
  </si>
  <si>
    <t>PITKIN-Roaring Fork RE-1</t>
  </si>
  <si>
    <t>GARFIELD-Garfield Re-2</t>
  </si>
  <si>
    <t>GARFIELD-Garfield 16</t>
  </si>
  <si>
    <t>GILPIN-Gilpin County RE-1</t>
  </si>
  <si>
    <t>EAGLE-West Grand 1-JT</t>
  </si>
  <si>
    <t>GRAND-West Grand 1-JT</t>
  </si>
  <si>
    <t>SUMMIT-West Grand 1-JT</t>
  </si>
  <si>
    <t>GRAND-East Grand 2</t>
  </si>
  <si>
    <t>GUNNISON-Gunnison Watershed RE1J</t>
  </si>
  <si>
    <t>SAGUACHE-Gunnison Watershed RE1J</t>
  </si>
  <si>
    <t>HINSDALE-Hinsdale County RE 1</t>
  </si>
  <si>
    <t>HUERFANO-Huerfano Re-1</t>
  </si>
  <si>
    <t>HUERFANO-La Veta Re-2</t>
  </si>
  <si>
    <t>JACKSON-North Park R-1</t>
  </si>
  <si>
    <t>BROOMFIELD-Jefferson County R-1</t>
  </si>
  <si>
    <t>JEFFERSON-Jefferson County R-1</t>
  </si>
  <si>
    <t>KIOWA-Eads RE-1</t>
  </si>
  <si>
    <t>KIOWA-Plainview RE-2</t>
  </si>
  <si>
    <t>KIT CARSON-Arriba-Flagler C-20</t>
  </si>
  <si>
    <t>LINCOLN-Arriba-Flagler C-20</t>
  </si>
  <si>
    <t>KIT CARSON-Hi-Plains R-23</t>
  </si>
  <si>
    <t>KIT CARSON-Stratton R-4</t>
  </si>
  <si>
    <t>KIT CARSON-Bethune R-5</t>
  </si>
  <si>
    <t>KIT CARSON-Burlington RE-6J</t>
  </si>
  <si>
    <t>YUMA-Burlington RE-6J</t>
  </si>
  <si>
    <t>LAKE-Lake County R-1</t>
  </si>
  <si>
    <t>LA PLATA-Durango 9-R</t>
  </si>
  <si>
    <t>ARCHULETA-Bayfield 10 Jt-R</t>
  </si>
  <si>
    <t>LA PLATA-Bayfield 10 Jt-R</t>
  </si>
  <si>
    <t>ARCHULETA-Ignacio 11 JT</t>
  </si>
  <si>
    <t>LA PLATA-Ignacio 11 JT</t>
  </si>
  <si>
    <t>LARIMER-Poudre R-1</t>
  </si>
  <si>
    <t>BOULDER-Thompson R2-J</t>
  </si>
  <si>
    <t>LARIMER-Thompson R2-J</t>
  </si>
  <si>
    <t>WELD-Thompson R2-J</t>
  </si>
  <si>
    <t>BOULDER-Estes Park R-3</t>
  </si>
  <si>
    <t>LARIMER-Estes Park R-3</t>
  </si>
  <si>
    <t>LAS ANIMAS-Trinidad 1</t>
  </si>
  <si>
    <t>LAS ANIMAS-Primero Reorganized 2</t>
  </si>
  <si>
    <t>LAS ANIMAS-Hoehne Reorganized 3</t>
  </si>
  <si>
    <t>LAS ANIMAS-Aguilar Reorganized 6</t>
  </si>
  <si>
    <t>LAS ANIMAS-Branson Reorganized 82</t>
  </si>
  <si>
    <t>LAS ANIMAS-Kim Reorganized 88</t>
  </si>
  <si>
    <t>LINCOLN-Genoa-Hugo C113</t>
  </si>
  <si>
    <t>ELBERT-Limon RE-4J</t>
  </si>
  <si>
    <t>LINCOLN-Limon RE-4J</t>
  </si>
  <si>
    <t>LINCOLN-Karval RE-23</t>
  </si>
  <si>
    <t>LOGAN-Valley RE-1</t>
  </si>
  <si>
    <t>LOGAN-Frenchman RE-3</t>
  </si>
  <si>
    <t>LOGAN-Buffalo RE-4J</t>
  </si>
  <si>
    <t>MORGAN-Buffalo RE-4J</t>
  </si>
  <si>
    <t>WASHINGTON-Buffalo RE-4J</t>
  </si>
  <si>
    <t>LOGAN-Plateau RE-5</t>
  </si>
  <si>
    <t>GARFIELD-De Beque 49JT</t>
  </si>
  <si>
    <t>MESA-De Beque 49JT</t>
  </si>
  <si>
    <t>MESA-Plateau Valley 50</t>
  </si>
  <si>
    <t>MESA-Mesa County Valley 51</t>
  </si>
  <si>
    <t>MINERAL-Creede School District</t>
  </si>
  <si>
    <t>MOFFAT-Moffat County RE: No 1</t>
  </si>
  <si>
    <t>MONTEZUMA-Montezuma-Cortez RE-1</t>
  </si>
  <si>
    <t>MONTEZUMA-Dolores RE-4A</t>
  </si>
  <si>
    <t>MONTEZUMA-Mancos Re-6</t>
  </si>
  <si>
    <t>GUNNISON-Montrose County RE-1J</t>
  </si>
  <si>
    <t>MONTROSE-Montrose County RE-1J</t>
  </si>
  <si>
    <t>OURAY-Montrose County RE-1J</t>
  </si>
  <si>
    <t>MONTROSE-West End RE-2</t>
  </si>
  <si>
    <t>MORGAN-Brush RE-2(J)</t>
  </si>
  <si>
    <t>WASHINGTON-Brush RE-2(J)</t>
  </si>
  <si>
    <t>MORGAN-Fort Morgan Re-3</t>
  </si>
  <si>
    <t>MORGAN-Weldon Valley RE-20(J)</t>
  </si>
  <si>
    <t>WELD-Weldon Valley RE-20(J)</t>
  </si>
  <si>
    <t>ADAMS-Wiggins RE-50(J)</t>
  </si>
  <si>
    <t>MORGAN-Wiggins RE-50(J)</t>
  </si>
  <si>
    <t>WELD-Wiggins RE-50(J)</t>
  </si>
  <si>
    <t>OTERO-East Otero R-1</t>
  </si>
  <si>
    <t>OTERO-Rocky Ford R-2</t>
  </si>
  <si>
    <t>CROWLEY-Manzanola 3J</t>
  </si>
  <si>
    <t>OTERO-Manzanola 3J</t>
  </si>
  <si>
    <t>CROWLEY-Fowler R-4J</t>
  </si>
  <si>
    <t>OTERO-Fowler R-4J</t>
  </si>
  <si>
    <t>PUEBLO-Fowler R-4J</t>
  </si>
  <si>
    <t>OTERO-Cheraw 31</t>
  </si>
  <si>
    <t>OTERO-Swink 33</t>
  </si>
  <si>
    <t>OURAY-Ouray R-1</t>
  </si>
  <si>
    <t>OURAY-Ridgway R-2</t>
  </si>
  <si>
    <t>PARK-Platte Canyon 1</t>
  </si>
  <si>
    <t>PARK-Park County RE-2</t>
  </si>
  <si>
    <t>PHILLIPS-Holyoke Re-1J</t>
  </si>
  <si>
    <t>SEDGWICK-Holyoke Re-1J</t>
  </si>
  <si>
    <t>YUMA-Holyoke Re-1J</t>
  </si>
  <si>
    <t>LOGAN-Haxtun RE-2J</t>
  </si>
  <si>
    <t>PHILLIPS-Haxtun RE-2J</t>
  </si>
  <si>
    <t>SEDGWICK-Haxtun RE-2J</t>
  </si>
  <si>
    <t>YUMA-Haxtun RE-2J</t>
  </si>
  <si>
    <t>PITKIN-Aspen 1</t>
  </si>
  <si>
    <t>PROWERS-Granada RE-1</t>
  </si>
  <si>
    <t>PROWERS-Lamar Re-2</t>
  </si>
  <si>
    <t>PROWERS-Holly RE-3</t>
  </si>
  <si>
    <t>BENT-Wiley RE-13 Jt</t>
  </si>
  <si>
    <t>PROWERS-Wiley RE-13 Jt</t>
  </si>
  <si>
    <t>PUEBLO-Pueblo City 60</t>
  </si>
  <si>
    <t>PUEBLO-Pueblo County 70</t>
  </si>
  <si>
    <t>RIO BLANCO-Meeker RE-1</t>
  </si>
  <si>
    <t>RIO BLANCO-Rangely RE-4</t>
  </si>
  <si>
    <t>RIO GRANDE-Upper Rio Grande School District C-7</t>
  </si>
  <si>
    <t>RIO GRANDE-Monte Vista C-8</t>
  </si>
  <si>
    <t>ALAMOSA-Sargent RE-33J</t>
  </si>
  <si>
    <t>RIO GRANDE-Sargent RE-33J</t>
  </si>
  <si>
    <t>ROUTT-Hayden RE-1</t>
  </si>
  <si>
    <t>ROUTT-Steamboat Springs RE-2</t>
  </si>
  <si>
    <t>RIO BLANCO-South Routt RE 3</t>
  </si>
  <si>
    <t>ROUTT-South Routt RE 3</t>
  </si>
  <si>
    <t>SAGUACHE-Mountain Valley RE 1</t>
  </si>
  <si>
    <t>SAGUACHE-Moffat 2</t>
  </si>
  <si>
    <t>ALAMOSA-Center 26 JT</t>
  </si>
  <si>
    <t>RIO GRANDE-Center 26 JT</t>
  </si>
  <si>
    <t>SAGUACHE-Center 26 JT</t>
  </si>
  <si>
    <t>SAN JUAN-Silverton 1</t>
  </si>
  <si>
    <t>SAN MIGUEL-Telluride R-1</t>
  </si>
  <si>
    <t>MONTROSE-Norwood R-2J</t>
  </si>
  <si>
    <t>SAN MIGUEL-Norwood R-2J</t>
  </si>
  <si>
    <t>PHILLIPS-Julesburg Re-1</t>
  </si>
  <si>
    <t>SEDGWICK-Julesburg Re-1</t>
  </si>
  <si>
    <t>SEDGWICK-Revere School District</t>
  </si>
  <si>
    <t>SUMMIT-Summit RE-1</t>
  </si>
  <si>
    <t>TELLER-Cripple Creek-Victor RE-1</t>
  </si>
  <si>
    <t>TELLER-Woodland Park Re-2</t>
  </si>
  <si>
    <t>WASHINGTON-Akron R-1</t>
  </si>
  <si>
    <t>WASHINGTON-Arickaree R-2</t>
  </si>
  <si>
    <t>WASHINGTON-Otis R-3</t>
  </si>
  <si>
    <t>WASHINGTON-Lone Star 101</t>
  </si>
  <si>
    <t>WASHINGTON-Woodlin R-104</t>
  </si>
  <si>
    <t>WELD-Weld County RE-1</t>
  </si>
  <si>
    <t>WELD-Eaton RE-2</t>
  </si>
  <si>
    <t>ADAMS-Weld County School District RE-3J</t>
  </si>
  <si>
    <t>WELD-Weld County School District RE-3J</t>
  </si>
  <si>
    <t>WELD-Weld RE-4</t>
  </si>
  <si>
    <t>LARIMER-Johnstown-Milliken RE-5J</t>
  </si>
  <si>
    <t>WELD-Johnstown-Milliken RE-5J</t>
  </si>
  <si>
    <t>WELD-Greeley 6</t>
  </si>
  <si>
    <t>WELD-Platte Valley RE-7</t>
  </si>
  <si>
    <t>BROOMFIELD-Weld Re-8 Schools</t>
  </si>
  <si>
    <t>WELD-Weld Re-8 Schools</t>
  </si>
  <si>
    <t>WELD-Ault-Highland RE-9</t>
  </si>
  <si>
    <t>MORGAN-Briggsdale RE-10</t>
  </si>
  <si>
    <t>WELD-Briggsdale RE-10</t>
  </si>
  <si>
    <t>LOGAN-Prairie RE-11</t>
  </si>
  <si>
    <t>WELD-Prairie RE-11</t>
  </si>
  <si>
    <t>WELD-Pawnee RE-12</t>
  </si>
  <si>
    <t>YUMA-Yuma 1</t>
  </si>
  <si>
    <t>YUMA-Wray RD-2</t>
  </si>
  <si>
    <t>KIT CARSON-Idalia RJ-3</t>
  </si>
  <si>
    <t>YUMA-Idalia RJ-3</t>
  </si>
  <si>
    <t>KIT CARSON-Liberty J-4</t>
  </si>
  <si>
    <t>YUMA-Liberty J-4</t>
  </si>
  <si>
    <t>DOLORES-Telluride R-1</t>
  </si>
  <si>
    <t>ADDITIONAL MILLS/RESERVE FUND</t>
  </si>
  <si>
    <t>Date Received</t>
  </si>
  <si>
    <t>Date Certified</t>
  </si>
  <si>
    <t>NET ASSESSED VALUATION 
(Formula)</t>
  </si>
  <si>
    <t>ABATEMENTS 
(Formula)</t>
  </si>
  <si>
    <t>TOTAL 
(Formula)</t>
  </si>
  <si>
    <t>GROSS ASSESSED VALUATION
(Round the amount if it has cents)</t>
  </si>
  <si>
    <t>DISTRICT
_NUMBER</t>
  </si>
  <si>
    <t>TIF
(Round the amount if it has cents)</t>
  </si>
  <si>
    <t>Row Labels</t>
  </si>
  <si>
    <t>Grand Total</t>
  </si>
  <si>
    <t>Nov</t>
  </si>
  <si>
    <t>Dec</t>
  </si>
  <si>
    <t>Count of Date Certified/Printed</t>
  </si>
  <si>
    <t>10-Nov</t>
  </si>
  <si>
    <t>17-Nov</t>
  </si>
  <si>
    <t>18-Nov</t>
  </si>
  <si>
    <t>19-Nov</t>
  </si>
  <si>
    <t>20-Nov</t>
  </si>
  <si>
    <t>21-Nov</t>
  </si>
  <si>
    <t>22-Nov</t>
  </si>
  <si>
    <t>24-Nov</t>
  </si>
  <si>
    <t>25-Nov</t>
  </si>
  <si>
    <t>26-Nov</t>
  </si>
  <si>
    <t>28-Nov</t>
  </si>
  <si>
    <t>29-Nov</t>
  </si>
  <si>
    <t>30-Nov</t>
  </si>
  <si>
    <t>1-Dec</t>
  </si>
  <si>
    <t>2-Dec</t>
  </si>
  <si>
    <t>4-Dec</t>
  </si>
  <si>
    <t>5-Dec</t>
  </si>
  <si>
    <t>8-Dec</t>
  </si>
  <si>
    <t>10-Dec</t>
  </si>
  <si>
    <t>12-Dec</t>
  </si>
  <si>
    <t>Count of Date Received</t>
  </si>
  <si>
    <t>3-Dec</t>
  </si>
  <si>
    <t>9-Dec</t>
  </si>
  <si>
    <t>11-Dec</t>
  </si>
  <si>
    <t>HOLD HARMLESS/OTHER</t>
  </si>
  <si>
    <t>15-Dec</t>
  </si>
  <si>
    <t>16-Dec</t>
  </si>
  <si>
    <t>18-Dec</t>
  </si>
  <si>
    <t>Earliest Date</t>
  </si>
  <si>
    <t>Latest Date</t>
  </si>
  <si>
    <t>Average</t>
  </si>
  <si>
    <t>19-Dec</t>
  </si>
  <si>
    <t xml:space="preserve">Number of district AV corrections received after Final Certification </t>
  </si>
  <si>
    <t>Date of Final Certification</t>
  </si>
  <si>
    <t>Date Received By School Finance</t>
  </si>
  <si>
    <t>TRANSPORTION FUND</t>
  </si>
  <si>
    <t>DISTRICT 
NUMBER</t>
  </si>
  <si>
    <t>Date Correction was Received</t>
  </si>
  <si>
    <t xml:space="preserve">Colorado Revised Statutes (CRS) 22-40-102(6) states that each school district must inform the relevant county treasurers no later than December 15th of each year of the district’s general fund mill levy in the absence of funded estimated to be received by the state, known as total state share. In order for CDE to assist the district is complying with the requirements the district must provide mill levy certification information to CDE and it recommended to do so on December 15th. 
Part of this information is the county assessor's property certification of valuation. This information is necessary in order for CDE to complete the statewide funding formula. It is advised to provide the certification of valuation in advance of the mill levy certification as soon as possible for the statewide funding formula to be completed in a timely manner. 
Below are some statistics for an overview of the FY25/26 Assessed Valuation information received from districts as part of the mill levy certification. </t>
  </si>
  <si>
    <t>Bar chart showing date jof assessor's certification of valuation over time from November 10 to December 12, 2025</t>
  </si>
  <si>
    <t>Bar chart showing date of CDE receipt of county assessor's certification of valuation over time from November 18 to December 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</si>
</sst>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5" x14ac:knownFonts="1">
    <font>
      <sz val="11"/>
      <color theme="1"/>
      <name val="Calibri"/>
      <family val="2"/>
      <scheme val="minor"/>
    </font>
    <font>
      <sz val="14"/>
      <color theme="1"/>
      <name val="Calibri"/>
      <family val="2"/>
      <scheme val="minor"/>
    </font>
    <font>
      <sz val="11"/>
      <color theme="1"/>
      <name val="Calibri"/>
      <family val="2"/>
      <scheme val="minor"/>
    </font>
    <font>
      <sz val="10"/>
      <name val="Arial"/>
      <family val="2"/>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44" fontId="2" fillId="0" borderId="0" applyFont="0" applyFill="0" applyBorder="0" applyAlignment="0" applyProtection="0"/>
  </cellStyleXfs>
  <cellXfs count="45">
    <xf numFmtId="0" fontId="0" fillId="0" borderId="0" xfId="0"/>
    <xf numFmtId="164" fontId="0" fillId="0" borderId="0" xfId="0" applyNumberFormat="1"/>
    <xf numFmtId="14" fontId="0" fillId="0" borderId="0" xfId="0" applyNumberFormat="1"/>
    <xf numFmtId="0" fontId="4" fillId="0" borderId="0" xfId="0" applyFont="1"/>
    <xf numFmtId="0" fontId="0" fillId="0" borderId="1" xfId="0" applyBorder="1"/>
    <xf numFmtId="0" fontId="4" fillId="0" borderId="1" xfId="0" applyFont="1" applyBorder="1"/>
    <xf numFmtId="0" fontId="0" fillId="2" borderId="0" xfId="0" applyFill="1"/>
    <xf numFmtId="44" fontId="0" fillId="0" borderId="0" xfId="4" applyFont="1" applyFill="1"/>
    <xf numFmtId="44" fontId="0" fillId="0" borderId="0" xfId="0" applyNumberFormat="1"/>
    <xf numFmtId="44" fontId="2" fillId="0" borderId="0" xfId="4" applyFont="1" applyFill="1"/>
    <xf numFmtId="164" fontId="0" fillId="2" borderId="1" xfId="0" applyNumberFormat="1" applyFill="1" applyBorder="1"/>
    <xf numFmtId="0" fontId="0" fillId="2" borderId="1" xfId="0" applyFill="1" applyBorder="1"/>
    <xf numFmtId="44" fontId="0" fillId="0" borderId="1" xfId="0" applyNumberFormat="1" applyBorder="1"/>
    <xf numFmtId="44" fontId="2" fillId="0" borderId="1" xfId="4" applyFont="1" applyFill="1" applyBorder="1"/>
    <xf numFmtId="44" fontId="4" fillId="0" borderId="0" xfId="4" applyFont="1" applyAlignment="1">
      <alignment vertical="top" wrapText="1"/>
    </xf>
    <xf numFmtId="14" fontId="0" fillId="0" borderId="1" xfId="0" applyNumberFormat="1" applyBorder="1"/>
    <xf numFmtId="0" fontId="0" fillId="0" borderId="0" xfId="0" pivotButton="1"/>
    <xf numFmtId="0" fontId="0" fillId="0" borderId="0" xfId="0" applyAlignment="1">
      <alignment horizontal="left"/>
    </xf>
    <xf numFmtId="0" fontId="0" fillId="0" borderId="0" xfId="0" applyAlignment="1">
      <alignment horizontal="left" indent="1"/>
    </xf>
    <xf numFmtId="14" fontId="4" fillId="4" borderId="1" xfId="0" applyNumberFormat="1" applyFont="1" applyFill="1" applyBorder="1"/>
    <xf numFmtId="0" fontId="4" fillId="4" borderId="1" xfId="0" applyFont="1" applyFill="1" applyBorder="1"/>
    <xf numFmtId="44" fontId="4" fillId="0" borderId="1" xfId="0" applyNumberFormat="1" applyFont="1" applyBorder="1"/>
    <xf numFmtId="0" fontId="0" fillId="0" borderId="0" xfId="0" applyAlignment="1">
      <alignment wrapText="1"/>
    </xf>
    <xf numFmtId="0" fontId="0" fillId="0" borderId="2" xfId="0" applyBorder="1" applyAlignment="1">
      <alignment horizontal="centerContinuous" vertical="center" wrapText="1"/>
    </xf>
    <xf numFmtId="0" fontId="0" fillId="0" borderId="3" xfId="0" applyBorder="1" applyAlignment="1">
      <alignment horizontal="centerContinuous" wrapText="1"/>
    </xf>
    <xf numFmtId="0" fontId="0" fillId="0" borderId="4" xfId="0" applyBorder="1" applyAlignment="1">
      <alignment horizontal="centerContinuous" wrapText="1"/>
    </xf>
    <xf numFmtId="44" fontId="0" fillId="5" borderId="0" xfId="4" applyFont="1" applyFill="1"/>
    <xf numFmtId="164" fontId="0" fillId="5" borderId="1" xfId="0" applyNumberFormat="1" applyFill="1" applyBorder="1"/>
    <xf numFmtId="0" fontId="0" fillId="5" borderId="1" xfId="0" applyFill="1" applyBorder="1"/>
    <xf numFmtId="0" fontId="0" fillId="5" borderId="0" xfId="0" applyFill="1"/>
    <xf numFmtId="0" fontId="0" fillId="0" borderId="0" xfId="0" applyAlignment="1">
      <alignment horizontal="left" vertical="top" wrapText="1"/>
    </xf>
    <xf numFmtId="44" fontId="4" fillId="5" borderId="1" xfId="4" applyFont="1" applyFill="1" applyBorder="1" applyAlignment="1">
      <alignment horizontal="left" vertical="top" wrapText="1"/>
    </xf>
    <xf numFmtId="44" fontId="4" fillId="2" borderId="1" xfId="4" applyFont="1" applyFill="1" applyBorder="1" applyAlignment="1">
      <alignment horizontal="left" vertical="top" wrapText="1"/>
    </xf>
    <xf numFmtId="44" fontId="4" fillId="3" borderId="1" xfId="4" applyFont="1" applyFill="1" applyBorder="1" applyAlignment="1">
      <alignment horizontal="left" vertical="top" wrapText="1"/>
    </xf>
    <xf numFmtId="14" fontId="4" fillId="3" borderId="1" xfId="4" applyNumberFormat="1" applyFont="1" applyFill="1" applyBorder="1" applyAlignment="1">
      <alignment horizontal="left" vertical="top" wrapText="1"/>
    </xf>
    <xf numFmtId="44" fontId="0" fillId="6" borderId="1" xfId="0" applyNumberFormat="1" applyFill="1" applyBorder="1"/>
    <xf numFmtId="44" fontId="0" fillId="6" borderId="0" xfId="4" applyFont="1" applyFill="1"/>
    <xf numFmtId="44" fontId="4" fillId="2" borderId="1" xfId="4" applyFont="1" applyFill="1" applyBorder="1" applyAlignment="1">
      <alignment vertical="top" wrapText="1"/>
    </xf>
    <xf numFmtId="44" fontId="4" fillId="3" borderId="1" xfId="4" applyFont="1" applyFill="1" applyBorder="1" applyAlignment="1">
      <alignment vertical="top" wrapText="1"/>
    </xf>
    <xf numFmtId="44" fontId="4" fillId="6" borderId="1" xfId="4" applyFont="1" applyFill="1" applyBorder="1" applyAlignment="1">
      <alignment vertical="top" wrapText="1"/>
    </xf>
    <xf numFmtId="14" fontId="2" fillId="0" borderId="1" xfId="4" applyNumberFormat="1" applyFont="1" applyFill="1" applyBorder="1"/>
    <xf numFmtId="44" fontId="4" fillId="0" borderId="1" xfId="4" applyFont="1" applyBorder="1"/>
    <xf numFmtId="44" fontId="0" fillId="0" borderId="1" xfId="4" applyFont="1" applyFill="1" applyBorder="1"/>
    <xf numFmtId="44" fontId="0" fillId="5" borderId="1" xfId="4" applyFont="1" applyFill="1" applyBorder="1"/>
    <xf numFmtId="44" fontId="2" fillId="5" borderId="1" xfId="4" applyFont="1" applyFill="1" applyBorder="1"/>
  </cellXfs>
  <cellStyles count="5">
    <cellStyle name="Currency" xfId="4" builtinId="4"/>
    <cellStyle name="Normal" xfId="0" builtinId="0"/>
    <cellStyle name="Normal 2" xfId="3" xr:uid="{2B50F904-A68F-4850-8819-14D1451AAA1D}"/>
    <cellStyle name="Normal 2 2" xfId="2" xr:uid="{5D5F8134-35DE-41A9-B444-518CB90B1B2C}"/>
    <cellStyle name="Normal 5" xfId="1" xr:uid="{A63B9E06-0EAC-4E40-9A78-370F4562E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[FY25-26 Assessed Valuations for Mill Levy Certification_A11yChecked.xlsx]Statistics Calc!PivotTable4</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 of County</a:t>
            </a:r>
            <a:r>
              <a:rPr lang="en-US" baseline="0"/>
              <a:t> Assessor's Certification of Valuation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'Statistics Calc'!$B$2</c:f>
              <c:strCache>
                <c:ptCount val="1"/>
                <c:pt idx="0">
                  <c:v>Total</c:v>
                </c:pt>
              </c:strCache>
            </c:strRef>
          </c:tx>
          <c:spPr>
            <a:solidFill>
              <a:schemeClr val="accent1"/>
            </a:solidFill>
            <a:ln>
              <a:noFill/>
            </a:ln>
            <a:effectLst/>
          </c:spPr>
          <c:invertIfNegative val="0"/>
          <c:cat>
            <c:multiLvlStrRef>
              <c:f>'Statistics Calc'!$A$3:$A$26</c:f>
              <c:multiLvlStrCache>
                <c:ptCount val="21"/>
                <c:lvl>
                  <c:pt idx="0">
                    <c:v>10-Nov</c:v>
                  </c:pt>
                  <c:pt idx="1">
                    <c:v>17-Nov</c:v>
                  </c:pt>
                  <c:pt idx="2">
                    <c:v>18-Nov</c:v>
                  </c:pt>
                  <c:pt idx="3">
                    <c:v>19-Nov</c:v>
                  </c:pt>
                  <c:pt idx="4">
                    <c:v>20-Nov</c:v>
                  </c:pt>
                  <c:pt idx="5">
                    <c:v>21-Nov</c:v>
                  </c:pt>
                  <c:pt idx="6">
                    <c:v>22-Nov</c:v>
                  </c:pt>
                  <c:pt idx="7">
                    <c:v>24-Nov</c:v>
                  </c:pt>
                  <c:pt idx="8">
                    <c:v>25-Nov</c:v>
                  </c:pt>
                  <c:pt idx="9">
                    <c:v>26-Nov</c:v>
                  </c:pt>
                  <c:pt idx="10">
                    <c:v>28-Nov</c:v>
                  </c:pt>
                  <c:pt idx="11">
                    <c:v>29-Nov</c:v>
                  </c:pt>
                  <c:pt idx="12">
                    <c:v>30-Nov</c:v>
                  </c:pt>
                  <c:pt idx="13">
                    <c:v>1-Dec</c:v>
                  </c:pt>
                  <c:pt idx="14">
                    <c:v>2-Dec</c:v>
                  </c:pt>
                  <c:pt idx="15">
                    <c:v>3-Dec</c:v>
                  </c:pt>
                  <c:pt idx="16">
                    <c:v>4-Dec</c:v>
                  </c:pt>
                  <c:pt idx="17">
                    <c:v>5-Dec</c:v>
                  </c:pt>
                  <c:pt idx="18">
                    <c:v>8-Dec</c:v>
                  </c:pt>
                  <c:pt idx="19">
                    <c:v>10-Dec</c:v>
                  </c:pt>
                  <c:pt idx="20">
                    <c:v>12-Dec</c:v>
                  </c:pt>
                </c:lvl>
                <c:lvl>
                  <c:pt idx="0">
                    <c:v>Nov</c:v>
                  </c:pt>
                  <c:pt idx="13">
                    <c:v>Dec</c:v>
                  </c:pt>
                </c:lvl>
              </c:multiLvlStrCache>
            </c:multiLvlStrRef>
          </c:cat>
          <c:val>
            <c:numRef>
              <c:f>'Statistics Calc'!$B$3:$B$26</c:f>
              <c:numCache>
                <c:formatCode>General</c:formatCode>
                <c:ptCount val="21"/>
                <c:pt idx="0">
                  <c:v>2</c:v>
                </c:pt>
                <c:pt idx="1">
                  <c:v>22</c:v>
                </c:pt>
                <c:pt idx="2">
                  <c:v>6</c:v>
                </c:pt>
                <c:pt idx="3">
                  <c:v>24</c:v>
                </c:pt>
                <c:pt idx="4">
                  <c:v>15</c:v>
                </c:pt>
                <c:pt idx="5">
                  <c:v>15</c:v>
                </c:pt>
                <c:pt idx="6">
                  <c:v>18</c:v>
                </c:pt>
                <c:pt idx="7">
                  <c:v>40</c:v>
                </c:pt>
                <c:pt idx="8">
                  <c:v>34</c:v>
                </c:pt>
                <c:pt idx="9">
                  <c:v>28</c:v>
                </c:pt>
                <c:pt idx="10">
                  <c:v>3</c:v>
                </c:pt>
                <c:pt idx="11">
                  <c:v>2</c:v>
                </c:pt>
                <c:pt idx="12">
                  <c:v>6</c:v>
                </c:pt>
                <c:pt idx="13">
                  <c:v>23</c:v>
                </c:pt>
                <c:pt idx="14">
                  <c:v>10</c:v>
                </c:pt>
                <c:pt idx="15">
                  <c:v>1</c:v>
                </c:pt>
                <c:pt idx="16">
                  <c:v>6</c:v>
                </c:pt>
                <c:pt idx="17">
                  <c:v>1</c:v>
                </c:pt>
                <c:pt idx="18">
                  <c:v>1</c:v>
                </c:pt>
                <c:pt idx="19">
                  <c:v>2</c:v>
                </c:pt>
                <c:pt idx="20">
                  <c:v>1</c:v>
                </c:pt>
              </c:numCache>
            </c:numRef>
          </c:val>
          <c:extLst>
            <c:ext xmlns:c16="http://schemas.microsoft.com/office/drawing/2014/chart" uri="{C3380CC4-5D6E-409C-BE32-E72D297353CC}">
              <c16:uniqueId val="{00000000-3E8D-4290-AAAB-5673295B2033}"/>
            </c:ext>
          </c:extLst>
        </c:ser>
        <c:dLbls>
          <c:showLegendKey val="0"/>
          <c:showVal val="0"/>
          <c:showCatName val="0"/>
          <c:showSerName val="0"/>
          <c:showPercent val="0"/>
          <c:showBubbleSize val="0"/>
        </c:dLbls>
        <c:gapWidth val="219"/>
        <c:overlap val="-27"/>
        <c:axId val="1868284144"/>
        <c:axId val="1868285104"/>
      </c:barChart>
      <c:catAx>
        <c:axId val="186828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85104"/>
        <c:crosses val="autoZero"/>
        <c:auto val="1"/>
        <c:lblAlgn val="ctr"/>
        <c:lblOffset val="100"/>
        <c:noMultiLvlLbl val="0"/>
      </c:catAx>
      <c:valAx>
        <c:axId val="1868285104"/>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84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[FY25-26 Assessed Valuations for Mill Levy Certification_A11yChecked.xlsx]Statistics Calc!PivotTable6</c:name>
    <c:fmtId val="1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Date</a:t>
            </a:r>
            <a:r>
              <a:rPr lang="en-US" baseline="0"/>
              <a:t> the Certification of Valuation was Received by School Finance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'Statistics Calc'!$B$32</c:f>
              <c:strCache>
                <c:ptCount val="1"/>
                <c:pt idx="0">
                  <c:v>Total</c:v>
                </c:pt>
              </c:strCache>
            </c:strRef>
          </c:tx>
          <c:spPr>
            <a:solidFill>
              <a:schemeClr val="accent1"/>
            </a:solidFill>
            <a:ln>
              <a:noFill/>
            </a:ln>
            <a:effectLst/>
          </c:spPr>
          <c:invertIfNegative val="0"/>
          <c:cat>
            <c:multiLvlStrRef>
              <c:f>'Statistics Calc'!$A$33:$A$58</c:f>
              <c:multiLvlStrCache>
                <c:ptCount val="23"/>
                <c:lvl>
                  <c:pt idx="0">
                    <c:v>18-Nov</c:v>
                  </c:pt>
                  <c:pt idx="1">
                    <c:v>19-Nov</c:v>
                  </c:pt>
                  <c:pt idx="2">
                    <c:v>20-Nov</c:v>
                  </c:pt>
                  <c:pt idx="3">
                    <c:v>21-Nov</c:v>
                  </c:pt>
                  <c:pt idx="4">
                    <c:v>22-Nov</c:v>
                  </c:pt>
                  <c:pt idx="5">
                    <c:v>24-Nov</c:v>
                  </c:pt>
                  <c:pt idx="6">
                    <c:v>25-Nov</c:v>
                  </c:pt>
                  <c:pt idx="7">
                    <c:v>26-Nov</c:v>
                  </c:pt>
                  <c:pt idx="8">
                    <c:v>28-Nov</c:v>
                  </c:pt>
                  <c:pt idx="9">
                    <c:v>1-Dec</c:v>
                  </c:pt>
                  <c:pt idx="10">
                    <c:v>2-Dec</c:v>
                  </c:pt>
                  <c:pt idx="11">
                    <c:v>3-Dec</c:v>
                  </c:pt>
                  <c:pt idx="12">
                    <c:v>4-Dec</c:v>
                  </c:pt>
                  <c:pt idx="13">
                    <c:v>5-Dec</c:v>
                  </c:pt>
                  <c:pt idx="14">
                    <c:v>8-Dec</c:v>
                  </c:pt>
                  <c:pt idx="15">
                    <c:v>9-Dec</c:v>
                  </c:pt>
                  <c:pt idx="16">
                    <c:v>10-Dec</c:v>
                  </c:pt>
                  <c:pt idx="17">
                    <c:v>11-Dec</c:v>
                  </c:pt>
                  <c:pt idx="18">
                    <c:v>12-Dec</c:v>
                  </c:pt>
                  <c:pt idx="19">
                    <c:v>15-Dec</c:v>
                  </c:pt>
                  <c:pt idx="20">
                    <c:v>16-Dec</c:v>
                  </c:pt>
                  <c:pt idx="21">
                    <c:v>18-Dec</c:v>
                  </c:pt>
                  <c:pt idx="22">
                    <c:v>19-Dec</c:v>
                  </c:pt>
                </c:lvl>
                <c:lvl>
                  <c:pt idx="0">
                    <c:v>Nov</c:v>
                  </c:pt>
                  <c:pt idx="9">
                    <c:v>Dec</c:v>
                  </c:pt>
                </c:lvl>
              </c:multiLvlStrCache>
            </c:multiLvlStrRef>
          </c:cat>
          <c:val>
            <c:numRef>
              <c:f>'Statistics Calc'!$B$33:$B$58</c:f>
              <c:numCache>
                <c:formatCode>General</c:formatCode>
                <c:ptCount val="23"/>
                <c:pt idx="0">
                  <c:v>2</c:v>
                </c:pt>
                <c:pt idx="1">
                  <c:v>14</c:v>
                </c:pt>
                <c:pt idx="2">
                  <c:v>28</c:v>
                </c:pt>
                <c:pt idx="3">
                  <c:v>14</c:v>
                </c:pt>
                <c:pt idx="4">
                  <c:v>1</c:v>
                </c:pt>
                <c:pt idx="5">
                  <c:v>31</c:v>
                </c:pt>
                <c:pt idx="6">
                  <c:v>36</c:v>
                </c:pt>
                <c:pt idx="7">
                  <c:v>39</c:v>
                </c:pt>
                <c:pt idx="8">
                  <c:v>3</c:v>
                </c:pt>
                <c:pt idx="9">
                  <c:v>28</c:v>
                </c:pt>
                <c:pt idx="10">
                  <c:v>18</c:v>
                </c:pt>
                <c:pt idx="11">
                  <c:v>2</c:v>
                </c:pt>
                <c:pt idx="12">
                  <c:v>2</c:v>
                </c:pt>
                <c:pt idx="13">
                  <c:v>6</c:v>
                </c:pt>
                <c:pt idx="14">
                  <c:v>3</c:v>
                </c:pt>
                <c:pt idx="15">
                  <c:v>4</c:v>
                </c:pt>
                <c:pt idx="16">
                  <c:v>13</c:v>
                </c:pt>
                <c:pt idx="17">
                  <c:v>2</c:v>
                </c:pt>
                <c:pt idx="18">
                  <c:v>7</c:v>
                </c:pt>
                <c:pt idx="19">
                  <c:v>4</c:v>
                </c:pt>
                <c:pt idx="20">
                  <c:v>1</c:v>
                </c:pt>
                <c:pt idx="21">
                  <c:v>1</c:v>
                </c:pt>
                <c:pt idx="22">
                  <c:v>1</c:v>
                </c:pt>
              </c:numCache>
            </c:numRef>
          </c:val>
          <c:extLst>
            <c:ext xmlns:c16="http://schemas.microsoft.com/office/drawing/2014/chart" uri="{C3380CC4-5D6E-409C-BE32-E72D297353CC}">
              <c16:uniqueId val="{00000000-6ECB-4D08-AE3B-DBC0EDCAEF0D}"/>
            </c:ext>
          </c:extLst>
        </c:ser>
        <c:dLbls>
          <c:showLegendKey val="0"/>
          <c:showVal val="0"/>
          <c:showCatName val="0"/>
          <c:showSerName val="0"/>
          <c:showPercent val="0"/>
          <c:showBubbleSize val="0"/>
        </c:dLbls>
        <c:gapWidth val="219"/>
        <c:overlap val="-27"/>
        <c:axId val="51810112"/>
        <c:axId val="51807232"/>
      </c:barChart>
      <c:catAx>
        <c:axId val="5181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07232"/>
        <c:crosses val="autoZero"/>
        <c:auto val="1"/>
        <c:lblAlgn val="ctr"/>
        <c:lblOffset val="100"/>
        <c:noMultiLvlLbl val="0"/>
      </c:catAx>
      <c:valAx>
        <c:axId val="51807232"/>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101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accent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9</xdr:row>
      <xdr:rowOff>0</xdr:rowOff>
    </xdr:from>
    <xdr:to>
      <xdr:col>2</xdr:col>
      <xdr:colOff>1000126</xdr:colOff>
      <xdr:row>28</xdr:row>
      <xdr:rowOff>166688</xdr:rowOff>
    </xdr:to>
    <xdr:graphicFrame macro="">
      <xdr:nvGraphicFramePr>
        <xdr:cNvPr id="3" name="Chart 2" descr="Bar chart showing date jof assessor's certification of valuation over time from November 10 to December 12, 2025">
          <a:extLst>
            <a:ext uri="{FF2B5EF4-FFF2-40B4-BE49-F238E27FC236}">
              <a16:creationId xmlns:a16="http://schemas.microsoft.com/office/drawing/2014/main" id="{8475E5D5-633D-45B6-9C5D-28B1934AD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1333499</xdr:colOff>
      <xdr:row>9</xdr:row>
      <xdr:rowOff>0</xdr:rowOff>
    </xdr:from>
    <xdr:to>
      <xdr:col>13</xdr:col>
      <xdr:colOff>447674</xdr:colOff>
      <xdr:row>28</xdr:row>
      <xdr:rowOff>152399</xdr:rowOff>
    </xdr:to>
    <xdr:graphicFrame macro="">
      <xdr:nvGraphicFramePr>
        <xdr:cNvPr id="4" name="Chart 3" descr="Bar chart showing date of CDE receipt of county assessor's certification of valuation over time from November 18 to December 19, 2025">
          <a:extLst>
            <a:ext uri="{FF2B5EF4-FFF2-40B4-BE49-F238E27FC236}">
              <a16:creationId xmlns:a16="http://schemas.microsoft.com/office/drawing/2014/main" id="{94393F33-4EE3-4392-A79F-CD45DCB27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Reeves, Kim" id="{92940019-7025-4746-8069-FDC666CD57FF}" userId="Reeves, Kim" providerId="None"/>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yree, Tabitha" refreshedDate="46031.453692476854" createdVersion="8" refreshedVersion="8" minRefreshableVersion="3" recordCount="260" xr:uid="{94180E0E-2DA8-4906-B314-2B79E5D0D7CE}">
  <cacheSource type="worksheet">
    <worksheetSource ref="I1:I261" sheet="By County"/>
  </cacheSource>
  <cacheFields count="3">
    <cacheField name="Date Certified/Printed" numFmtId="14">
      <sharedItems containsSemiMixedTypes="0" containsNonDate="0" containsDate="1" containsString="0" minDate="2025-08-25T00:00:00" maxDate="2025-12-13T00:00:00" count="24">
        <d v="2025-11-21T00:00:00"/>
        <d v="2025-12-10T00:00:00"/>
        <d v="2025-11-24T00:00:00"/>
        <d v="2025-11-17T00:00:00"/>
        <d v="2025-11-26T00:00:00"/>
        <d v="2025-12-01T00:00:00"/>
        <d v="2025-12-04T00:00:00"/>
        <d v="2025-12-02T00:00:00"/>
        <d v="2025-11-19T00:00:00"/>
        <d v="2025-11-30T00:00:00"/>
        <d v="2025-11-29T00:00:00"/>
        <d v="2025-11-10T00:00:00"/>
        <d v="2025-11-25T00:00:00"/>
        <d v="2025-12-05T00:00:00"/>
        <d v="2025-11-18T00:00:00"/>
        <d v="2025-11-22T00:00:00"/>
        <d v="2025-12-08T00:00:00"/>
        <d v="2025-12-03T00:00:00"/>
        <d v="2025-11-20T00:00:00"/>
        <d v="2025-11-28T00:00:00"/>
        <d v="2025-12-12T00:00:00"/>
        <d v="2025-08-25T00:00:00" u="1"/>
        <d v="2025-09-10T00:00:00" u="1"/>
        <d v="2025-08-26T00:00:00" u="1"/>
      </sharedItems>
      <fieldGroup par="2"/>
    </cacheField>
    <cacheField name="Days (Date Certified/Printed)" numFmtId="0" databaseField="0">
      <fieldGroup base="0">
        <rangePr groupBy="days" startDate="2025-11-10T00:00:00" endDate="2025-12-13T00:00:00"/>
        <groupItems count="368">
          <s v="&lt;11/10/2025"/>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13/2025"/>
        </groupItems>
      </fieldGroup>
    </cacheField>
    <cacheField name="Months (Date Certified/Printed)" numFmtId="0" databaseField="0">
      <fieldGroup base="0">
        <rangePr groupBy="months" startDate="2025-11-10T00:00:00" endDate="2025-12-13T00:00:00"/>
        <groupItems count="14">
          <s v="&lt;11/10/2025"/>
          <s v="Jan"/>
          <s v="Feb"/>
          <s v="Mar"/>
          <s v="Apr"/>
          <s v="May"/>
          <s v="Jun"/>
          <s v="Jul"/>
          <s v="Aug"/>
          <s v="Sep"/>
          <s v="Oct"/>
          <s v="Nov"/>
          <s v="Dec"/>
          <s v="&gt;12/13/2025"/>
        </groupItems>
      </fieldGroup>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yree, Tabitha" refreshedDate="46031.453772685185" createdVersion="8" refreshedVersion="8" minRefreshableVersion="3" recordCount="260" xr:uid="{64AB6650-381C-4F58-8895-EDFA5A1BC8F7}">
  <cacheSource type="worksheet">
    <worksheetSource ref="J1:J261" sheet="By County"/>
  </cacheSource>
  <cacheFields count="3">
    <cacheField name="Date Received" numFmtId="14">
      <sharedItems containsSemiMixedTypes="0" containsNonDate="0" containsDate="1" containsString="0" minDate="2025-08-25T00:00:00" maxDate="2025-12-20T00:00:00" count="27">
        <d v="2025-11-24T00:00:00"/>
        <d v="2025-12-11T00:00:00"/>
        <d v="2025-11-25T00:00:00"/>
        <d v="2025-11-20T00:00:00"/>
        <d v="2025-12-01T00:00:00"/>
        <d v="2025-12-10T00:00:00"/>
        <d v="2025-12-02T00:00:00"/>
        <d v="2025-12-09T00:00:00"/>
        <d v="2025-12-05T00:00:00"/>
        <d v="2025-11-19T00:00:00"/>
        <d v="2025-11-21T00:00:00"/>
        <d v="2025-11-26T00:00:00"/>
        <d v="2025-12-04T00:00:00"/>
        <d v="2025-12-08T00:00:00"/>
        <d v="2025-11-18T00:00:00"/>
        <d v="2025-12-19T00:00:00"/>
        <d v="2025-12-15T00:00:00"/>
        <d v="2025-12-12T00:00:00"/>
        <d v="2025-11-22T00:00:00"/>
        <d v="2025-11-28T00:00:00"/>
        <d v="2025-12-03T00:00:00"/>
        <d v="2025-12-16T00:00:00"/>
        <d v="2025-12-18T00:00:00"/>
        <d v="2025-08-25T00:00:00" u="1"/>
        <d v="2025-10-01T00:00:00" u="1"/>
        <d v="2025-09-04T00:00:00" u="1"/>
        <d v="2025-09-22T00:00:00" u="1"/>
      </sharedItems>
      <fieldGroup par="2"/>
    </cacheField>
    <cacheField name="Days (Date Received)" numFmtId="0" databaseField="0">
      <fieldGroup base="0">
        <rangePr groupBy="days" startDate="2025-11-18T00:00:00" endDate="2025-12-20T00:00:00"/>
        <groupItems count="368">
          <s v="&lt;11/18/2025"/>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12/20/2025"/>
        </groupItems>
      </fieldGroup>
    </cacheField>
    <cacheField name="Months (Date Received)" numFmtId="0" databaseField="0">
      <fieldGroup base="0">
        <rangePr groupBy="months" startDate="2025-11-18T00:00:00" endDate="2025-12-20T00:00:00"/>
        <groupItems count="14">
          <s v="&lt;11/18/2025"/>
          <s v="Jan"/>
          <s v="Feb"/>
          <s v="Mar"/>
          <s v="Apr"/>
          <s v="May"/>
          <s v="Jun"/>
          <s v="Jul"/>
          <s v="Aug"/>
          <s v="Sep"/>
          <s v="Oct"/>
          <s v="Nov"/>
          <s v="Dec"/>
          <s v="&gt;12/20/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0">
  <r>
    <x v="0"/>
  </r>
  <r>
    <x v="1"/>
  </r>
  <r>
    <x v="0"/>
  </r>
  <r>
    <x v="0"/>
  </r>
  <r>
    <x v="2"/>
  </r>
  <r>
    <x v="0"/>
  </r>
  <r>
    <x v="3"/>
  </r>
  <r>
    <x v="2"/>
  </r>
  <r>
    <x v="4"/>
  </r>
  <r>
    <x v="2"/>
  </r>
  <r>
    <x v="4"/>
  </r>
  <r>
    <x v="2"/>
  </r>
  <r>
    <x v="4"/>
  </r>
  <r>
    <x v="5"/>
  </r>
  <r>
    <x v="4"/>
  </r>
  <r>
    <x v="6"/>
  </r>
  <r>
    <x v="4"/>
  </r>
  <r>
    <x v="4"/>
  </r>
  <r>
    <x v="4"/>
  </r>
  <r>
    <x v="4"/>
  </r>
  <r>
    <x v="2"/>
  </r>
  <r>
    <x v="4"/>
  </r>
  <r>
    <x v="2"/>
  </r>
  <r>
    <x v="4"/>
  </r>
  <r>
    <x v="2"/>
  </r>
  <r>
    <x v="4"/>
  </r>
  <r>
    <x v="7"/>
  </r>
  <r>
    <x v="8"/>
  </r>
  <r>
    <x v="3"/>
  </r>
  <r>
    <x v="3"/>
  </r>
  <r>
    <x v="3"/>
  </r>
  <r>
    <x v="3"/>
  </r>
  <r>
    <x v="3"/>
  </r>
  <r>
    <x v="5"/>
  </r>
  <r>
    <x v="5"/>
  </r>
  <r>
    <x v="7"/>
  </r>
  <r>
    <x v="0"/>
  </r>
  <r>
    <x v="2"/>
  </r>
  <r>
    <x v="3"/>
  </r>
  <r>
    <x v="7"/>
  </r>
  <r>
    <x v="0"/>
  </r>
  <r>
    <x v="4"/>
  </r>
  <r>
    <x v="9"/>
  </r>
  <r>
    <x v="9"/>
  </r>
  <r>
    <x v="8"/>
  </r>
  <r>
    <x v="2"/>
  </r>
  <r>
    <x v="2"/>
  </r>
  <r>
    <x v="2"/>
  </r>
  <r>
    <x v="4"/>
  </r>
  <r>
    <x v="5"/>
  </r>
  <r>
    <x v="4"/>
  </r>
  <r>
    <x v="5"/>
  </r>
  <r>
    <x v="5"/>
  </r>
  <r>
    <x v="10"/>
  </r>
  <r>
    <x v="10"/>
  </r>
  <r>
    <x v="2"/>
  </r>
  <r>
    <x v="8"/>
  </r>
  <r>
    <x v="11"/>
  </r>
  <r>
    <x v="12"/>
  </r>
  <r>
    <x v="12"/>
  </r>
  <r>
    <x v="12"/>
  </r>
  <r>
    <x v="12"/>
  </r>
  <r>
    <x v="13"/>
  </r>
  <r>
    <x v="14"/>
  </r>
  <r>
    <x v="8"/>
  </r>
  <r>
    <x v="8"/>
  </r>
  <r>
    <x v="12"/>
  </r>
  <r>
    <x v="7"/>
  </r>
  <r>
    <x v="0"/>
  </r>
  <r>
    <x v="9"/>
  </r>
  <r>
    <x v="12"/>
  </r>
  <r>
    <x v="12"/>
  </r>
  <r>
    <x v="15"/>
  </r>
  <r>
    <x v="12"/>
  </r>
  <r>
    <x v="12"/>
  </r>
  <r>
    <x v="12"/>
  </r>
  <r>
    <x v="15"/>
  </r>
  <r>
    <x v="12"/>
  </r>
  <r>
    <x v="15"/>
  </r>
  <r>
    <x v="15"/>
  </r>
  <r>
    <x v="15"/>
  </r>
  <r>
    <x v="15"/>
  </r>
  <r>
    <x v="15"/>
  </r>
  <r>
    <x v="15"/>
  </r>
  <r>
    <x v="15"/>
  </r>
  <r>
    <x v="15"/>
  </r>
  <r>
    <x v="15"/>
  </r>
  <r>
    <x v="12"/>
  </r>
  <r>
    <x v="15"/>
  </r>
  <r>
    <x v="15"/>
  </r>
  <r>
    <x v="15"/>
  </r>
  <r>
    <x v="15"/>
  </r>
  <r>
    <x v="8"/>
  </r>
  <r>
    <x v="14"/>
  </r>
  <r>
    <x v="15"/>
  </r>
  <r>
    <x v="12"/>
  </r>
  <r>
    <x v="8"/>
  </r>
  <r>
    <x v="8"/>
  </r>
  <r>
    <x v="11"/>
  </r>
  <r>
    <x v="15"/>
  </r>
  <r>
    <x v="8"/>
  </r>
  <r>
    <x v="1"/>
  </r>
  <r>
    <x v="7"/>
  </r>
  <r>
    <x v="0"/>
  </r>
  <r>
    <x v="5"/>
  </r>
  <r>
    <x v="0"/>
  </r>
  <r>
    <x v="0"/>
  </r>
  <r>
    <x v="16"/>
  </r>
  <r>
    <x v="7"/>
  </r>
  <r>
    <x v="12"/>
  </r>
  <r>
    <x v="2"/>
  </r>
  <r>
    <x v="12"/>
  </r>
  <r>
    <x v="12"/>
  </r>
  <r>
    <x v="6"/>
  </r>
  <r>
    <x v="8"/>
  </r>
  <r>
    <x v="5"/>
  </r>
  <r>
    <x v="5"/>
  </r>
  <r>
    <x v="2"/>
  </r>
  <r>
    <x v="0"/>
  </r>
  <r>
    <x v="6"/>
  </r>
  <r>
    <x v="5"/>
  </r>
  <r>
    <x v="5"/>
  </r>
  <r>
    <x v="8"/>
  </r>
  <r>
    <x v="8"/>
  </r>
  <r>
    <x v="8"/>
  </r>
  <r>
    <x v="8"/>
  </r>
  <r>
    <x v="8"/>
  </r>
  <r>
    <x v="8"/>
  </r>
  <r>
    <x v="5"/>
  </r>
  <r>
    <x v="17"/>
  </r>
  <r>
    <x v="5"/>
  </r>
  <r>
    <x v="7"/>
  </r>
  <r>
    <x v="5"/>
  </r>
  <r>
    <x v="7"/>
  </r>
  <r>
    <x v="5"/>
  </r>
  <r>
    <x v="2"/>
  </r>
  <r>
    <x v="7"/>
  </r>
  <r>
    <x v="2"/>
  </r>
  <r>
    <x v="3"/>
  </r>
  <r>
    <x v="7"/>
  </r>
  <r>
    <x v="2"/>
  </r>
  <r>
    <x v="2"/>
  </r>
  <r>
    <x v="2"/>
  </r>
  <r>
    <x v="2"/>
  </r>
  <r>
    <x v="2"/>
  </r>
  <r>
    <x v="2"/>
  </r>
  <r>
    <x v="2"/>
  </r>
  <r>
    <x v="8"/>
  </r>
  <r>
    <x v="12"/>
  </r>
  <r>
    <x v="8"/>
  </r>
  <r>
    <x v="8"/>
  </r>
  <r>
    <x v="18"/>
  </r>
  <r>
    <x v="18"/>
  </r>
  <r>
    <x v="18"/>
  </r>
  <r>
    <x v="12"/>
  </r>
  <r>
    <x v="2"/>
  </r>
  <r>
    <x v="18"/>
  </r>
  <r>
    <x v="0"/>
  </r>
  <r>
    <x v="12"/>
  </r>
  <r>
    <x v="12"/>
  </r>
  <r>
    <x v="12"/>
  </r>
  <r>
    <x v="15"/>
  </r>
  <r>
    <x v="2"/>
  </r>
  <r>
    <x v="2"/>
  </r>
  <r>
    <x v="2"/>
  </r>
  <r>
    <x v="2"/>
  </r>
  <r>
    <x v="12"/>
  </r>
  <r>
    <x v="12"/>
  </r>
  <r>
    <x v="19"/>
  </r>
  <r>
    <x v="12"/>
  </r>
  <r>
    <x v="12"/>
  </r>
  <r>
    <x v="20"/>
  </r>
  <r>
    <x v="12"/>
  </r>
  <r>
    <x v="12"/>
  </r>
  <r>
    <x v="3"/>
  </r>
  <r>
    <x v="2"/>
  </r>
  <r>
    <x v="12"/>
  </r>
  <r>
    <x v="3"/>
  </r>
  <r>
    <x v="18"/>
  </r>
  <r>
    <x v="18"/>
  </r>
  <r>
    <x v="2"/>
  </r>
  <r>
    <x v="18"/>
  </r>
  <r>
    <x v="2"/>
  </r>
  <r>
    <x v="18"/>
  </r>
  <r>
    <x v="14"/>
  </r>
  <r>
    <x v="18"/>
  </r>
  <r>
    <x v="18"/>
  </r>
  <r>
    <x v="19"/>
  </r>
  <r>
    <x v="19"/>
  </r>
  <r>
    <x v="4"/>
  </r>
  <r>
    <x v="4"/>
  </r>
  <r>
    <x v="18"/>
  </r>
  <r>
    <x v="4"/>
  </r>
  <r>
    <x v="5"/>
  </r>
  <r>
    <x v="18"/>
  </r>
  <r>
    <x v="18"/>
  </r>
  <r>
    <x v="4"/>
  </r>
  <r>
    <x v="5"/>
  </r>
  <r>
    <x v="5"/>
  </r>
  <r>
    <x v="12"/>
  </r>
  <r>
    <x v="12"/>
  </r>
  <r>
    <x v="12"/>
  </r>
  <r>
    <x v="5"/>
  </r>
  <r>
    <x v="12"/>
  </r>
  <r>
    <x v="14"/>
  </r>
  <r>
    <x v="14"/>
  </r>
  <r>
    <x v="0"/>
  </r>
  <r>
    <x v="0"/>
  </r>
  <r>
    <x v="4"/>
  </r>
  <r>
    <x v="4"/>
  </r>
  <r>
    <x v="4"/>
  </r>
  <r>
    <x v="4"/>
  </r>
  <r>
    <x v="9"/>
  </r>
  <r>
    <x v="9"/>
  </r>
  <r>
    <x v="8"/>
  </r>
  <r>
    <x v="9"/>
  </r>
  <r>
    <x v="6"/>
  </r>
  <r>
    <x v="6"/>
  </r>
  <r>
    <x v="4"/>
  </r>
  <r>
    <x v="4"/>
  </r>
  <r>
    <x v="6"/>
  </r>
  <r>
    <x v="2"/>
  </r>
  <r>
    <x v="8"/>
  </r>
  <r>
    <x v="14"/>
  </r>
  <r>
    <x v="12"/>
  </r>
  <r>
    <x v="8"/>
  </r>
  <r>
    <x v="18"/>
  </r>
  <r>
    <x v="4"/>
  </r>
  <r>
    <x v="4"/>
  </r>
  <r>
    <x v="2"/>
  </r>
  <r>
    <x v="4"/>
  </r>
  <r>
    <x v="4"/>
  </r>
  <r>
    <x v="2"/>
  </r>
  <r>
    <x v="2"/>
  </r>
  <r>
    <x v="2"/>
  </r>
  <r>
    <x v="2"/>
  </r>
  <r>
    <x v="2"/>
  </r>
  <r>
    <x v="3"/>
  </r>
  <r>
    <x v="3"/>
  </r>
  <r>
    <x v="2"/>
  </r>
  <r>
    <x v="3"/>
  </r>
  <r>
    <x v="3"/>
  </r>
  <r>
    <x v="2"/>
  </r>
  <r>
    <x v="3"/>
  </r>
  <r>
    <x v="3"/>
  </r>
  <r>
    <x v="3"/>
  </r>
  <r>
    <x v="0"/>
  </r>
  <r>
    <x v="3"/>
  </r>
  <r>
    <x v="3"/>
  </r>
  <r>
    <x v="12"/>
  </r>
  <r>
    <x v="3"/>
  </r>
  <r>
    <x v="18"/>
  </r>
  <r>
    <x v="3"/>
  </r>
  <r>
    <x v="3"/>
  </r>
  <r>
    <x v="5"/>
  </r>
  <r>
    <x v="5"/>
  </r>
  <r>
    <x v="8"/>
  </r>
  <r>
    <x v="5"/>
  </r>
  <r>
    <x v="8"/>
  </r>
  <r>
    <x v="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0">
  <r>
    <x v="0"/>
  </r>
  <r>
    <x v="1"/>
  </r>
  <r>
    <x v="2"/>
  </r>
  <r>
    <x v="0"/>
  </r>
  <r>
    <x v="0"/>
  </r>
  <r>
    <x v="2"/>
  </r>
  <r>
    <x v="3"/>
  </r>
  <r>
    <x v="0"/>
  </r>
  <r>
    <x v="4"/>
  </r>
  <r>
    <x v="0"/>
  </r>
  <r>
    <x v="4"/>
  </r>
  <r>
    <x v="0"/>
  </r>
  <r>
    <x v="5"/>
  </r>
  <r>
    <x v="6"/>
  </r>
  <r>
    <x v="7"/>
  </r>
  <r>
    <x v="8"/>
  </r>
  <r>
    <x v="4"/>
  </r>
  <r>
    <x v="4"/>
  </r>
  <r>
    <x v="4"/>
  </r>
  <r>
    <x v="4"/>
  </r>
  <r>
    <x v="0"/>
  </r>
  <r>
    <x v="4"/>
  </r>
  <r>
    <x v="0"/>
  </r>
  <r>
    <x v="4"/>
  </r>
  <r>
    <x v="0"/>
  </r>
  <r>
    <x v="4"/>
  </r>
  <r>
    <x v="6"/>
  </r>
  <r>
    <x v="9"/>
  </r>
  <r>
    <x v="10"/>
  </r>
  <r>
    <x v="10"/>
  </r>
  <r>
    <x v="10"/>
  </r>
  <r>
    <x v="10"/>
  </r>
  <r>
    <x v="10"/>
  </r>
  <r>
    <x v="6"/>
  </r>
  <r>
    <x v="6"/>
  </r>
  <r>
    <x v="6"/>
  </r>
  <r>
    <x v="2"/>
  </r>
  <r>
    <x v="0"/>
  </r>
  <r>
    <x v="3"/>
  </r>
  <r>
    <x v="6"/>
  </r>
  <r>
    <x v="2"/>
  </r>
  <r>
    <x v="11"/>
  </r>
  <r>
    <x v="4"/>
  </r>
  <r>
    <x v="4"/>
  </r>
  <r>
    <x v="9"/>
  </r>
  <r>
    <x v="2"/>
  </r>
  <r>
    <x v="2"/>
  </r>
  <r>
    <x v="0"/>
  </r>
  <r>
    <x v="5"/>
  </r>
  <r>
    <x v="6"/>
  </r>
  <r>
    <x v="12"/>
  </r>
  <r>
    <x v="6"/>
  </r>
  <r>
    <x v="6"/>
  </r>
  <r>
    <x v="4"/>
  </r>
  <r>
    <x v="4"/>
  </r>
  <r>
    <x v="0"/>
  </r>
  <r>
    <x v="3"/>
  </r>
  <r>
    <x v="9"/>
  </r>
  <r>
    <x v="11"/>
  </r>
  <r>
    <x v="4"/>
  </r>
  <r>
    <x v="11"/>
  </r>
  <r>
    <x v="2"/>
  </r>
  <r>
    <x v="13"/>
  </r>
  <r>
    <x v="14"/>
  </r>
  <r>
    <x v="3"/>
  </r>
  <r>
    <x v="3"/>
  </r>
  <r>
    <x v="2"/>
  </r>
  <r>
    <x v="6"/>
  </r>
  <r>
    <x v="10"/>
  </r>
  <r>
    <x v="4"/>
  </r>
  <r>
    <x v="2"/>
  </r>
  <r>
    <x v="15"/>
  </r>
  <r>
    <x v="11"/>
  </r>
  <r>
    <x v="2"/>
  </r>
  <r>
    <x v="2"/>
  </r>
  <r>
    <x v="2"/>
  </r>
  <r>
    <x v="11"/>
  </r>
  <r>
    <x v="2"/>
  </r>
  <r>
    <x v="11"/>
  </r>
  <r>
    <x v="11"/>
  </r>
  <r>
    <x v="11"/>
  </r>
  <r>
    <x v="11"/>
  </r>
  <r>
    <x v="11"/>
  </r>
  <r>
    <x v="11"/>
  </r>
  <r>
    <x v="11"/>
  </r>
  <r>
    <x v="11"/>
  </r>
  <r>
    <x v="11"/>
  </r>
  <r>
    <x v="13"/>
  </r>
  <r>
    <x v="11"/>
  </r>
  <r>
    <x v="11"/>
  </r>
  <r>
    <x v="11"/>
  </r>
  <r>
    <x v="11"/>
  </r>
  <r>
    <x v="3"/>
  </r>
  <r>
    <x v="10"/>
  </r>
  <r>
    <x v="11"/>
  </r>
  <r>
    <x v="2"/>
  </r>
  <r>
    <x v="3"/>
  </r>
  <r>
    <x v="9"/>
  </r>
  <r>
    <x v="9"/>
  </r>
  <r>
    <x v="11"/>
  </r>
  <r>
    <x v="9"/>
  </r>
  <r>
    <x v="5"/>
  </r>
  <r>
    <x v="6"/>
  </r>
  <r>
    <x v="10"/>
  </r>
  <r>
    <x v="4"/>
  </r>
  <r>
    <x v="10"/>
  </r>
  <r>
    <x v="10"/>
  </r>
  <r>
    <x v="13"/>
  </r>
  <r>
    <x v="6"/>
  </r>
  <r>
    <x v="11"/>
  </r>
  <r>
    <x v="0"/>
  </r>
  <r>
    <x v="11"/>
  </r>
  <r>
    <x v="4"/>
  </r>
  <r>
    <x v="8"/>
  </r>
  <r>
    <x v="9"/>
  </r>
  <r>
    <x v="0"/>
  </r>
  <r>
    <x v="0"/>
  </r>
  <r>
    <x v="0"/>
  </r>
  <r>
    <x v="2"/>
  </r>
  <r>
    <x v="12"/>
  </r>
  <r>
    <x v="4"/>
  </r>
  <r>
    <x v="4"/>
  </r>
  <r>
    <x v="9"/>
  </r>
  <r>
    <x v="3"/>
  </r>
  <r>
    <x v="9"/>
  </r>
  <r>
    <x v="9"/>
  </r>
  <r>
    <x v="9"/>
  </r>
  <r>
    <x v="9"/>
  </r>
  <r>
    <x v="2"/>
  </r>
  <r>
    <x v="16"/>
  </r>
  <r>
    <x v="4"/>
  </r>
  <r>
    <x v="6"/>
  </r>
  <r>
    <x v="4"/>
  </r>
  <r>
    <x v="6"/>
  </r>
  <r>
    <x v="4"/>
  </r>
  <r>
    <x v="0"/>
  </r>
  <r>
    <x v="6"/>
  </r>
  <r>
    <x v="0"/>
  </r>
  <r>
    <x v="3"/>
  </r>
  <r>
    <x v="6"/>
  </r>
  <r>
    <x v="0"/>
  </r>
  <r>
    <x v="2"/>
  </r>
  <r>
    <x v="2"/>
  </r>
  <r>
    <x v="2"/>
  </r>
  <r>
    <x v="2"/>
  </r>
  <r>
    <x v="2"/>
  </r>
  <r>
    <x v="2"/>
  </r>
  <r>
    <x v="3"/>
  </r>
  <r>
    <x v="2"/>
  </r>
  <r>
    <x v="3"/>
  </r>
  <r>
    <x v="3"/>
  </r>
  <r>
    <x v="5"/>
  </r>
  <r>
    <x v="5"/>
  </r>
  <r>
    <x v="5"/>
  </r>
  <r>
    <x v="1"/>
  </r>
  <r>
    <x v="17"/>
  </r>
  <r>
    <x v="5"/>
  </r>
  <r>
    <x v="10"/>
  </r>
  <r>
    <x v="11"/>
  </r>
  <r>
    <x v="11"/>
  </r>
  <r>
    <x v="11"/>
  </r>
  <r>
    <x v="18"/>
  </r>
  <r>
    <x v="11"/>
  </r>
  <r>
    <x v="2"/>
  </r>
  <r>
    <x v="2"/>
  </r>
  <r>
    <x v="2"/>
  </r>
  <r>
    <x v="4"/>
  </r>
  <r>
    <x v="2"/>
  </r>
  <r>
    <x v="19"/>
  </r>
  <r>
    <x v="2"/>
  </r>
  <r>
    <x v="16"/>
  </r>
  <r>
    <x v="17"/>
  </r>
  <r>
    <x v="5"/>
  </r>
  <r>
    <x v="16"/>
  </r>
  <r>
    <x v="3"/>
  </r>
  <r>
    <x v="0"/>
  </r>
  <r>
    <x v="7"/>
  </r>
  <r>
    <x v="3"/>
  </r>
  <r>
    <x v="0"/>
  </r>
  <r>
    <x v="0"/>
  </r>
  <r>
    <x v="0"/>
  </r>
  <r>
    <x v="0"/>
  </r>
  <r>
    <x v="0"/>
  </r>
  <r>
    <x v="0"/>
  </r>
  <r>
    <x v="10"/>
  </r>
  <r>
    <x v="0"/>
  </r>
  <r>
    <x v="0"/>
  </r>
  <r>
    <x v="19"/>
  </r>
  <r>
    <x v="19"/>
  </r>
  <r>
    <x v="11"/>
  </r>
  <r>
    <x v="11"/>
  </r>
  <r>
    <x v="11"/>
  </r>
  <r>
    <x v="8"/>
  </r>
  <r>
    <x v="2"/>
  </r>
  <r>
    <x v="20"/>
  </r>
  <r>
    <x v="11"/>
  </r>
  <r>
    <x v="20"/>
  </r>
  <r>
    <x v="2"/>
  </r>
  <r>
    <x v="4"/>
  </r>
  <r>
    <x v="11"/>
  </r>
  <r>
    <x v="11"/>
  </r>
  <r>
    <x v="11"/>
  </r>
  <r>
    <x v="6"/>
  </r>
  <r>
    <x v="11"/>
  </r>
  <r>
    <x v="10"/>
  </r>
  <r>
    <x v="10"/>
  </r>
  <r>
    <x v="5"/>
  </r>
  <r>
    <x v="5"/>
  </r>
  <r>
    <x v="11"/>
  </r>
  <r>
    <x v="11"/>
  </r>
  <r>
    <x v="5"/>
  </r>
  <r>
    <x v="11"/>
  </r>
  <r>
    <x v="4"/>
  </r>
  <r>
    <x v="4"/>
  </r>
  <r>
    <x v="5"/>
  </r>
  <r>
    <x v="4"/>
  </r>
  <r>
    <x v="8"/>
  </r>
  <r>
    <x v="8"/>
  </r>
  <r>
    <x v="6"/>
  </r>
  <r>
    <x v="11"/>
  </r>
  <r>
    <x v="8"/>
  </r>
  <r>
    <x v="4"/>
  </r>
  <r>
    <x v="3"/>
  </r>
  <r>
    <x v="14"/>
  </r>
  <r>
    <x v="2"/>
  </r>
  <r>
    <x v="3"/>
  </r>
  <r>
    <x v="11"/>
  </r>
  <r>
    <x v="7"/>
  </r>
  <r>
    <x v="7"/>
  </r>
  <r>
    <x v="0"/>
  </r>
  <r>
    <x v="16"/>
  </r>
  <r>
    <x v="21"/>
  </r>
  <r>
    <x v="17"/>
  </r>
  <r>
    <x v="17"/>
  </r>
  <r>
    <x v="17"/>
  </r>
  <r>
    <x v="17"/>
  </r>
  <r>
    <x v="17"/>
  </r>
  <r>
    <x v="3"/>
  </r>
  <r>
    <x v="3"/>
  </r>
  <r>
    <x v="0"/>
  </r>
  <r>
    <x v="3"/>
  </r>
  <r>
    <x v="3"/>
  </r>
  <r>
    <x v="0"/>
  </r>
  <r>
    <x v="3"/>
  </r>
  <r>
    <x v="3"/>
  </r>
  <r>
    <x v="3"/>
  </r>
  <r>
    <x v="2"/>
  </r>
  <r>
    <x v="3"/>
  </r>
  <r>
    <x v="3"/>
  </r>
  <r>
    <x v="22"/>
  </r>
  <r>
    <x v="3"/>
  </r>
  <r>
    <x v="5"/>
  </r>
  <r>
    <x v="3"/>
  </r>
  <r>
    <x v="3"/>
  </r>
  <r>
    <x v="2"/>
  </r>
  <r>
    <x v="2"/>
  </r>
  <r>
    <x v="9"/>
  </r>
  <r>
    <x v="2"/>
  </r>
  <r>
    <x v="9"/>
  </r>
  <r>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E879089-4C0F-4FAC-A8EA-4CDE46EA6B5D}" name="PivotTable4"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A2:B26" firstHeaderRow="1" firstDataRow="1" firstDataCol="1"/>
  <pivotFields count="3">
    <pivotField dataField="1" numFmtId="14" showAll="0">
      <items count="25">
        <item m="1" x="21"/>
        <item m="1" x="23"/>
        <item m="1" x="22"/>
        <item x="11"/>
        <item x="3"/>
        <item x="14"/>
        <item x="8"/>
        <item x="18"/>
        <item x="0"/>
        <item x="15"/>
        <item x="2"/>
        <item x="12"/>
        <item x="4"/>
        <item x="19"/>
        <item x="10"/>
        <item x="9"/>
        <item x="5"/>
        <item x="7"/>
        <item x="6"/>
        <item x="13"/>
        <item x="16"/>
        <item x="1"/>
        <item x="20"/>
        <item x="17"/>
        <item t="default"/>
      </items>
    </pivotField>
    <pivotField axis="axisRow"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x="0"/>
        <item t="default"/>
      </items>
    </pivotField>
    <pivotField axis="axisRow" showAll="0">
      <items count="15">
        <item sd="0" x="0"/>
        <item sd="0" x="1"/>
        <item sd="0" x="2"/>
        <item sd="0" x="3"/>
        <item sd="0" x="4"/>
        <item sd="0" x="5"/>
        <item sd="0" x="6"/>
        <item sd="0" x="7"/>
        <item x="8"/>
        <item x="9"/>
        <item sd="0" x="10"/>
        <item x="11"/>
        <item x="12"/>
        <item sd="0" x="13"/>
        <item t="default"/>
      </items>
    </pivotField>
  </pivotFields>
  <rowFields count="2">
    <field x="2"/>
    <field x="1"/>
  </rowFields>
  <rowItems count="24">
    <i>
      <x v="11"/>
    </i>
    <i r="1">
      <x v="314"/>
    </i>
    <i r="1">
      <x v="321"/>
    </i>
    <i r="1">
      <x v="322"/>
    </i>
    <i r="1">
      <x v="323"/>
    </i>
    <i r="1">
      <x v="324"/>
    </i>
    <i r="1">
      <x v="325"/>
    </i>
    <i r="1">
      <x v="326"/>
    </i>
    <i r="1">
      <x v="328"/>
    </i>
    <i r="1">
      <x v="329"/>
    </i>
    <i r="1">
      <x v="330"/>
    </i>
    <i r="1">
      <x v="332"/>
    </i>
    <i r="1">
      <x v="333"/>
    </i>
    <i r="1">
      <x v="334"/>
    </i>
    <i>
      <x v="12"/>
    </i>
    <i r="1">
      <x v="335"/>
    </i>
    <i r="1">
      <x v="336"/>
    </i>
    <i r="1">
      <x v="337"/>
    </i>
    <i r="1">
      <x v="338"/>
    </i>
    <i r="1">
      <x v="339"/>
    </i>
    <i r="1">
      <x v="342"/>
    </i>
    <i r="1">
      <x v="344"/>
    </i>
    <i r="1">
      <x v="346"/>
    </i>
    <i t="grand">
      <x/>
    </i>
  </rowItems>
  <colItems count="1">
    <i/>
  </colItems>
  <dataFields count="1">
    <dataField name="Count of Date Certified/Printed" fld="0" subtotal="count" baseField="0" baseItem="0"/>
  </dataFields>
  <chartFormats count="4">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9" format="1" series="1">
      <pivotArea type="data" outline="0" fieldPosition="0">
        <references count="1">
          <reference field="4294967294" count="1" selected="0">
            <x v="0"/>
          </reference>
        </references>
      </pivotArea>
    </chartFormat>
    <chartFormat chart="1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FCC5797-329B-498E-86F3-AC602C208862}" name="PivotTable6"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A32:B58" firstHeaderRow="1" firstDataRow="1" firstDataCol="1"/>
  <pivotFields count="3">
    <pivotField dataField="1" numFmtId="14" showAll="0">
      <items count="28">
        <item m="1" x="23"/>
        <item m="1" x="25"/>
        <item m="1" x="26"/>
        <item m="1" x="24"/>
        <item x="14"/>
        <item x="9"/>
        <item x="3"/>
        <item x="10"/>
        <item x="18"/>
        <item x="0"/>
        <item x="2"/>
        <item x="11"/>
        <item x="19"/>
        <item x="4"/>
        <item x="6"/>
        <item x="20"/>
        <item x="12"/>
        <item x="8"/>
        <item x="13"/>
        <item x="7"/>
        <item x="5"/>
        <item x="1"/>
        <item x="17"/>
        <item x="16"/>
        <item x="21"/>
        <item x="22"/>
        <item x="15"/>
        <item t="default"/>
      </items>
    </pivotField>
    <pivotField axis="axisRow" showAll="0">
      <items count="369">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x="0"/>
        <item x="367"/>
        <item t="default"/>
      </items>
    </pivotField>
    <pivotField axis="axisRow" showAll="0">
      <items count="15">
        <item sd="0" x="0"/>
        <item sd="0" x="1"/>
        <item sd="0" x="2"/>
        <item sd="0" x="3"/>
        <item sd="0" x="4"/>
        <item sd="0" x="5"/>
        <item sd="0" x="6"/>
        <item sd="0" x="7"/>
        <item x="8"/>
        <item x="9"/>
        <item x="10"/>
        <item x="11"/>
        <item x="12"/>
        <item sd="0" x="13"/>
        <item t="default"/>
      </items>
    </pivotField>
  </pivotFields>
  <rowFields count="2">
    <field x="2"/>
    <field x="1"/>
  </rowFields>
  <rowItems count="26">
    <i>
      <x v="11"/>
    </i>
    <i r="1">
      <x v="322"/>
    </i>
    <i r="1">
      <x v="323"/>
    </i>
    <i r="1">
      <x v="324"/>
    </i>
    <i r="1">
      <x v="325"/>
    </i>
    <i r="1">
      <x v="326"/>
    </i>
    <i r="1">
      <x v="328"/>
    </i>
    <i r="1">
      <x v="329"/>
    </i>
    <i r="1">
      <x v="330"/>
    </i>
    <i r="1">
      <x v="332"/>
    </i>
    <i>
      <x v="12"/>
    </i>
    <i r="1">
      <x v="335"/>
    </i>
    <i r="1">
      <x v="336"/>
    </i>
    <i r="1">
      <x v="337"/>
    </i>
    <i r="1">
      <x v="338"/>
    </i>
    <i r="1">
      <x v="339"/>
    </i>
    <i r="1">
      <x v="342"/>
    </i>
    <i r="1">
      <x v="343"/>
    </i>
    <i r="1">
      <x v="344"/>
    </i>
    <i r="1">
      <x v="345"/>
    </i>
    <i r="1">
      <x v="346"/>
    </i>
    <i r="1">
      <x v="349"/>
    </i>
    <i r="1">
      <x v="350"/>
    </i>
    <i r="1">
      <x v="352"/>
    </i>
    <i r="1">
      <x v="353"/>
    </i>
    <i t="grand">
      <x/>
    </i>
  </rowItems>
  <colItems count="1">
    <i/>
  </colItems>
  <dataFields count="1">
    <dataField name="Count of Date Received" fld="0" subtotal="count" baseField="0" baseItem="0"/>
  </dataFields>
  <chartFormats count="2">
    <chartFormat chart="8" format="1" series="1">
      <pivotArea type="data" outline="0" fieldPosition="0">
        <references count="1">
          <reference field="4294967294" count="1" selected="0">
            <x v="0"/>
          </reference>
        </references>
      </pivotArea>
    </chartFormat>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5" dT="2025-10-02T21:52:04.27" personId="{92940019-7025-4746-8069-FDC666CD57FF}" id="{45C6A617-42CB-430E-90C2-D5C1C805411E}">
    <text xml:space="preserve">Need to contact Dolores county assessor; the Dolores county bond and general valuation certs for this district had different gross and net AV from one another. </text>
  </threadedComment>
</ThreadedComments>
</file>

<file path=xl/threadedComments/threadedComment2.xml><?xml version="1.0" encoding="utf-8"?>
<ThreadedComments xmlns="http://schemas.microsoft.com/office/spreadsheetml/2018/threadedcomments" xmlns:x="http://schemas.openxmlformats.org/spreadsheetml/2006/main">
  <threadedComment ref="A65" dT="2025-10-02T21:52:04.27" personId="{92940019-7025-4746-8069-FDC666CD57FF}" id="{DA69252A-E32E-4736-BA2F-61FE4E00B977}">
    <text xml:space="preserve">Need to contact Dolores county assessor; the Dolores county bond and general valuation certs for this district had different gross and net AV from one another.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27B2-BF58-427E-B878-F0706E597612}">
  <dimension ref="A1:U10"/>
  <sheetViews>
    <sheetView showGridLines="0" tabSelected="1" topLeftCell="B3" workbookViewId="0">
      <selection activeCell="D10" sqref="D10"/>
    </sheetView>
  </sheetViews>
  <sheetFormatPr defaultRowHeight="14.5" x14ac:dyDescent="0.35"/>
  <cols>
    <col min="1" max="1" width="61.54296875" bestFit="1" customWidth="1"/>
    <col min="2" max="2" width="24" bestFit="1" customWidth="1"/>
    <col min="3" max="3" width="30.54296875" bestFit="1" customWidth="1"/>
  </cols>
  <sheetData>
    <row r="1" spans="1:21" ht="101.5" x14ac:dyDescent="0.35">
      <c r="A1" s="23" t="s">
        <v>564</v>
      </c>
      <c r="B1" s="24"/>
      <c r="C1" s="24"/>
      <c r="D1" s="24"/>
      <c r="E1" s="24"/>
      <c r="F1" s="24"/>
      <c r="G1" s="24"/>
      <c r="H1" s="24"/>
      <c r="I1" s="24"/>
      <c r="J1" s="24"/>
      <c r="K1" s="24"/>
      <c r="L1" s="24"/>
      <c r="M1" s="24"/>
      <c r="N1" s="25"/>
      <c r="O1" s="22"/>
      <c r="P1" s="22"/>
      <c r="Q1" s="22"/>
      <c r="R1" s="22"/>
      <c r="S1" s="22"/>
      <c r="T1" s="22"/>
      <c r="U1" s="22"/>
    </row>
    <row r="3" spans="1:21" x14ac:dyDescent="0.35">
      <c r="A3" s="4"/>
      <c r="B3" s="19" t="s">
        <v>559</v>
      </c>
      <c r="C3" s="20" t="s">
        <v>560</v>
      </c>
    </row>
    <row r="4" spans="1:21" x14ac:dyDescent="0.35">
      <c r="A4" s="4" t="s">
        <v>554</v>
      </c>
      <c r="B4" s="15">
        <f>MIN('By County'!I2:I261)</f>
        <v>45971</v>
      </c>
      <c r="C4" s="15">
        <f>MIN('By County'!J2:J261)</f>
        <v>45979</v>
      </c>
    </row>
    <row r="5" spans="1:21" x14ac:dyDescent="0.35">
      <c r="A5" s="4" t="s">
        <v>555</v>
      </c>
      <c r="B5" s="15">
        <f>MAX('By County'!I2:I261)</f>
        <v>46003</v>
      </c>
      <c r="C5" s="15">
        <f>MAX('By County'!J2:J261)</f>
        <v>46010</v>
      </c>
    </row>
    <row r="6" spans="1:21" x14ac:dyDescent="0.35">
      <c r="A6" s="4" t="s">
        <v>556</v>
      </c>
      <c r="B6" s="15">
        <f>AVERAGE('By County'!I2:I261)</f>
        <v>45985.207692307689</v>
      </c>
      <c r="C6" s="15">
        <f>AVERAGE('By County'!J2:J261)</f>
        <v>45988.68076923077</v>
      </c>
    </row>
    <row r="8" spans="1:21" x14ac:dyDescent="0.35">
      <c r="A8" s="4" t="s">
        <v>558</v>
      </c>
      <c r="B8" s="4">
        <f>COUNTA('By County'!L2:L261)</f>
        <v>7</v>
      </c>
    </row>
    <row r="10" spans="1:21" x14ac:dyDescent="0.35">
      <c r="A10" t="s">
        <v>565</v>
      </c>
      <c r="D10" t="s">
        <v>566</v>
      </c>
    </row>
  </sheetData>
  <sheetProtection algorithmName="SHA-512" hashValue="aBzbZdjKMr+37cACW09vc2zJhWJGuJecEArssJUJ72ZiUjJCEjkYu7wtSZ7bdlb22q4qRVANrAZMSfzKt+J3vg==" saltValue="Kod2EGMOxefcV8SfWQPHX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A7DCB-379B-462C-BA67-1DF9EC5AC4A7}">
  <dimension ref="A1:M265"/>
  <sheetViews>
    <sheetView zoomScale="90" zoomScaleNormal="90" workbookViewId="0">
      <pane xSplit="4" ySplit="1" topLeftCell="E203" activePane="bottomRight" state="frozen"/>
      <selection pane="topRight" activeCell="E1" sqref="E1"/>
      <selection pane="bottomLeft" activeCell="A2" sqref="A2"/>
      <selection pane="bottomRight" activeCell="H24" sqref="H24"/>
    </sheetView>
  </sheetViews>
  <sheetFormatPr defaultRowHeight="14.5" x14ac:dyDescent="0.35"/>
  <cols>
    <col min="1" max="1" width="10.453125" style="1" customWidth="1"/>
    <col min="2" max="2" width="14.1796875" bestFit="1" customWidth="1"/>
    <col min="3" max="3" width="31.54296875" bestFit="1" customWidth="1"/>
    <col min="4" max="4" width="45.7265625" hidden="1" customWidth="1"/>
    <col min="5" max="5" width="20.81640625" style="7" bestFit="1" customWidth="1"/>
    <col min="6" max="6" width="20.453125" style="7" bestFit="1" customWidth="1"/>
    <col min="7" max="7" width="28.7265625" style="36" bestFit="1" customWidth="1"/>
    <col min="8" max="8" width="18.54296875" style="36" customWidth="1"/>
    <col min="9" max="9" width="16" style="9" customWidth="1"/>
    <col min="10" max="10" width="12" style="9" customWidth="1"/>
    <col min="11" max="11" width="13.54296875" customWidth="1"/>
    <col min="12" max="12" width="38.453125" style="2" bestFit="1" customWidth="1"/>
  </cols>
  <sheetData>
    <row r="1" spans="1:12" s="14" customFormat="1" ht="58" x14ac:dyDescent="0.35">
      <c r="A1" s="37" t="s">
        <v>519</v>
      </c>
      <c r="B1" s="37" t="s">
        <v>243</v>
      </c>
      <c r="C1" s="37" t="s">
        <v>244</v>
      </c>
      <c r="D1" s="37" t="s">
        <v>251</v>
      </c>
      <c r="E1" s="38" t="s">
        <v>518</v>
      </c>
      <c r="F1" s="38" t="s">
        <v>520</v>
      </c>
      <c r="G1" s="39" t="s">
        <v>515</v>
      </c>
      <c r="H1" s="39" t="s">
        <v>516</v>
      </c>
      <c r="I1" s="38" t="s">
        <v>247</v>
      </c>
      <c r="J1" s="38" t="s">
        <v>513</v>
      </c>
      <c r="K1" s="38" t="s">
        <v>246</v>
      </c>
      <c r="L1" s="38" t="s">
        <v>563</v>
      </c>
    </row>
    <row r="2" spans="1:12" x14ac:dyDescent="0.35">
      <c r="A2" s="10">
        <v>10</v>
      </c>
      <c r="B2" s="11" t="s">
        <v>1</v>
      </c>
      <c r="C2" s="11" t="s">
        <v>2</v>
      </c>
      <c r="D2" s="11" t="s">
        <v>252</v>
      </c>
      <c r="E2" s="12">
        <v>1417864834</v>
      </c>
      <c r="F2" s="12">
        <v>29695479</v>
      </c>
      <c r="G2" s="35">
        <f>E2-F2</f>
        <v>1388169355</v>
      </c>
      <c r="H2" s="35">
        <f>VLOOKUP(D:D,Abatements!D:M,10,FALSE)</f>
        <v>2022933.97</v>
      </c>
      <c r="I2" s="15">
        <v>45982</v>
      </c>
      <c r="J2" s="15">
        <v>45985</v>
      </c>
      <c r="K2" s="15">
        <v>45985</v>
      </c>
      <c r="L2" s="4"/>
    </row>
    <row r="3" spans="1:12" x14ac:dyDescent="0.35">
      <c r="A3" s="10">
        <v>20</v>
      </c>
      <c r="B3" s="11" t="s">
        <v>1</v>
      </c>
      <c r="C3" s="11" t="s">
        <v>3</v>
      </c>
      <c r="D3" s="11" t="s">
        <v>253</v>
      </c>
      <c r="E3" s="12">
        <v>3956435459.0599999</v>
      </c>
      <c r="F3" s="12">
        <v>338389128.86000001</v>
      </c>
      <c r="G3" s="35">
        <f t="shared" ref="G3:G66" si="0">E3-F3</f>
        <v>3618046330.1999998</v>
      </c>
      <c r="H3" s="35">
        <f>VLOOKUP(D:D,Abatements!D:M,10,FALSE)</f>
        <v>3864298.43</v>
      </c>
      <c r="I3" s="15">
        <v>46001</v>
      </c>
      <c r="J3" s="15">
        <v>46002</v>
      </c>
      <c r="K3" s="15">
        <v>46002</v>
      </c>
      <c r="L3" s="4"/>
    </row>
    <row r="4" spans="1:12" x14ac:dyDescent="0.35">
      <c r="A4" s="10">
        <v>20</v>
      </c>
      <c r="B4" s="11" t="s">
        <v>242</v>
      </c>
      <c r="C4" s="11" t="s">
        <v>3</v>
      </c>
      <c r="D4" s="11" t="s">
        <v>254</v>
      </c>
      <c r="E4" s="12">
        <v>1027636110</v>
      </c>
      <c r="F4" s="12">
        <v>163755089</v>
      </c>
      <c r="G4" s="35">
        <f t="shared" si="0"/>
        <v>863881021</v>
      </c>
      <c r="H4" s="35">
        <f>VLOOKUP(D:D,Abatements!D:M,10,FALSE)</f>
        <v>501.31</v>
      </c>
      <c r="I4" s="15">
        <v>45982</v>
      </c>
      <c r="J4" s="15">
        <v>45986</v>
      </c>
      <c r="K4" s="15">
        <v>45986</v>
      </c>
      <c r="L4" s="4"/>
    </row>
    <row r="5" spans="1:12" x14ac:dyDescent="0.35">
      <c r="A5" s="10">
        <v>30</v>
      </c>
      <c r="B5" s="11" t="s">
        <v>1</v>
      </c>
      <c r="C5" s="11" t="s">
        <v>4</v>
      </c>
      <c r="D5" s="11" t="s">
        <v>255</v>
      </c>
      <c r="E5" s="12">
        <v>1451359596</v>
      </c>
      <c r="F5" s="12">
        <v>14541390</v>
      </c>
      <c r="G5" s="35">
        <f t="shared" si="0"/>
        <v>1436818206</v>
      </c>
      <c r="H5" s="35">
        <f>VLOOKUP(D:D,Abatements!D:M,10,FALSE)</f>
        <v>861862.5</v>
      </c>
      <c r="I5" s="15">
        <v>45982</v>
      </c>
      <c r="J5" s="15">
        <v>45985</v>
      </c>
      <c r="K5" s="15">
        <v>45985</v>
      </c>
      <c r="L5" s="4"/>
    </row>
    <row r="6" spans="1:12" x14ac:dyDescent="0.35">
      <c r="A6" s="10">
        <v>40</v>
      </c>
      <c r="B6" s="11" t="s">
        <v>1</v>
      </c>
      <c r="C6" s="11" t="s">
        <v>5</v>
      </c>
      <c r="D6" s="11" t="s">
        <v>256</v>
      </c>
      <c r="E6" s="12">
        <v>3487670320</v>
      </c>
      <c r="F6" s="12">
        <v>252706150</v>
      </c>
      <c r="G6" s="35">
        <f t="shared" si="0"/>
        <v>3234964170</v>
      </c>
      <c r="H6" s="35">
        <f>VLOOKUP(D:D,Abatements!D:M,10,FALSE)</f>
        <v>3415813.87</v>
      </c>
      <c r="I6" s="15">
        <v>45985</v>
      </c>
      <c r="J6" s="15">
        <v>45985</v>
      </c>
      <c r="K6" s="15">
        <v>45985</v>
      </c>
      <c r="L6" s="4"/>
    </row>
    <row r="7" spans="1:12" x14ac:dyDescent="0.35">
      <c r="A7" s="10">
        <v>40</v>
      </c>
      <c r="B7" s="11" t="s">
        <v>242</v>
      </c>
      <c r="C7" s="11" t="s">
        <v>5</v>
      </c>
      <c r="D7" s="11" t="s">
        <v>257</v>
      </c>
      <c r="E7" s="12">
        <v>19610</v>
      </c>
      <c r="F7" s="12">
        <v>0</v>
      </c>
      <c r="G7" s="35">
        <f t="shared" si="0"/>
        <v>19610</v>
      </c>
      <c r="H7" s="35">
        <f>VLOOKUP(D:D,Abatements!D:M,10,FALSE)</f>
        <v>0</v>
      </c>
      <c r="I7" s="15">
        <v>45982</v>
      </c>
      <c r="J7" s="15">
        <v>45986</v>
      </c>
      <c r="K7" s="15">
        <v>45986</v>
      </c>
      <c r="L7" s="4"/>
    </row>
    <row r="8" spans="1:12" x14ac:dyDescent="0.35">
      <c r="A8" s="10">
        <v>40</v>
      </c>
      <c r="B8" s="11" t="s">
        <v>224</v>
      </c>
      <c r="C8" s="11" t="s">
        <v>5</v>
      </c>
      <c r="D8" s="11" t="s">
        <v>258</v>
      </c>
      <c r="E8" s="12">
        <v>115724070</v>
      </c>
      <c r="F8" s="12">
        <v>11591107</v>
      </c>
      <c r="G8" s="35">
        <f t="shared" si="0"/>
        <v>104132963</v>
      </c>
      <c r="H8" s="35">
        <f>VLOOKUP(D:D,Abatements!D:M,10,FALSE)</f>
        <v>3562.83</v>
      </c>
      <c r="I8" s="15">
        <v>45978</v>
      </c>
      <c r="J8" s="15">
        <v>45981</v>
      </c>
      <c r="K8" s="15">
        <v>45982</v>
      </c>
      <c r="L8" s="4"/>
    </row>
    <row r="9" spans="1:12" x14ac:dyDescent="0.35">
      <c r="A9" s="10">
        <v>50</v>
      </c>
      <c r="B9" s="11" t="s">
        <v>1</v>
      </c>
      <c r="C9" s="11" t="s">
        <v>6</v>
      </c>
      <c r="D9" s="11" t="s">
        <v>259</v>
      </c>
      <c r="E9" s="12">
        <v>328048329</v>
      </c>
      <c r="F9" s="12">
        <v>0</v>
      </c>
      <c r="G9" s="35">
        <f t="shared" si="0"/>
        <v>328048329</v>
      </c>
      <c r="H9" s="35">
        <f>VLOOKUP(D:D,Abatements!D:M,10,FALSE)</f>
        <v>19100.73</v>
      </c>
      <c r="I9" s="15">
        <v>45985</v>
      </c>
      <c r="J9" s="15">
        <v>45985</v>
      </c>
      <c r="K9" s="15">
        <v>45985</v>
      </c>
      <c r="L9" s="4"/>
    </row>
    <row r="10" spans="1:12" x14ac:dyDescent="0.35">
      <c r="A10" s="10">
        <v>50</v>
      </c>
      <c r="B10" s="11" t="s">
        <v>12</v>
      </c>
      <c r="C10" s="11" t="s">
        <v>6</v>
      </c>
      <c r="D10" s="11" t="s">
        <v>260</v>
      </c>
      <c r="E10" s="12">
        <v>527339339</v>
      </c>
      <c r="F10" s="12">
        <v>0</v>
      </c>
      <c r="G10" s="35">
        <f t="shared" si="0"/>
        <v>527339339</v>
      </c>
      <c r="H10" s="35">
        <f>VLOOKUP(D:D,Abatements!D:M,10,FALSE)</f>
        <v>79020.429999999993</v>
      </c>
      <c r="I10" s="15">
        <v>45987</v>
      </c>
      <c r="J10" s="15">
        <v>45992</v>
      </c>
      <c r="K10" s="15">
        <v>45992</v>
      </c>
      <c r="L10" s="4"/>
    </row>
    <row r="11" spans="1:12" x14ac:dyDescent="0.35">
      <c r="A11" s="10">
        <v>60</v>
      </c>
      <c r="B11" s="11" t="s">
        <v>1</v>
      </c>
      <c r="C11" s="11" t="s">
        <v>7</v>
      </c>
      <c r="D11" s="11" t="s">
        <v>261</v>
      </c>
      <c r="E11" s="12">
        <v>99022025</v>
      </c>
      <c r="F11" s="12">
        <v>0</v>
      </c>
      <c r="G11" s="35">
        <f t="shared" si="0"/>
        <v>99022025</v>
      </c>
      <c r="H11" s="35">
        <f>VLOOKUP(D:D,Abatements!D:M,10,FALSE)</f>
        <v>15354.93</v>
      </c>
      <c r="I11" s="15">
        <v>45985</v>
      </c>
      <c r="J11" s="15">
        <v>45985</v>
      </c>
      <c r="K11" s="15">
        <v>45985</v>
      </c>
      <c r="L11" s="4"/>
    </row>
    <row r="12" spans="1:12" x14ac:dyDescent="0.35">
      <c r="A12" s="10">
        <v>60</v>
      </c>
      <c r="B12" s="11" t="s">
        <v>12</v>
      </c>
      <c r="C12" s="11" t="s">
        <v>7</v>
      </c>
      <c r="D12" s="11" t="s">
        <v>262</v>
      </c>
      <c r="E12" s="12">
        <v>45431058</v>
      </c>
      <c r="F12" s="12">
        <v>0</v>
      </c>
      <c r="G12" s="35">
        <f t="shared" si="0"/>
        <v>45431058</v>
      </c>
      <c r="H12" s="35">
        <f>VLOOKUP(D:D,Abatements!D:M,10,FALSE)</f>
        <v>402.95</v>
      </c>
      <c r="I12" s="15">
        <v>45987</v>
      </c>
      <c r="J12" s="15">
        <v>45992</v>
      </c>
      <c r="K12" s="15">
        <v>45992</v>
      </c>
      <c r="L12" s="4"/>
    </row>
    <row r="13" spans="1:12" x14ac:dyDescent="0.35">
      <c r="A13" s="10">
        <v>70</v>
      </c>
      <c r="B13" s="11" t="s">
        <v>1</v>
      </c>
      <c r="C13" s="11" t="s">
        <v>8</v>
      </c>
      <c r="D13" s="11" t="s">
        <v>263</v>
      </c>
      <c r="E13" s="12">
        <v>1254906978</v>
      </c>
      <c r="F13" s="12">
        <v>1107911</v>
      </c>
      <c r="G13" s="35">
        <f t="shared" si="0"/>
        <v>1253799067</v>
      </c>
      <c r="H13" s="35">
        <f>VLOOKUP(D:D,Abatements!D:M,10,FALSE)</f>
        <v>1006852.88</v>
      </c>
      <c r="I13" s="15">
        <v>45985</v>
      </c>
      <c r="J13" s="15">
        <v>45985</v>
      </c>
      <c r="K13" s="15">
        <v>45985</v>
      </c>
      <c r="L13" s="4"/>
    </row>
    <row r="14" spans="1:12" x14ac:dyDescent="0.35">
      <c r="A14" s="10">
        <v>100</v>
      </c>
      <c r="B14" s="11" t="s">
        <v>9</v>
      </c>
      <c r="C14" s="11" t="s">
        <v>10</v>
      </c>
      <c r="D14" s="11" t="s">
        <v>264</v>
      </c>
      <c r="E14" s="12">
        <v>192010441</v>
      </c>
      <c r="F14" s="12">
        <v>0</v>
      </c>
      <c r="G14" s="35">
        <f t="shared" si="0"/>
        <v>192010441</v>
      </c>
      <c r="H14" s="35">
        <f>VLOOKUP(D:D,Abatements!D:M,10,FALSE)</f>
        <v>13085.59</v>
      </c>
      <c r="I14" s="15">
        <v>45987</v>
      </c>
      <c r="J14" s="15">
        <v>46001</v>
      </c>
      <c r="K14" s="15">
        <v>46002</v>
      </c>
      <c r="L14" s="4"/>
    </row>
    <row r="15" spans="1:12" x14ac:dyDescent="0.35">
      <c r="A15" s="10">
        <v>100</v>
      </c>
      <c r="B15" s="11" t="s">
        <v>42</v>
      </c>
      <c r="C15" s="11" t="s">
        <v>10</v>
      </c>
      <c r="D15" s="11" t="s">
        <v>265</v>
      </c>
      <c r="E15" s="12">
        <v>3545304</v>
      </c>
      <c r="F15" s="12">
        <v>0</v>
      </c>
      <c r="G15" s="35">
        <f t="shared" si="0"/>
        <v>3545304</v>
      </c>
      <c r="H15" s="35">
        <f>VLOOKUP(D:D,Abatements!D:M,10,FALSE)</f>
        <v>73.48</v>
      </c>
      <c r="I15" s="15">
        <v>45992</v>
      </c>
      <c r="J15" s="15">
        <v>45993</v>
      </c>
      <c r="K15" s="15">
        <v>45994</v>
      </c>
      <c r="L15" s="4"/>
    </row>
    <row r="16" spans="1:12" x14ac:dyDescent="0.35">
      <c r="A16" s="10">
        <v>110</v>
      </c>
      <c r="B16" s="11" t="s">
        <v>9</v>
      </c>
      <c r="C16" s="11" t="s">
        <v>11</v>
      </c>
      <c r="D16" s="11" t="s">
        <v>266</v>
      </c>
      <c r="E16" s="12">
        <v>44924995</v>
      </c>
      <c r="F16" s="12">
        <v>0</v>
      </c>
      <c r="G16" s="35">
        <f t="shared" si="0"/>
        <v>44924995</v>
      </c>
      <c r="H16" s="35">
        <f>VLOOKUP(D:D,Abatements!D:M,10,FALSE)</f>
        <v>6642.18</v>
      </c>
      <c r="I16" s="15">
        <v>45987</v>
      </c>
      <c r="J16" s="15">
        <v>46000</v>
      </c>
      <c r="K16" s="15">
        <v>46000</v>
      </c>
      <c r="L16" s="4"/>
    </row>
    <row r="17" spans="1:12" x14ac:dyDescent="0.35">
      <c r="A17" s="10">
        <v>110</v>
      </c>
      <c r="B17" s="11" t="s">
        <v>201</v>
      </c>
      <c r="C17" s="11" t="s">
        <v>11</v>
      </c>
      <c r="D17" s="11" t="s">
        <v>267</v>
      </c>
      <c r="E17" s="12">
        <v>6812557</v>
      </c>
      <c r="F17" s="12">
        <v>0</v>
      </c>
      <c r="G17" s="35">
        <f t="shared" si="0"/>
        <v>6812557</v>
      </c>
      <c r="H17" s="35">
        <f>VLOOKUP(D:D,Abatements!D:M,10,FALSE)</f>
        <v>69.819999999999993</v>
      </c>
      <c r="I17" s="15">
        <v>45995</v>
      </c>
      <c r="J17" s="15">
        <v>45996</v>
      </c>
      <c r="K17" s="15">
        <v>45996</v>
      </c>
      <c r="L17" s="4"/>
    </row>
    <row r="18" spans="1:12" x14ac:dyDescent="0.35">
      <c r="A18" s="10">
        <v>120</v>
      </c>
      <c r="B18" s="11" t="s">
        <v>12</v>
      </c>
      <c r="C18" s="11" t="s">
        <v>13</v>
      </c>
      <c r="D18" s="11" t="s">
        <v>268</v>
      </c>
      <c r="E18" s="12">
        <v>989506267</v>
      </c>
      <c r="F18" s="12">
        <v>68648495</v>
      </c>
      <c r="G18" s="35">
        <f t="shared" si="0"/>
        <v>920857772</v>
      </c>
      <c r="H18" s="35">
        <f>VLOOKUP(D:D,Abatements!D:M,10,FALSE)</f>
        <v>633022.86</v>
      </c>
      <c r="I18" s="15">
        <v>45987</v>
      </c>
      <c r="J18" s="15">
        <v>45992</v>
      </c>
      <c r="K18" s="15">
        <v>45992</v>
      </c>
      <c r="L18" s="4"/>
    </row>
    <row r="19" spans="1:12" x14ac:dyDescent="0.35">
      <c r="A19" s="10">
        <v>123</v>
      </c>
      <c r="B19" s="11" t="s">
        <v>12</v>
      </c>
      <c r="C19" s="11" t="s">
        <v>14</v>
      </c>
      <c r="D19" s="11" t="s">
        <v>269</v>
      </c>
      <c r="E19" s="12">
        <v>414343338</v>
      </c>
      <c r="F19" s="12">
        <v>39148802</v>
      </c>
      <c r="G19" s="35">
        <f t="shared" si="0"/>
        <v>375194536</v>
      </c>
      <c r="H19" s="35">
        <f>VLOOKUP(D:D,Abatements!D:M,10,FALSE)</f>
        <v>535393.64</v>
      </c>
      <c r="I19" s="15">
        <v>45987</v>
      </c>
      <c r="J19" s="15">
        <v>45992</v>
      </c>
      <c r="K19" s="15">
        <v>45992</v>
      </c>
      <c r="L19" s="4"/>
    </row>
    <row r="20" spans="1:12" x14ac:dyDescent="0.35">
      <c r="A20" s="10">
        <v>130</v>
      </c>
      <c r="B20" s="11" t="s">
        <v>12</v>
      </c>
      <c r="C20" s="11" t="s">
        <v>15</v>
      </c>
      <c r="D20" s="11" t="s">
        <v>270</v>
      </c>
      <c r="E20" s="12">
        <v>9525023544</v>
      </c>
      <c r="F20" s="12">
        <v>65109142</v>
      </c>
      <c r="G20" s="35">
        <f t="shared" si="0"/>
        <v>9459914402</v>
      </c>
      <c r="H20" s="35">
        <f>VLOOKUP(D:D,Abatements!D:M,10,FALSE)</f>
        <v>3232633.24</v>
      </c>
      <c r="I20" s="15">
        <v>45987</v>
      </c>
      <c r="J20" s="15">
        <v>45992</v>
      </c>
      <c r="K20" s="15">
        <v>45992</v>
      </c>
      <c r="L20" s="4"/>
    </row>
    <row r="21" spans="1:12" x14ac:dyDescent="0.35">
      <c r="A21" s="10">
        <v>140</v>
      </c>
      <c r="B21" s="11" t="s">
        <v>12</v>
      </c>
      <c r="C21" s="11" t="s">
        <v>16</v>
      </c>
      <c r="D21" s="11" t="s">
        <v>271</v>
      </c>
      <c r="E21" s="12">
        <v>2794719092</v>
      </c>
      <c r="F21" s="12">
        <v>29867290</v>
      </c>
      <c r="G21" s="35">
        <f t="shared" si="0"/>
        <v>2764851802</v>
      </c>
      <c r="H21" s="35">
        <f>VLOOKUP(D:D,Abatements!D:M,10,FALSE)</f>
        <v>2555535.0099999998</v>
      </c>
      <c r="I21" s="15">
        <v>45987</v>
      </c>
      <c r="J21" s="15">
        <v>45992</v>
      </c>
      <c r="K21" s="15">
        <v>45992</v>
      </c>
      <c r="L21" s="4"/>
    </row>
    <row r="22" spans="1:12" x14ac:dyDescent="0.35">
      <c r="A22" s="10">
        <v>170</v>
      </c>
      <c r="B22" s="11" t="s">
        <v>1</v>
      </c>
      <c r="C22" s="11" t="s">
        <v>17</v>
      </c>
      <c r="D22" s="11" t="s">
        <v>272</v>
      </c>
      <c r="E22" s="12">
        <v>5245236</v>
      </c>
      <c r="F22" s="12">
        <v>0</v>
      </c>
      <c r="G22" s="35">
        <f t="shared" si="0"/>
        <v>5245236</v>
      </c>
      <c r="H22" s="35">
        <f>VLOOKUP(D:D,Abatements!D:M,10,FALSE)</f>
        <v>1210.5899999999999</v>
      </c>
      <c r="I22" s="15">
        <v>45985</v>
      </c>
      <c r="J22" s="15">
        <v>45985</v>
      </c>
      <c r="K22" s="15">
        <v>45985</v>
      </c>
      <c r="L22" s="4"/>
    </row>
    <row r="23" spans="1:12" x14ac:dyDescent="0.35">
      <c r="A23" s="10">
        <v>170</v>
      </c>
      <c r="B23" s="11" t="s">
        <v>12</v>
      </c>
      <c r="C23" s="11" t="s">
        <v>17</v>
      </c>
      <c r="D23" s="11" t="s">
        <v>273</v>
      </c>
      <c r="E23" s="12">
        <v>50357596</v>
      </c>
      <c r="F23" s="12">
        <v>0</v>
      </c>
      <c r="G23" s="35">
        <f t="shared" si="0"/>
        <v>50357596</v>
      </c>
      <c r="H23" s="35">
        <f>VLOOKUP(D:D,Abatements!D:M,10,FALSE)</f>
        <v>3639.34</v>
      </c>
      <c r="I23" s="15">
        <v>45987</v>
      </c>
      <c r="J23" s="15">
        <v>45992</v>
      </c>
      <c r="K23" s="15">
        <v>45992</v>
      </c>
      <c r="L23" s="4"/>
    </row>
    <row r="24" spans="1:12" x14ac:dyDescent="0.35">
      <c r="A24" s="10">
        <v>180</v>
      </c>
      <c r="B24" s="11" t="s">
        <v>1</v>
      </c>
      <c r="C24" s="11" t="s">
        <v>18</v>
      </c>
      <c r="D24" s="11" t="s">
        <v>274</v>
      </c>
      <c r="E24" s="12">
        <v>2760573812</v>
      </c>
      <c r="F24" s="12">
        <v>71615431</v>
      </c>
      <c r="G24" s="35">
        <f t="shared" si="0"/>
        <v>2688958381</v>
      </c>
      <c r="H24" s="35">
        <f>VLOOKUP(D:D,Abatements!D:M,10,FALSE)</f>
        <v>10776187.130000001</v>
      </c>
      <c r="I24" s="15">
        <v>45985</v>
      </c>
      <c r="J24" s="15">
        <v>45985</v>
      </c>
      <c r="K24" s="15">
        <v>45985</v>
      </c>
      <c r="L24" s="4"/>
    </row>
    <row r="25" spans="1:12" x14ac:dyDescent="0.35">
      <c r="A25" s="10">
        <v>180</v>
      </c>
      <c r="B25" s="11" t="s">
        <v>12</v>
      </c>
      <c r="C25" s="11" t="s">
        <v>18</v>
      </c>
      <c r="D25" s="11" t="s">
        <v>275</v>
      </c>
      <c r="E25" s="12">
        <v>3510364189</v>
      </c>
      <c r="F25" s="12">
        <v>95811784</v>
      </c>
      <c r="G25" s="35">
        <f t="shared" si="0"/>
        <v>3414552405</v>
      </c>
      <c r="H25" s="35">
        <f>VLOOKUP(D:D,Abatements!D:M,10,FALSE)</f>
        <v>2758141.25</v>
      </c>
      <c r="I25" s="15">
        <v>45987</v>
      </c>
      <c r="J25" s="15">
        <v>45992</v>
      </c>
      <c r="K25" s="15">
        <v>45992</v>
      </c>
      <c r="L25" s="4"/>
    </row>
    <row r="26" spans="1:12" x14ac:dyDescent="0.35">
      <c r="A26" s="10">
        <v>190</v>
      </c>
      <c r="B26" s="11" t="s">
        <v>1</v>
      </c>
      <c r="C26" s="11" t="s">
        <v>19</v>
      </c>
      <c r="D26" s="11" t="s">
        <v>276</v>
      </c>
      <c r="E26" s="12">
        <v>30954448</v>
      </c>
      <c r="F26" s="12">
        <v>0</v>
      </c>
      <c r="G26" s="35">
        <f t="shared" si="0"/>
        <v>30954448</v>
      </c>
      <c r="H26" s="35">
        <f>VLOOKUP(D:D,Abatements!D:M,10,FALSE)</f>
        <v>3599.08</v>
      </c>
      <c r="I26" s="15">
        <v>45985</v>
      </c>
      <c r="J26" s="15">
        <v>45985</v>
      </c>
      <c r="K26" s="15">
        <v>45985</v>
      </c>
      <c r="L26" s="4"/>
    </row>
    <row r="27" spans="1:12" x14ac:dyDescent="0.35">
      <c r="A27" s="10">
        <v>190</v>
      </c>
      <c r="B27" s="11" t="s">
        <v>12</v>
      </c>
      <c r="C27" s="11" t="s">
        <v>19</v>
      </c>
      <c r="D27" s="11" t="s">
        <v>277</v>
      </c>
      <c r="E27" s="12">
        <v>45744689</v>
      </c>
      <c r="F27" s="12">
        <v>0</v>
      </c>
      <c r="G27" s="35">
        <f t="shared" si="0"/>
        <v>45744689</v>
      </c>
      <c r="H27" s="35">
        <f>VLOOKUP(D:D,Abatements!D:M,10,FALSE)</f>
        <v>916.15</v>
      </c>
      <c r="I27" s="15">
        <v>45987</v>
      </c>
      <c r="J27" s="15">
        <v>45992</v>
      </c>
      <c r="K27" s="15">
        <v>45992</v>
      </c>
      <c r="L27" s="4"/>
    </row>
    <row r="28" spans="1:12" x14ac:dyDescent="0.35">
      <c r="A28" s="10">
        <v>220</v>
      </c>
      <c r="B28" s="11" t="s">
        <v>20</v>
      </c>
      <c r="C28" s="11" t="s">
        <v>21</v>
      </c>
      <c r="D28" s="11" t="s">
        <v>278</v>
      </c>
      <c r="E28" s="12">
        <v>629210556</v>
      </c>
      <c r="F28" s="12">
        <v>0</v>
      </c>
      <c r="G28" s="35">
        <f t="shared" si="0"/>
        <v>629210556</v>
      </c>
      <c r="H28" s="35">
        <f>VLOOKUP(D:D,Abatements!D:M,10,FALSE)</f>
        <v>79932.650000000009</v>
      </c>
      <c r="I28" s="15">
        <v>45993</v>
      </c>
      <c r="J28" s="15">
        <v>45993</v>
      </c>
      <c r="K28" s="15">
        <v>45994</v>
      </c>
      <c r="L28" s="4"/>
    </row>
    <row r="29" spans="1:12" x14ac:dyDescent="0.35">
      <c r="A29" s="10">
        <v>220</v>
      </c>
      <c r="B29" s="11" t="s">
        <v>100</v>
      </c>
      <c r="C29" s="11" t="s">
        <v>21</v>
      </c>
      <c r="D29" s="11" t="s">
        <v>279</v>
      </c>
      <c r="E29" s="12">
        <v>5218850</v>
      </c>
      <c r="F29" s="12">
        <v>0</v>
      </c>
      <c r="G29" s="35">
        <f t="shared" si="0"/>
        <v>5218850</v>
      </c>
      <c r="H29" s="35">
        <f>VLOOKUP(D:D,Abatements!D:M,10,FALSE)</f>
        <v>199.23</v>
      </c>
      <c r="I29" s="15">
        <v>45980</v>
      </c>
      <c r="J29" s="15">
        <v>45980</v>
      </c>
      <c r="K29" s="15">
        <v>45980</v>
      </c>
      <c r="L29" s="4"/>
    </row>
    <row r="30" spans="1:12" x14ac:dyDescent="0.35">
      <c r="A30" s="10">
        <v>230</v>
      </c>
      <c r="B30" s="11" t="s">
        <v>22</v>
      </c>
      <c r="C30" s="11" t="s">
        <v>23</v>
      </c>
      <c r="D30" s="11" t="s">
        <v>280</v>
      </c>
      <c r="E30" s="12">
        <v>27167120</v>
      </c>
      <c r="F30" s="12">
        <v>0</v>
      </c>
      <c r="G30" s="35">
        <f t="shared" si="0"/>
        <v>27167120</v>
      </c>
      <c r="H30" s="35">
        <f>VLOOKUP(D:D,Abatements!D:M,10,FALSE)</f>
        <v>3500.49</v>
      </c>
      <c r="I30" s="15">
        <v>45978</v>
      </c>
      <c r="J30" s="15">
        <v>45982</v>
      </c>
      <c r="K30" s="15">
        <v>45985</v>
      </c>
      <c r="L30" s="4"/>
    </row>
    <row r="31" spans="1:12" x14ac:dyDescent="0.35">
      <c r="A31" s="10">
        <v>240</v>
      </c>
      <c r="B31" s="11" t="s">
        <v>22</v>
      </c>
      <c r="C31" s="11" t="s">
        <v>24</v>
      </c>
      <c r="D31" s="11" t="s">
        <v>281</v>
      </c>
      <c r="E31" s="12">
        <v>32650450</v>
      </c>
      <c r="F31" s="12">
        <v>0</v>
      </c>
      <c r="G31" s="35">
        <f t="shared" si="0"/>
        <v>32650450</v>
      </c>
      <c r="H31" s="35">
        <f>VLOOKUP(D:D,Abatements!D:M,10,FALSE)</f>
        <v>686.71</v>
      </c>
      <c r="I31" s="15">
        <v>45978</v>
      </c>
      <c r="J31" s="15">
        <v>45982</v>
      </c>
      <c r="K31" s="15">
        <v>45985</v>
      </c>
      <c r="L31" s="4"/>
    </row>
    <row r="32" spans="1:12" x14ac:dyDescent="0.35">
      <c r="A32" s="10">
        <v>250</v>
      </c>
      <c r="B32" s="11" t="s">
        <v>22</v>
      </c>
      <c r="C32" s="11" t="s">
        <v>25</v>
      </c>
      <c r="D32" s="11" t="s">
        <v>282</v>
      </c>
      <c r="E32" s="12">
        <v>36416890</v>
      </c>
      <c r="F32" s="12">
        <v>0</v>
      </c>
      <c r="G32" s="35">
        <f t="shared" si="0"/>
        <v>36416890</v>
      </c>
      <c r="H32" s="35">
        <f>VLOOKUP(D:D,Abatements!D:M,10,FALSE)</f>
        <v>4802.17</v>
      </c>
      <c r="I32" s="15">
        <v>45978</v>
      </c>
      <c r="J32" s="15">
        <v>45982</v>
      </c>
      <c r="K32" s="15">
        <v>45985</v>
      </c>
      <c r="L32" s="4"/>
    </row>
    <row r="33" spans="1:13" x14ac:dyDescent="0.35">
      <c r="A33" s="10">
        <v>260</v>
      </c>
      <c r="B33" s="11" t="s">
        <v>22</v>
      </c>
      <c r="C33" s="11" t="s">
        <v>26</v>
      </c>
      <c r="D33" s="11" t="s">
        <v>283</v>
      </c>
      <c r="E33" s="12">
        <v>6859358</v>
      </c>
      <c r="F33" s="12">
        <v>0</v>
      </c>
      <c r="G33" s="35">
        <f t="shared" si="0"/>
        <v>6859358</v>
      </c>
      <c r="H33" s="35">
        <f>VLOOKUP(D:D,Abatements!D:M,10,FALSE)</f>
        <v>758.17</v>
      </c>
      <c r="I33" s="15">
        <v>45978</v>
      </c>
      <c r="J33" s="15">
        <v>45982</v>
      </c>
      <c r="K33" s="15">
        <v>45985</v>
      </c>
      <c r="L33" s="4"/>
    </row>
    <row r="34" spans="1:13" x14ac:dyDescent="0.35">
      <c r="A34" s="10">
        <v>270</v>
      </c>
      <c r="B34" s="11" t="s">
        <v>22</v>
      </c>
      <c r="C34" s="11" t="s">
        <v>27</v>
      </c>
      <c r="D34" s="11" t="s">
        <v>284</v>
      </c>
      <c r="E34" s="12">
        <v>18556923</v>
      </c>
      <c r="F34" s="12">
        <v>0</v>
      </c>
      <c r="G34" s="35">
        <f t="shared" si="0"/>
        <v>18556923</v>
      </c>
      <c r="H34" s="35">
        <f>VLOOKUP(D:D,Abatements!D:M,10,FALSE)</f>
        <v>2576.21</v>
      </c>
      <c r="I34" s="15">
        <v>45978</v>
      </c>
      <c r="J34" s="15">
        <v>45982</v>
      </c>
      <c r="K34" s="15">
        <v>45985</v>
      </c>
      <c r="L34" s="4"/>
    </row>
    <row r="35" spans="1:13" x14ac:dyDescent="0.35">
      <c r="A35" s="10">
        <v>290</v>
      </c>
      <c r="B35" s="11" t="s">
        <v>28</v>
      </c>
      <c r="C35" s="11" t="s">
        <v>29</v>
      </c>
      <c r="D35" s="11" t="s">
        <v>285</v>
      </c>
      <c r="E35" s="12">
        <v>74457760</v>
      </c>
      <c r="F35" s="12">
        <v>0</v>
      </c>
      <c r="G35" s="35">
        <f t="shared" si="0"/>
        <v>74457760</v>
      </c>
      <c r="H35" s="35">
        <f>VLOOKUP(D:D,Abatements!D:M,10,FALSE)</f>
        <v>5944.72</v>
      </c>
      <c r="I35" s="15">
        <v>45992</v>
      </c>
      <c r="J35" s="15">
        <v>45993</v>
      </c>
      <c r="K35" s="15">
        <v>45994</v>
      </c>
      <c r="L35" s="4"/>
    </row>
    <row r="36" spans="1:13" x14ac:dyDescent="0.35">
      <c r="A36" s="10">
        <v>310</v>
      </c>
      <c r="B36" s="11" t="s">
        <v>28</v>
      </c>
      <c r="C36" s="11" t="s">
        <v>30</v>
      </c>
      <c r="D36" s="11" t="s">
        <v>286</v>
      </c>
      <c r="E36" s="12">
        <v>27379970</v>
      </c>
      <c r="F36" s="12">
        <v>0</v>
      </c>
      <c r="G36" s="35">
        <f t="shared" si="0"/>
        <v>27379970</v>
      </c>
      <c r="H36" s="35">
        <f>VLOOKUP(D:D,Abatements!D:M,10,FALSE)</f>
        <v>15792.25</v>
      </c>
      <c r="I36" s="15">
        <v>45992</v>
      </c>
      <c r="J36" s="15">
        <v>45993</v>
      </c>
      <c r="K36" s="15">
        <v>45994</v>
      </c>
      <c r="L36" s="4"/>
    </row>
    <row r="37" spans="1:13" x14ac:dyDescent="0.35">
      <c r="A37" s="10">
        <v>470</v>
      </c>
      <c r="B37" s="11" t="s">
        <v>31</v>
      </c>
      <c r="C37" s="11" t="s">
        <v>32</v>
      </c>
      <c r="D37" s="11" t="s">
        <v>287</v>
      </c>
      <c r="E37" s="12">
        <v>3364702367</v>
      </c>
      <c r="F37" s="12">
        <v>35881915</v>
      </c>
      <c r="G37" s="35">
        <f t="shared" si="0"/>
        <v>3328820452</v>
      </c>
      <c r="H37" s="35">
        <f>VLOOKUP(D:D,Abatements!D:M,10,FALSE)</f>
        <v>2210448</v>
      </c>
      <c r="I37" s="15">
        <v>45993</v>
      </c>
      <c r="J37" s="15">
        <v>45993</v>
      </c>
      <c r="K37" s="15">
        <v>45994</v>
      </c>
      <c r="L37" s="4"/>
    </row>
    <row r="38" spans="1:13" s="3" customFormat="1" x14ac:dyDescent="0.35">
      <c r="A38" s="10">
        <v>470</v>
      </c>
      <c r="B38" s="11" t="s">
        <v>242</v>
      </c>
      <c r="C38" s="11" t="s">
        <v>32</v>
      </c>
      <c r="D38" s="11" t="s">
        <v>288</v>
      </c>
      <c r="E38" s="12">
        <v>105847660</v>
      </c>
      <c r="F38" s="12">
        <v>97214175</v>
      </c>
      <c r="G38" s="35">
        <f t="shared" si="0"/>
        <v>8633485</v>
      </c>
      <c r="H38" s="35">
        <f>VLOOKUP(D:D,Abatements!D:M,10,FALSE)</f>
        <v>0</v>
      </c>
      <c r="I38" s="15">
        <v>45982</v>
      </c>
      <c r="J38" s="15">
        <v>45986</v>
      </c>
      <c r="K38" s="15">
        <v>45986</v>
      </c>
      <c r="L38" s="5"/>
      <c r="M38"/>
    </row>
    <row r="39" spans="1:13" x14ac:dyDescent="0.35">
      <c r="A39" s="10">
        <v>470</v>
      </c>
      <c r="B39" s="11" t="s">
        <v>124</v>
      </c>
      <c r="C39" s="11" t="s">
        <v>32</v>
      </c>
      <c r="D39" s="11" t="s">
        <v>289</v>
      </c>
      <c r="E39" s="12">
        <v>23403027</v>
      </c>
      <c r="F39" s="12">
        <v>0</v>
      </c>
      <c r="G39" s="35">
        <f t="shared" si="0"/>
        <v>23403027</v>
      </c>
      <c r="H39" s="35">
        <f>VLOOKUP(D:D,Abatements!D:M,10,FALSE)</f>
        <v>1129.6300000000001</v>
      </c>
      <c r="I39" s="15">
        <v>45985</v>
      </c>
      <c r="J39" s="15">
        <v>45985</v>
      </c>
      <c r="K39" s="15">
        <v>45985</v>
      </c>
      <c r="L39" s="4"/>
    </row>
    <row r="40" spans="1:13" x14ac:dyDescent="0.35">
      <c r="A40" s="10">
        <v>470</v>
      </c>
      <c r="B40" s="11" t="s">
        <v>224</v>
      </c>
      <c r="C40" s="11" t="s">
        <v>32</v>
      </c>
      <c r="D40" s="11" t="s">
        <v>290</v>
      </c>
      <c r="E40" s="12">
        <v>2742008810</v>
      </c>
      <c r="F40" s="12">
        <v>270941727</v>
      </c>
      <c r="G40" s="35">
        <f t="shared" si="0"/>
        <v>2471067083</v>
      </c>
      <c r="H40" s="35">
        <f>VLOOKUP(D:D,Abatements!D:M,10,FALSE)</f>
        <v>117146.85</v>
      </c>
      <c r="I40" s="15">
        <v>45978</v>
      </c>
      <c r="J40" s="15">
        <v>45981</v>
      </c>
      <c r="K40" s="15">
        <v>45982</v>
      </c>
      <c r="L40" s="4"/>
    </row>
    <row r="41" spans="1:13" x14ac:dyDescent="0.35">
      <c r="A41" s="10">
        <v>480</v>
      </c>
      <c r="B41" s="11" t="s">
        <v>31</v>
      </c>
      <c r="C41" s="11" t="s">
        <v>33</v>
      </c>
      <c r="D41" s="11" t="s">
        <v>291</v>
      </c>
      <c r="E41" s="12">
        <v>9211150159</v>
      </c>
      <c r="F41" s="12">
        <v>101128752</v>
      </c>
      <c r="G41" s="35">
        <f t="shared" si="0"/>
        <v>9110021407</v>
      </c>
      <c r="H41" s="35">
        <f>VLOOKUP(D:D,Abatements!D:M,10,FALSE)</f>
        <v>6557525</v>
      </c>
      <c r="I41" s="15">
        <v>45993</v>
      </c>
      <c r="J41" s="15">
        <v>45993</v>
      </c>
      <c r="K41" s="15">
        <v>45994</v>
      </c>
      <c r="L41" s="4"/>
    </row>
    <row r="42" spans="1:13" s="3" customFormat="1" x14ac:dyDescent="0.35">
      <c r="A42" s="10">
        <v>480</v>
      </c>
      <c r="B42" s="11" t="s">
        <v>242</v>
      </c>
      <c r="C42" s="11" t="s">
        <v>33</v>
      </c>
      <c r="D42" s="11" t="s">
        <v>292</v>
      </c>
      <c r="E42" s="12">
        <v>1108946160</v>
      </c>
      <c r="F42" s="12">
        <v>62413422</v>
      </c>
      <c r="G42" s="35">
        <f t="shared" si="0"/>
        <v>1046532738</v>
      </c>
      <c r="H42" s="35">
        <f>VLOOKUP(D:D,Abatements!D:M,10,FALSE)</f>
        <v>334505.98999999993</v>
      </c>
      <c r="I42" s="15">
        <v>45982</v>
      </c>
      <c r="J42" s="15">
        <v>45986</v>
      </c>
      <c r="K42" s="15">
        <v>45986</v>
      </c>
      <c r="L42" s="5"/>
      <c r="M42"/>
    </row>
    <row r="43" spans="1:13" x14ac:dyDescent="0.35">
      <c r="A43" s="10">
        <v>480</v>
      </c>
      <c r="B43" s="11" t="s">
        <v>93</v>
      </c>
      <c r="C43" s="11" t="s">
        <v>33</v>
      </c>
      <c r="D43" s="11" t="s">
        <v>293</v>
      </c>
      <c r="E43" s="12">
        <v>98239500</v>
      </c>
      <c r="F43" s="12">
        <v>0</v>
      </c>
      <c r="G43" s="35">
        <f t="shared" si="0"/>
        <v>98239500</v>
      </c>
      <c r="H43" s="35">
        <f>VLOOKUP(D:D,Abatements!D:M,10,FALSE)</f>
        <v>0</v>
      </c>
      <c r="I43" s="15">
        <v>45987</v>
      </c>
      <c r="J43" s="15">
        <v>45987</v>
      </c>
      <c r="K43" s="15">
        <v>45992</v>
      </c>
      <c r="L43" s="4"/>
    </row>
    <row r="44" spans="1:13" x14ac:dyDescent="0.35">
      <c r="A44" s="10">
        <v>490</v>
      </c>
      <c r="B44" s="11" t="s">
        <v>34</v>
      </c>
      <c r="C44" s="11" t="s">
        <v>35</v>
      </c>
      <c r="D44" s="11" t="s">
        <v>294</v>
      </c>
      <c r="E44" s="12">
        <v>459592760</v>
      </c>
      <c r="F44" s="12">
        <v>0</v>
      </c>
      <c r="G44" s="35">
        <f t="shared" si="0"/>
        <v>459592760</v>
      </c>
      <c r="H44" s="35">
        <f>VLOOKUP(D:D,Abatements!D:M,10,FALSE)</f>
        <v>59231.3</v>
      </c>
      <c r="I44" s="15">
        <v>45991</v>
      </c>
      <c r="J44" s="15">
        <v>45992</v>
      </c>
      <c r="K44" s="15">
        <v>45993</v>
      </c>
      <c r="L44" s="4"/>
    </row>
    <row r="45" spans="1:13" x14ac:dyDescent="0.35">
      <c r="A45" s="10">
        <v>500</v>
      </c>
      <c r="B45" s="11" t="s">
        <v>34</v>
      </c>
      <c r="C45" s="11" t="s">
        <v>36</v>
      </c>
      <c r="D45" s="11" t="s">
        <v>295</v>
      </c>
      <c r="E45" s="12">
        <v>520580920</v>
      </c>
      <c r="F45" s="12">
        <v>0</v>
      </c>
      <c r="G45" s="35">
        <f t="shared" si="0"/>
        <v>520580920</v>
      </c>
      <c r="H45" s="35">
        <f>VLOOKUP(D:D,Abatements!D:M,10,FALSE)</f>
        <v>28006.3</v>
      </c>
      <c r="I45" s="15">
        <v>45991</v>
      </c>
      <c r="J45" s="15">
        <v>45992</v>
      </c>
      <c r="K45" s="15">
        <v>45993</v>
      </c>
      <c r="L45" s="4"/>
    </row>
    <row r="46" spans="1:13" x14ac:dyDescent="0.35">
      <c r="A46" s="10">
        <v>500</v>
      </c>
      <c r="B46" s="11" t="s">
        <v>85</v>
      </c>
      <c r="C46" s="11" t="s">
        <v>36</v>
      </c>
      <c r="D46" s="11" t="s">
        <v>296</v>
      </c>
      <c r="E46" s="12">
        <v>11546847</v>
      </c>
      <c r="F46" s="12">
        <v>0</v>
      </c>
      <c r="G46" s="35">
        <f t="shared" si="0"/>
        <v>11546847</v>
      </c>
      <c r="H46" s="35">
        <f>VLOOKUP(D:D,Abatements!D:M,10,FALSE)</f>
        <v>674.75</v>
      </c>
      <c r="I46" s="15">
        <v>45980</v>
      </c>
      <c r="J46" s="15">
        <v>45980</v>
      </c>
      <c r="K46" s="15">
        <v>45980</v>
      </c>
      <c r="L46" s="4"/>
    </row>
    <row r="47" spans="1:13" x14ac:dyDescent="0.35">
      <c r="A47" s="10">
        <v>510</v>
      </c>
      <c r="B47" s="11" t="s">
        <v>37</v>
      </c>
      <c r="C47" s="11" t="s">
        <v>38</v>
      </c>
      <c r="D47" s="11" t="s">
        <v>297</v>
      </c>
      <c r="E47" s="12">
        <v>48079253</v>
      </c>
      <c r="F47" s="12">
        <v>0</v>
      </c>
      <c r="G47" s="35">
        <f t="shared" si="0"/>
        <v>48079253</v>
      </c>
      <c r="H47" s="35">
        <f>VLOOKUP(D:D,Abatements!D:M,10,FALSE)</f>
        <v>4482.76</v>
      </c>
      <c r="I47" s="15">
        <v>45985</v>
      </c>
      <c r="J47" s="15">
        <v>45986</v>
      </c>
      <c r="K47" s="15">
        <v>45986</v>
      </c>
      <c r="L47" s="4"/>
    </row>
    <row r="48" spans="1:13" x14ac:dyDescent="0.35">
      <c r="A48" s="10">
        <v>520</v>
      </c>
      <c r="B48" s="11" t="s">
        <v>37</v>
      </c>
      <c r="C48" s="11" t="s">
        <v>39</v>
      </c>
      <c r="D48" s="11" t="s">
        <v>298</v>
      </c>
      <c r="E48" s="12">
        <v>95714098</v>
      </c>
      <c r="F48" s="12">
        <v>0</v>
      </c>
      <c r="G48" s="35">
        <f t="shared" si="0"/>
        <v>95714098</v>
      </c>
      <c r="H48" s="35">
        <f>VLOOKUP(D:D,Abatements!D:M,10,FALSE)</f>
        <v>2506.94</v>
      </c>
      <c r="I48" s="15">
        <v>45985</v>
      </c>
      <c r="J48" s="15">
        <v>45986</v>
      </c>
      <c r="K48" s="15">
        <v>45986</v>
      </c>
      <c r="L48" s="4"/>
    </row>
    <row r="49" spans="1:12" x14ac:dyDescent="0.35">
      <c r="A49" s="10">
        <v>540</v>
      </c>
      <c r="B49" s="11" t="s">
        <v>40</v>
      </c>
      <c r="C49" s="11" t="s">
        <v>41</v>
      </c>
      <c r="D49" s="11" t="s">
        <v>299</v>
      </c>
      <c r="E49" s="12">
        <v>404460610</v>
      </c>
      <c r="F49" s="12">
        <v>0</v>
      </c>
      <c r="G49" s="35">
        <f t="shared" si="0"/>
        <v>404460610</v>
      </c>
      <c r="H49" s="35">
        <f>VLOOKUP(D:D,Abatements!D:M,10,FALSE)</f>
        <v>24801.15</v>
      </c>
      <c r="I49" s="15">
        <v>45985</v>
      </c>
      <c r="J49" s="15">
        <v>45985</v>
      </c>
      <c r="K49" s="15">
        <v>45985</v>
      </c>
      <c r="L49" s="4"/>
    </row>
    <row r="50" spans="1:12" x14ac:dyDescent="0.35">
      <c r="A50" s="10">
        <v>550</v>
      </c>
      <c r="B50" s="11" t="s">
        <v>9</v>
      </c>
      <c r="C50" s="11" t="s">
        <v>43</v>
      </c>
      <c r="D50" s="11" t="s">
        <v>300</v>
      </c>
      <c r="E50" s="12">
        <v>1422835</v>
      </c>
      <c r="F50" s="12">
        <v>0</v>
      </c>
      <c r="G50" s="35">
        <f t="shared" si="0"/>
        <v>1422835</v>
      </c>
      <c r="H50" s="35">
        <f>VLOOKUP(D:D,Abatements!D:M,10,FALSE)</f>
        <v>0.95</v>
      </c>
      <c r="I50" s="15">
        <v>45987</v>
      </c>
      <c r="J50" s="15">
        <v>46001</v>
      </c>
      <c r="K50" s="15">
        <v>46001</v>
      </c>
      <c r="L50" s="4"/>
    </row>
    <row r="51" spans="1:12" x14ac:dyDescent="0.35">
      <c r="A51" s="10">
        <v>550</v>
      </c>
      <c r="B51" s="11" t="s">
        <v>42</v>
      </c>
      <c r="C51" s="11" t="s">
        <v>43</v>
      </c>
      <c r="D51" s="11" t="s">
        <v>301</v>
      </c>
      <c r="E51" s="12">
        <v>50990171</v>
      </c>
      <c r="F51" s="12">
        <v>0</v>
      </c>
      <c r="G51" s="35">
        <f t="shared" si="0"/>
        <v>50990171</v>
      </c>
      <c r="H51" s="35">
        <f>VLOOKUP(D:D,Abatements!D:M,10,FALSE)</f>
        <v>4872.6899999999996</v>
      </c>
      <c r="I51" s="15">
        <v>45992</v>
      </c>
      <c r="J51" s="15">
        <v>45993</v>
      </c>
      <c r="K51" s="15">
        <v>45994</v>
      </c>
      <c r="L51" s="4"/>
    </row>
    <row r="52" spans="1:12" x14ac:dyDescent="0.35">
      <c r="A52" s="10">
        <v>560</v>
      </c>
      <c r="B52" s="11" t="s">
        <v>9</v>
      </c>
      <c r="C52" s="11" t="s">
        <v>44</v>
      </c>
      <c r="D52" s="11" t="s">
        <v>302</v>
      </c>
      <c r="E52" s="12">
        <v>509684</v>
      </c>
      <c r="F52" s="12">
        <v>0</v>
      </c>
      <c r="G52" s="35">
        <f t="shared" si="0"/>
        <v>509684</v>
      </c>
      <c r="H52" s="35">
        <f>VLOOKUP(D:D,Abatements!D:M,10,FALSE)</f>
        <v>2.02</v>
      </c>
      <c r="I52" s="15">
        <v>45987</v>
      </c>
      <c r="J52" s="15">
        <v>45995</v>
      </c>
      <c r="K52" s="15">
        <v>45995</v>
      </c>
      <c r="L52" s="4"/>
    </row>
    <row r="53" spans="1:12" x14ac:dyDescent="0.35">
      <c r="A53" s="10">
        <v>560</v>
      </c>
      <c r="B53" s="11" t="s">
        <v>42</v>
      </c>
      <c r="C53" s="11" t="s">
        <v>44</v>
      </c>
      <c r="D53" s="11" t="s">
        <v>303</v>
      </c>
      <c r="E53" s="12">
        <v>12731313</v>
      </c>
      <c r="F53" s="12">
        <v>0</v>
      </c>
      <c r="G53" s="35">
        <f t="shared" si="0"/>
        <v>12731313</v>
      </c>
      <c r="H53" s="35">
        <f>VLOOKUP(D:D,Abatements!D:M,10,FALSE)</f>
        <v>17354.5</v>
      </c>
      <c r="I53" s="15">
        <v>45992</v>
      </c>
      <c r="J53" s="15">
        <v>45993</v>
      </c>
      <c r="K53" s="15">
        <v>45994</v>
      </c>
      <c r="L53" s="4"/>
    </row>
    <row r="54" spans="1:12" x14ac:dyDescent="0.35">
      <c r="A54" s="10">
        <v>580</v>
      </c>
      <c r="B54" s="11" t="s">
        <v>42</v>
      </c>
      <c r="C54" s="11" t="s">
        <v>45</v>
      </c>
      <c r="D54" s="11" t="s">
        <v>304</v>
      </c>
      <c r="E54" s="12">
        <v>46725720</v>
      </c>
      <c r="F54" s="12">
        <v>0</v>
      </c>
      <c r="G54" s="35">
        <f t="shared" si="0"/>
        <v>46725720</v>
      </c>
      <c r="H54" s="35">
        <f>VLOOKUP(D:D,Abatements!D:M,10,FALSE)</f>
        <v>8041.91</v>
      </c>
      <c r="I54" s="15">
        <v>45992</v>
      </c>
      <c r="J54" s="15">
        <v>45993</v>
      </c>
      <c r="K54" s="15">
        <v>45994</v>
      </c>
      <c r="L54" s="4"/>
    </row>
    <row r="55" spans="1:12" x14ac:dyDescent="0.35">
      <c r="A55" s="10">
        <v>640</v>
      </c>
      <c r="B55" s="11" t="s">
        <v>46</v>
      </c>
      <c r="C55" s="11" t="s">
        <v>47</v>
      </c>
      <c r="D55" s="11" t="s">
        <v>305</v>
      </c>
      <c r="E55" s="12">
        <v>77136044</v>
      </c>
      <c r="F55" s="12">
        <v>0</v>
      </c>
      <c r="G55" s="35">
        <f t="shared" si="0"/>
        <v>77136044</v>
      </c>
      <c r="H55" s="35">
        <f>VLOOKUP(D:D,Abatements!D:M,10,FALSE)</f>
        <v>2156.85</v>
      </c>
      <c r="I55" s="15">
        <v>45990</v>
      </c>
      <c r="J55" s="15">
        <v>45992</v>
      </c>
      <c r="K55" s="15">
        <v>45992</v>
      </c>
      <c r="L55" s="4"/>
    </row>
    <row r="56" spans="1:12" x14ac:dyDescent="0.35">
      <c r="A56" s="10">
        <v>740</v>
      </c>
      <c r="B56" s="11" t="s">
        <v>46</v>
      </c>
      <c r="C56" s="11" t="s">
        <v>48</v>
      </c>
      <c r="D56" s="11" t="s">
        <v>306</v>
      </c>
      <c r="E56" s="12">
        <v>101012525</v>
      </c>
      <c r="F56" s="12">
        <v>0</v>
      </c>
      <c r="G56" s="35">
        <f t="shared" si="0"/>
        <v>101012525</v>
      </c>
      <c r="H56" s="35">
        <f>VLOOKUP(D:D,Abatements!D:M,10,FALSE)</f>
        <v>41102.92</v>
      </c>
      <c r="I56" s="15">
        <v>45990</v>
      </c>
      <c r="J56" s="15">
        <v>45992</v>
      </c>
      <c r="K56" s="15">
        <v>45992</v>
      </c>
      <c r="L56" s="4"/>
    </row>
    <row r="57" spans="1:12" x14ac:dyDescent="0.35">
      <c r="A57" s="10">
        <v>770</v>
      </c>
      <c r="B57" s="11" t="s">
        <v>49</v>
      </c>
      <c r="C57" s="11" t="s">
        <v>50</v>
      </c>
      <c r="D57" s="11" t="s">
        <v>307</v>
      </c>
      <c r="E57" s="13">
        <v>62532554</v>
      </c>
      <c r="F57" s="13">
        <v>0</v>
      </c>
      <c r="G57" s="35">
        <f t="shared" si="0"/>
        <v>62532554</v>
      </c>
      <c r="H57" s="35">
        <f>VLOOKUP(D:D,Abatements!D:M,10,FALSE)</f>
        <v>0</v>
      </c>
      <c r="I57" s="15">
        <v>45985</v>
      </c>
      <c r="J57" s="40">
        <v>45985</v>
      </c>
      <c r="K57" s="15">
        <v>45985</v>
      </c>
      <c r="L57" s="4"/>
    </row>
    <row r="58" spans="1:12" x14ac:dyDescent="0.35">
      <c r="A58" s="10">
        <v>770</v>
      </c>
      <c r="B58" s="11" t="s">
        <v>135</v>
      </c>
      <c r="C58" s="11" t="s">
        <v>50</v>
      </c>
      <c r="D58" s="11" t="s">
        <v>308</v>
      </c>
      <c r="E58" s="13">
        <v>1395456</v>
      </c>
      <c r="F58" s="13">
        <v>0</v>
      </c>
      <c r="G58" s="35">
        <f t="shared" si="0"/>
        <v>1395456</v>
      </c>
      <c r="H58" s="35">
        <f>VLOOKUP(D:D,Abatements!D:M,10,FALSE)</f>
        <v>0</v>
      </c>
      <c r="I58" s="15">
        <v>45980</v>
      </c>
      <c r="J58" s="15">
        <v>45981</v>
      </c>
      <c r="K58" s="15">
        <v>45992</v>
      </c>
      <c r="L58" s="4"/>
    </row>
    <row r="59" spans="1:12" x14ac:dyDescent="0.35">
      <c r="A59" s="10">
        <v>860</v>
      </c>
      <c r="B59" s="11" t="s">
        <v>51</v>
      </c>
      <c r="C59" s="11" t="s">
        <v>52</v>
      </c>
      <c r="D59" s="11" t="s">
        <v>309</v>
      </c>
      <c r="E59" s="12">
        <v>186761505</v>
      </c>
      <c r="F59" s="12">
        <v>0</v>
      </c>
      <c r="G59" s="35">
        <f t="shared" si="0"/>
        <v>186761505</v>
      </c>
      <c r="H59" s="35">
        <f>VLOOKUP(D:D,Abatements!D:M,10,FALSE)</f>
        <v>10053</v>
      </c>
      <c r="I59" s="15">
        <v>45971</v>
      </c>
      <c r="J59" s="15">
        <v>45980</v>
      </c>
      <c r="K59" s="15">
        <v>45980</v>
      </c>
      <c r="L59" s="4"/>
    </row>
    <row r="60" spans="1:12" x14ac:dyDescent="0.35">
      <c r="A60" s="10">
        <v>870</v>
      </c>
      <c r="B60" s="11" t="s">
        <v>53</v>
      </c>
      <c r="C60" s="11" t="s">
        <v>54</v>
      </c>
      <c r="D60" s="11" t="s">
        <v>310</v>
      </c>
      <c r="E60" s="12">
        <v>546166928</v>
      </c>
      <c r="F60" s="12">
        <v>891936</v>
      </c>
      <c r="G60" s="35">
        <f t="shared" si="0"/>
        <v>545274992</v>
      </c>
      <c r="H60" s="35">
        <f>VLOOKUP(D:D,Abatements!D:M,10,FALSE)</f>
        <v>41413</v>
      </c>
      <c r="I60" s="15">
        <v>45986</v>
      </c>
      <c r="J60" s="15">
        <v>45987</v>
      </c>
      <c r="K60" s="15">
        <v>45992</v>
      </c>
      <c r="L60" s="4"/>
    </row>
    <row r="61" spans="1:12" x14ac:dyDescent="0.35">
      <c r="A61" s="10">
        <v>870</v>
      </c>
      <c r="B61" s="11" t="s">
        <v>98</v>
      </c>
      <c r="C61" s="11" t="s">
        <v>54</v>
      </c>
      <c r="D61" s="11" t="s">
        <v>311</v>
      </c>
      <c r="E61" s="12">
        <v>56547060</v>
      </c>
      <c r="F61" s="12">
        <v>0</v>
      </c>
      <c r="G61" s="35">
        <f t="shared" si="0"/>
        <v>56547060</v>
      </c>
      <c r="H61" s="35">
        <f>VLOOKUP(D:D,Abatements!D:M,10,FALSE)</f>
        <v>174.67</v>
      </c>
      <c r="I61" s="15">
        <v>45986</v>
      </c>
      <c r="J61" s="15">
        <v>45992</v>
      </c>
      <c r="K61" s="15">
        <v>45992</v>
      </c>
      <c r="L61" s="4"/>
    </row>
    <row r="62" spans="1:12" x14ac:dyDescent="0.35">
      <c r="A62" s="10">
        <v>870</v>
      </c>
      <c r="B62" s="11" t="s">
        <v>144</v>
      </c>
      <c r="C62" s="11" t="s">
        <v>54</v>
      </c>
      <c r="D62" s="11" t="s">
        <v>312</v>
      </c>
      <c r="E62" s="12">
        <v>202510</v>
      </c>
      <c r="F62" s="12">
        <v>0</v>
      </c>
      <c r="G62" s="35">
        <f t="shared" si="0"/>
        <v>202510</v>
      </c>
      <c r="H62" s="35">
        <f>VLOOKUP(D:D,Abatements!D:M,10,FALSE)</f>
        <v>0</v>
      </c>
      <c r="I62" s="15">
        <v>45986</v>
      </c>
      <c r="J62" s="15">
        <v>45987</v>
      </c>
      <c r="K62" s="15">
        <v>45992</v>
      </c>
      <c r="L62" s="4"/>
    </row>
    <row r="63" spans="1:12" x14ac:dyDescent="0.35">
      <c r="A63" s="10">
        <v>870</v>
      </c>
      <c r="B63" s="11" t="s">
        <v>156</v>
      </c>
      <c r="C63" s="11" t="s">
        <v>54</v>
      </c>
      <c r="D63" s="11" t="s">
        <v>313</v>
      </c>
      <c r="E63" s="12">
        <v>7613080</v>
      </c>
      <c r="F63" s="12">
        <v>0</v>
      </c>
      <c r="G63" s="35">
        <f t="shared" si="0"/>
        <v>7613080</v>
      </c>
      <c r="H63" s="35">
        <f>VLOOKUP(D:D,Abatements!D:M,10,FALSE)</f>
        <v>0</v>
      </c>
      <c r="I63" s="15">
        <v>45986</v>
      </c>
      <c r="J63" s="15">
        <v>45986</v>
      </c>
      <c r="K63" s="15">
        <v>45986</v>
      </c>
      <c r="L63" s="4"/>
    </row>
    <row r="64" spans="1:12" x14ac:dyDescent="0.35">
      <c r="A64" s="10">
        <v>880</v>
      </c>
      <c r="B64" s="11" t="s">
        <v>55</v>
      </c>
      <c r="C64" s="11" t="s">
        <v>56</v>
      </c>
      <c r="D64" s="11" t="s">
        <v>314</v>
      </c>
      <c r="E64" s="12">
        <v>27573893640</v>
      </c>
      <c r="F64" s="12">
        <v>600192237</v>
      </c>
      <c r="G64" s="35">
        <f t="shared" si="0"/>
        <v>26973701403</v>
      </c>
      <c r="H64" s="35">
        <f>VLOOKUP(D:D,Abatements!D:M,10,FALSE)</f>
        <v>39295177</v>
      </c>
      <c r="I64" s="15">
        <v>45996</v>
      </c>
      <c r="J64" s="15">
        <v>45999</v>
      </c>
      <c r="K64" s="15">
        <v>45999</v>
      </c>
      <c r="L64" s="4"/>
    </row>
    <row r="65" spans="1:13" x14ac:dyDescent="0.35">
      <c r="A65" s="10">
        <v>890</v>
      </c>
      <c r="B65" s="11" t="s">
        <v>57</v>
      </c>
      <c r="C65" s="11" t="s">
        <v>58</v>
      </c>
      <c r="D65" s="11" t="s">
        <v>315</v>
      </c>
      <c r="E65" s="12">
        <v>89602594</v>
      </c>
      <c r="F65" s="12">
        <v>0</v>
      </c>
      <c r="G65" s="35">
        <f t="shared" si="0"/>
        <v>89602594</v>
      </c>
      <c r="H65" s="35">
        <f>VLOOKUP(D:D,Abatements!D:M,10,FALSE)</f>
        <v>2932.37</v>
      </c>
      <c r="I65" s="15">
        <v>45979</v>
      </c>
      <c r="J65" s="15">
        <v>45979</v>
      </c>
      <c r="K65" s="15">
        <v>45985</v>
      </c>
      <c r="L65" s="4"/>
    </row>
    <row r="66" spans="1:13" x14ac:dyDescent="0.35">
      <c r="A66" s="10">
        <v>890</v>
      </c>
      <c r="B66" s="11" t="s">
        <v>207</v>
      </c>
      <c r="C66" s="11" t="s">
        <v>58</v>
      </c>
      <c r="D66" s="11" t="s">
        <v>316</v>
      </c>
      <c r="E66" s="12">
        <v>4637939</v>
      </c>
      <c r="F66" s="12">
        <v>0</v>
      </c>
      <c r="G66" s="35">
        <f t="shared" si="0"/>
        <v>4637939</v>
      </c>
      <c r="H66" s="35">
        <f>VLOOKUP(D:D,Abatements!D:M,10,FALSE)</f>
        <v>1139.24</v>
      </c>
      <c r="I66" s="15">
        <v>45980</v>
      </c>
      <c r="J66" s="15">
        <v>45981</v>
      </c>
      <c r="K66" s="15">
        <v>45981</v>
      </c>
      <c r="L66" s="4"/>
    </row>
    <row r="67" spans="1:13" x14ac:dyDescent="0.35">
      <c r="A67" s="10">
        <v>900</v>
      </c>
      <c r="B67" s="11" t="s">
        <v>59</v>
      </c>
      <c r="C67" s="11" t="s">
        <v>60</v>
      </c>
      <c r="D67" s="11" t="s">
        <v>317</v>
      </c>
      <c r="E67" s="12">
        <v>11395745610</v>
      </c>
      <c r="F67" s="12">
        <v>112960123</v>
      </c>
      <c r="G67" s="35">
        <f t="shared" ref="G67:G130" si="1">E67-F67</f>
        <v>11282785487</v>
      </c>
      <c r="H67" s="35">
        <f>VLOOKUP(D:D,Abatements!D:M,10,FALSE)</f>
        <v>5205854.2</v>
      </c>
      <c r="I67" s="15">
        <v>45980</v>
      </c>
      <c r="J67" s="15">
        <v>45981</v>
      </c>
      <c r="K67" s="15">
        <v>45982</v>
      </c>
      <c r="L67" s="4"/>
    </row>
    <row r="68" spans="1:13" s="3" customFormat="1" x14ac:dyDescent="0.35">
      <c r="A68" s="10">
        <v>900</v>
      </c>
      <c r="B68" s="11" t="s">
        <v>63</v>
      </c>
      <c r="C68" s="11" t="s">
        <v>60</v>
      </c>
      <c r="D68" s="11" t="s">
        <v>318</v>
      </c>
      <c r="E68" s="12">
        <v>82420900</v>
      </c>
      <c r="F68" s="12">
        <v>0</v>
      </c>
      <c r="G68" s="35">
        <f t="shared" si="1"/>
        <v>82420900</v>
      </c>
      <c r="H68" s="35">
        <f>VLOOKUP(D:D,Abatements!D:M,10,FALSE)</f>
        <v>13583.89</v>
      </c>
      <c r="I68" s="15">
        <v>45986</v>
      </c>
      <c r="J68" s="15">
        <v>45986</v>
      </c>
      <c r="K68" s="15">
        <v>45987</v>
      </c>
      <c r="L68" s="5"/>
      <c r="M68"/>
    </row>
    <row r="69" spans="1:13" x14ac:dyDescent="0.35">
      <c r="A69" s="10">
        <v>910</v>
      </c>
      <c r="B69" s="11" t="s">
        <v>61</v>
      </c>
      <c r="C69" s="11" t="s">
        <v>62</v>
      </c>
      <c r="D69" s="11" t="s">
        <v>319</v>
      </c>
      <c r="E69" s="12">
        <v>5530304580</v>
      </c>
      <c r="F69" s="12">
        <v>196543690</v>
      </c>
      <c r="G69" s="35">
        <f t="shared" si="1"/>
        <v>5333760890</v>
      </c>
      <c r="H69" s="35">
        <f>VLOOKUP(D:D,Abatements!D:M,10,FALSE)</f>
        <v>411355.71</v>
      </c>
      <c r="I69" s="15">
        <v>45993</v>
      </c>
      <c r="J69" s="15">
        <v>45993</v>
      </c>
      <c r="K69" s="15">
        <v>45994</v>
      </c>
      <c r="L69" s="4"/>
    </row>
    <row r="70" spans="1:13" x14ac:dyDescent="0.35">
      <c r="A70" s="10">
        <v>910</v>
      </c>
      <c r="B70" s="11" t="s">
        <v>89</v>
      </c>
      <c r="C70" s="11" t="s">
        <v>62</v>
      </c>
      <c r="D70" s="11" t="s">
        <v>320</v>
      </c>
      <c r="E70" s="12">
        <v>6146230</v>
      </c>
      <c r="F70" s="12">
        <v>0</v>
      </c>
      <c r="G70" s="35">
        <f t="shared" si="1"/>
        <v>6146230</v>
      </c>
      <c r="H70" s="35">
        <f>VLOOKUP(D:D,Abatements!D:M,10,FALSE)</f>
        <v>144.80000000000001</v>
      </c>
      <c r="I70" s="15">
        <v>45982</v>
      </c>
      <c r="J70" s="15">
        <v>45982</v>
      </c>
      <c r="K70" s="15">
        <v>45985</v>
      </c>
      <c r="L70" s="4"/>
    </row>
    <row r="71" spans="1:13" x14ac:dyDescent="0.35">
      <c r="A71" s="10">
        <v>910</v>
      </c>
      <c r="B71" s="11" t="s">
        <v>197</v>
      </c>
      <c r="C71" s="11" t="s">
        <v>62</v>
      </c>
      <c r="D71" s="11" t="s">
        <v>321</v>
      </c>
      <c r="E71" s="12">
        <v>16249950</v>
      </c>
      <c r="F71" s="12">
        <v>0</v>
      </c>
      <c r="G71" s="35">
        <f t="shared" si="1"/>
        <v>16249950</v>
      </c>
      <c r="H71" s="35">
        <f>VLOOKUP(D:D,Abatements!D:M,10,FALSE)</f>
        <v>423.62</v>
      </c>
      <c r="I71" s="15">
        <v>45991</v>
      </c>
      <c r="J71" s="15">
        <v>45992</v>
      </c>
      <c r="K71" s="15">
        <v>45992</v>
      </c>
      <c r="L71" s="4"/>
    </row>
    <row r="72" spans="1:13" s="3" customFormat="1" x14ac:dyDescent="0.35">
      <c r="A72" s="10">
        <v>920</v>
      </c>
      <c r="B72" s="11" t="s">
        <v>63</v>
      </c>
      <c r="C72" s="11" t="s">
        <v>64</v>
      </c>
      <c r="D72" s="11" t="s">
        <v>322</v>
      </c>
      <c r="E72" s="12">
        <v>456500559</v>
      </c>
      <c r="F72" s="12">
        <v>0</v>
      </c>
      <c r="G72" s="35">
        <f t="shared" si="1"/>
        <v>456500559</v>
      </c>
      <c r="H72" s="35">
        <f>VLOOKUP(D:D,Abatements!D:M,10,FALSE)</f>
        <v>247706.16</v>
      </c>
      <c r="I72" s="15">
        <v>45986</v>
      </c>
      <c r="J72" s="15">
        <v>45986</v>
      </c>
      <c r="K72" s="15">
        <v>45987</v>
      </c>
      <c r="L72" s="5"/>
      <c r="M72"/>
    </row>
    <row r="73" spans="1:13" x14ac:dyDescent="0.35">
      <c r="A73" s="10">
        <v>930</v>
      </c>
      <c r="B73" s="11" t="s">
        <v>63</v>
      </c>
      <c r="C73" s="11" t="s">
        <v>65</v>
      </c>
      <c r="D73" s="11" t="s">
        <v>323</v>
      </c>
      <c r="E73" s="12">
        <v>81435566</v>
      </c>
      <c r="F73" s="12">
        <v>0</v>
      </c>
      <c r="G73" s="35">
        <f t="shared" si="1"/>
        <v>81435566</v>
      </c>
      <c r="H73" s="35">
        <f>VLOOKUP(D:D,Abatements!D:M,10,FALSE)</f>
        <v>47238.18</v>
      </c>
      <c r="I73" s="15">
        <v>45986</v>
      </c>
      <c r="J73" s="15">
        <v>46010</v>
      </c>
      <c r="K73" s="15">
        <v>46013</v>
      </c>
      <c r="L73" s="4"/>
    </row>
    <row r="74" spans="1:13" x14ac:dyDescent="0.35">
      <c r="A74" s="10">
        <v>940</v>
      </c>
      <c r="B74" s="11" t="s">
        <v>69</v>
      </c>
      <c r="C74" s="11" t="s">
        <v>66</v>
      </c>
      <c r="D74" s="11" t="s">
        <v>324</v>
      </c>
      <c r="E74" s="12">
        <v>7757280</v>
      </c>
      <c r="F74" s="12">
        <v>0</v>
      </c>
      <c r="G74" s="35">
        <f t="shared" si="1"/>
        <v>7757280</v>
      </c>
      <c r="H74" s="35">
        <f>VLOOKUP(D:D,Abatements!D:M,10,FALSE)</f>
        <v>0</v>
      </c>
      <c r="I74" s="15">
        <v>45983</v>
      </c>
      <c r="J74" s="15">
        <v>45987</v>
      </c>
      <c r="K74" s="15">
        <v>45992</v>
      </c>
      <c r="L74" s="4"/>
    </row>
    <row r="75" spans="1:13" s="3" customFormat="1" x14ac:dyDescent="0.35">
      <c r="A75" s="10">
        <v>940</v>
      </c>
      <c r="B75" s="11" t="s">
        <v>63</v>
      </c>
      <c r="C75" s="11" t="s">
        <v>66</v>
      </c>
      <c r="D75" s="11" t="s">
        <v>325</v>
      </c>
      <c r="E75" s="12">
        <v>42819377</v>
      </c>
      <c r="F75" s="12">
        <v>0</v>
      </c>
      <c r="G75" s="35">
        <f t="shared" si="1"/>
        <v>42819377</v>
      </c>
      <c r="H75" s="35">
        <f>VLOOKUP(D:D,Abatements!D:M,10,FALSE)</f>
        <v>25400.36</v>
      </c>
      <c r="I75" s="15">
        <v>45986</v>
      </c>
      <c r="J75" s="15">
        <v>45986</v>
      </c>
      <c r="K75" s="15">
        <v>45987</v>
      </c>
      <c r="L75" s="5"/>
      <c r="M75"/>
    </row>
    <row r="76" spans="1:13" s="3" customFormat="1" x14ac:dyDescent="0.35">
      <c r="A76" s="10">
        <v>950</v>
      </c>
      <c r="B76" s="11" t="s">
        <v>63</v>
      </c>
      <c r="C76" s="11" t="s">
        <v>67</v>
      </c>
      <c r="D76" s="11" t="s">
        <v>326</v>
      </c>
      <c r="E76" s="12">
        <v>42389705</v>
      </c>
      <c r="F76" s="12">
        <v>0</v>
      </c>
      <c r="G76" s="35">
        <f t="shared" si="1"/>
        <v>42389705</v>
      </c>
      <c r="H76" s="35">
        <f>VLOOKUP(D:D,Abatements!D:M,10,FALSE)</f>
        <v>58890.47</v>
      </c>
      <c r="I76" s="15">
        <v>45986</v>
      </c>
      <c r="J76" s="15">
        <v>45986</v>
      </c>
      <c r="K76" s="15">
        <v>45987</v>
      </c>
      <c r="L76" s="5"/>
      <c r="M76"/>
    </row>
    <row r="77" spans="1:13" s="3" customFormat="1" x14ac:dyDescent="0.35">
      <c r="A77" s="10">
        <v>960</v>
      </c>
      <c r="B77" s="11" t="s">
        <v>63</v>
      </c>
      <c r="C77" s="11" t="s">
        <v>68</v>
      </c>
      <c r="D77" s="11" t="s">
        <v>327</v>
      </c>
      <c r="E77" s="12">
        <v>33923210</v>
      </c>
      <c r="F77" s="12">
        <v>0</v>
      </c>
      <c r="G77" s="35">
        <f t="shared" si="1"/>
        <v>33923210</v>
      </c>
      <c r="H77" s="35">
        <f>VLOOKUP(D:D,Abatements!D:M,10,FALSE)</f>
        <v>2479.37</v>
      </c>
      <c r="I77" s="15">
        <v>45986</v>
      </c>
      <c r="J77" s="15">
        <v>45986</v>
      </c>
      <c r="K77" s="15">
        <v>45987</v>
      </c>
      <c r="L77" s="5"/>
      <c r="M77"/>
    </row>
    <row r="78" spans="1:13" x14ac:dyDescent="0.35">
      <c r="A78" s="10">
        <v>970</v>
      </c>
      <c r="B78" s="11" t="s">
        <v>69</v>
      </c>
      <c r="C78" s="11" t="s">
        <v>70</v>
      </c>
      <c r="D78" s="11" t="s">
        <v>328</v>
      </c>
      <c r="E78" s="12">
        <v>65406760</v>
      </c>
      <c r="F78" s="12">
        <v>0</v>
      </c>
      <c r="G78" s="35">
        <f t="shared" si="1"/>
        <v>65406760</v>
      </c>
      <c r="H78" s="35">
        <f>VLOOKUP(D:D,Abatements!D:M,10,FALSE)</f>
        <v>706.34</v>
      </c>
      <c r="I78" s="15">
        <v>45983</v>
      </c>
      <c r="J78" s="15">
        <v>45987</v>
      </c>
      <c r="K78" s="15">
        <v>45992</v>
      </c>
      <c r="L78" s="4"/>
    </row>
    <row r="79" spans="1:13" s="3" customFormat="1" x14ac:dyDescent="0.35">
      <c r="A79" s="10">
        <v>970</v>
      </c>
      <c r="B79" s="11" t="s">
        <v>63</v>
      </c>
      <c r="C79" s="11" t="s">
        <v>70</v>
      </c>
      <c r="D79" s="11" t="s">
        <v>329</v>
      </c>
      <c r="E79" s="12">
        <v>6643518</v>
      </c>
      <c r="F79" s="12">
        <v>0</v>
      </c>
      <c r="G79" s="35">
        <f t="shared" si="1"/>
        <v>6643518</v>
      </c>
      <c r="H79" s="35">
        <f>VLOOKUP(D:D,Abatements!D:M,10,FALSE)</f>
        <v>16.43</v>
      </c>
      <c r="I79" s="15">
        <v>45986</v>
      </c>
      <c r="J79" s="15">
        <v>45986</v>
      </c>
      <c r="K79" s="15">
        <v>45987</v>
      </c>
      <c r="L79" s="5"/>
      <c r="M79"/>
    </row>
    <row r="80" spans="1:13" x14ac:dyDescent="0.35">
      <c r="A80" s="10">
        <v>980</v>
      </c>
      <c r="B80" s="11" t="s">
        <v>69</v>
      </c>
      <c r="C80" s="11" t="s">
        <v>71</v>
      </c>
      <c r="D80" s="11" t="s">
        <v>330</v>
      </c>
      <c r="E80" s="12">
        <v>1236754570</v>
      </c>
      <c r="F80" s="12">
        <v>14126550</v>
      </c>
      <c r="G80" s="35">
        <f t="shared" si="1"/>
        <v>1222628020</v>
      </c>
      <c r="H80" s="35">
        <f>VLOOKUP(D:D,Abatements!D:M,10,FALSE)</f>
        <v>268017.25</v>
      </c>
      <c r="I80" s="15">
        <v>45983</v>
      </c>
      <c r="J80" s="15">
        <v>45987</v>
      </c>
      <c r="K80" s="15">
        <v>45992</v>
      </c>
      <c r="L80" s="4"/>
    </row>
    <row r="81" spans="1:12" x14ac:dyDescent="0.35">
      <c r="A81" s="10">
        <v>990</v>
      </c>
      <c r="B81" s="11" t="s">
        <v>69</v>
      </c>
      <c r="C81" s="11" t="s">
        <v>72</v>
      </c>
      <c r="D81" s="11" t="s">
        <v>331</v>
      </c>
      <c r="E81" s="12">
        <v>961454520</v>
      </c>
      <c r="F81" s="12">
        <v>6213360</v>
      </c>
      <c r="G81" s="35">
        <f t="shared" si="1"/>
        <v>955241160</v>
      </c>
      <c r="H81" s="35">
        <f>VLOOKUP(D:D,Abatements!D:M,10,FALSE)</f>
        <v>194490.23</v>
      </c>
      <c r="I81" s="15">
        <v>45983</v>
      </c>
      <c r="J81" s="15">
        <v>45987</v>
      </c>
      <c r="K81" s="15">
        <v>45992</v>
      </c>
      <c r="L81" s="4"/>
    </row>
    <row r="82" spans="1:12" x14ac:dyDescent="0.35">
      <c r="A82" s="10">
        <v>1000</v>
      </c>
      <c r="B82" s="11" t="s">
        <v>69</v>
      </c>
      <c r="C82" s="11" t="s">
        <v>73</v>
      </c>
      <c r="D82" s="11" t="s">
        <v>332</v>
      </c>
      <c r="E82" s="12">
        <v>297565940</v>
      </c>
      <c r="F82" s="12">
        <v>10011780</v>
      </c>
      <c r="G82" s="35">
        <f t="shared" si="1"/>
        <v>287554160</v>
      </c>
      <c r="H82" s="35">
        <f>VLOOKUP(D:D,Abatements!D:M,10,FALSE)</f>
        <v>23369.040000000001</v>
      </c>
      <c r="I82" s="15">
        <v>45983</v>
      </c>
      <c r="J82" s="15">
        <v>45987</v>
      </c>
      <c r="K82" s="15">
        <v>45992</v>
      </c>
      <c r="L82" s="4"/>
    </row>
    <row r="83" spans="1:12" x14ac:dyDescent="0.35">
      <c r="A83" s="10">
        <v>1010</v>
      </c>
      <c r="B83" s="11" t="s">
        <v>69</v>
      </c>
      <c r="C83" s="11" t="s">
        <v>74</v>
      </c>
      <c r="D83" s="11" t="s">
        <v>333</v>
      </c>
      <c r="E83" s="12">
        <v>5092188680</v>
      </c>
      <c r="F83" s="12">
        <v>151430830</v>
      </c>
      <c r="G83" s="35">
        <f t="shared" si="1"/>
        <v>4940757850</v>
      </c>
      <c r="H83" s="35">
        <f>VLOOKUP(D:D,Abatements!D:M,10,FALSE)</f>
        <v>1424340.2</v>
      </c>
      <c r="I83" s="15">
        <v>45983</v>
      </c>
      <c r="J83" s="15">
        <v>45987</v>
      </c>
      <c r="K83" s="15">
        <v>45992</v>
      </c>
      <c r="L83" s="4"/>
    </row>
    <row r="84" spans="1:12" x14ac:dyDescent="0.35">
      <c r="A84" s="10">
        <v>1020</v>
      </c>
      <c r="B84" s="11" t="s">
        <v>69</v>
      </c>
      <c r="C84" s="11" t="s">
        <v>75</v>
      </c>
      <c r="D84" s="11" t="s">
        <v>334</v>
      </c>
      <c r="E84" s="12">
        <v>619247930</v>
      </c>
      <c r="F84" s="12">
        <v>0</v>
      </c>
      <c r="G84" s="35">
        <f t="shared" si="1"/>
        <v>619247930</v>
      </c>
      <c r="H84" s="35">
        <f>VLOOKUP(D:D,Abatements!D:M,10,FALSE)</f>
        <v>41256.629999999997</v>
      </c>
      <c r="I84" s="15">
        <v>45983</v>
      </c>
      <c r="J84" s="15">
        <v>45987</v>
      </c>
      <c r="K84" s="15">
        <v>45992</v>
      </c>
      <c r="L84" s="4"/>
    </row>
    <row r="85" spans="1:12" x14ac:dyDescent="0.35">
      <c r="A85" s="10">
        <v>1030</v>
      </c>
      <c r="B85" s="11" t="s">
        <v>69</v>
      </c>
      <c r="C85" s="11" t="s">
        <v>76</v>
      </c>
      <c r="D85" s="11" t="s">
        <v>335</v>
      </c>
      <c r="E85" s="12">
        <v>225999730</v>
      </c>
      <c r="F85" s="12">
        <v>3411740</v>
      </c>
      <c r="G85" s="35">
        <f t="shared" si="1"/>
        <v>222587990</v>
      </c>
      <c r="H85" s="35">
        <f>VLOOKUP(D:D,Abatements!D:M,10,FALSE)</f>
        <v>39191.18</v>
      </c>
      <c r="I85" s="15">
        <v>45983</v>
      </c>
      <c r="J85" s="15">
        <v>45987</v>
      </c>
      <c r="K85" s="15">
        <v>45992</v>
      </c>
      <c r="L85" s="4"/>
    </row>
    <row r="86" spans="1:12" x14ac:dyDescent="0.35">
      <c r="A86" s="10">
        <v>1040</v>
      </c>
      <c r="B86" s="11" t="s">
        <v>69</v>
      </c>
      <c r="C86" s="11" t="s">
        <v>77</v>
      </c>
      <c r="D86" s="11" t="s">
        <v>336</v>
      </c>
      <c r="E86" s="12">
        <v>3280312830</v>
      </c>
      <c r="F86" s="12">
        <v>111944890</v>
      </c>
      <c r="G86" s="35">
        <f t="shared" si="1"/>
        <v>3168367940</v>
      </c>
      <c r="H86" s="35">
        <f>VLOOKUP(D:D,Abatements!D:M,10,FALSE)</f>
        <v>1450807.09</v>
      </c>
      <c r="I86" s="15">
        <v>45983</v>
      </c>
      <c r="J86" s="15">
        <v>45987</v>
      </c>
      <c r="K86" s="15">
        <v>45992</v>
      </c>
      <c r="L86" s="4"/>
    </row>
    <row r="87" spans="1:12" x14ac:dyDescent="0.35">
      <c r="A87" s="10">
        <v>1050</v>
      </c>
      <c r="B87" s="11" t="s">
        <v>69</v>
      </c>
      <c r="C87" s="11" t="s">
        <v>78</v>
      </c>
      <c r="D87" s="11" t="s">
        <v>337</v>
      </c>
      <c r="E87" s="12">
        <v>79949860</v>
      </c>
      <c r="F87" s="12">
        <v>0</v>
      </c>
      <c r="G87" s="35">
        <f t="shared" si="1"/>
        <v>79949860</v>
      </c>
      <c r="H87" s="35">
        <f>VLOOKUP(D:D,Abatements!D:M,10,FALSE)</f>
        <v>22693.200000000001</v>
      </c>
      <c r="I87" s="15">
        <v>45983</v>
      </c>
      <c r="J87" s="15">
        <v>45987</v>
      </c>
      <c r="K87" s="15">
        <v>45992</v>
      </c>
      <c r="L87" s="4"/>
    </row>
    <row r="88" spans="1:12" x14ac:dyDescent="0.35">
      <c r="A88" s="10">
        <v>1060</v>
      </c>
      <c r="B88" s="11" t="s">
        <v>69</v>
      </c>
      <c r="C88" s="11" t="s">
        <v>79</v>
      </c>
      <c r="D88" s="11" t="s">
        <v>338</v>
      </c>
      <c r="E88" s="12">
        <v>85247300</v>
      </c>
      <c r="F88" s="12">
        <v>0</v>
      </c>
      <c r="G88" s="35">
        <f t="shared" si="1"/>
        <v>85247300</v>
      </c>
      <c r="H88" s="35">
        <f>VLOOKUP(D:D,Abatements!D:M,10,FALSE)</f>
        <v>1721.43</v>
      </c>
      <c r="I88" s="15">
        <v>45983</v>
      </c>
      <c r="J88" s="15">
        <v>45987</v>
      </c>
      <c r="K88" s="15">
        <v>45992</v>
      </c>
      <c r="L88" s="4"/>
    </row>
    <row r="89" spans="1:12" x14ac:dyDescent="0.35">
      <c r="A89" s="10">
        <v>1060</v>
      </c>
      <c r="B89" s="11" t="s">
        <v>63</v>
      </c>
      <c r="C89" s="11" t="s">
        <v>79</v>
      </c>
      <c r="D89" s="11" t="s">
        <v>339</v>
      </c>
      <c r="E89" s="12">
        <v>2650270</v>
      </c>
      <c r="F89" s="12">
        <v>0</v>
      </c>
      <c r="G89" s="35">
        <f t="shared" si="1"/>
        <v>2650270</v>
      </c>
      <c r="H89" s="35">
        <f>VLOOKUP(D:D,Abatements!D:M,10,FALSE)</f>
        <v>11</v>
      </c>
      <c r="I89" s="15">
        <v>45986</v>
      </c>
      <c r="J89" s="15">
        <v>45999</v>
      </c>
      <c r="K89" s="15">
        <v>45999</v>
      </c>
      <c r="L89" s="4"/>
    </row>
    <row r="90" spans="1:12" x14ac:dyDescent="0.35">
      <c r="A90" s="10">
        <v>1070</v>
      </c>
      <c r="B90" s="11" t="s">
        <v>69</v>
      </c>
      <c r="C90" s="11" t="s">
        <v>80</v>
      </c>
      <c r="D90" s="11" t="s">
        <v>340</v>
      </c>
      <c r="E90" s="12">
        <v>57946900</v>
      </c>
      <c r="F90" s="12">
        <v>0</v>
      </c>
      <c r="G90" s="35">
        <f t="shared" si="1"/>
        <v>57946900</v>
      </c>
      <c r="H90" s="35">
        <f>VLOOKUP(D:D,Abatements!D:M,10,FALSE)</f>
        <v>47027.79</v>
      </c>
      <c r="I90" s="15">
        <v>45983</v>
      </c>
      <c r="J90" s="15">
        <v>45987</v>
      </c>
      <c r="K90" s="15">
        <v>45992</v>
      </c>
      <c r="L90" s="4"/>
    </row>
    <row r="91" spans="1:12" x14ac:dyDescent="0.35">
      <c r="A91" s="10">
        <v>1080</v>
      </c>
      <c r="B91" s="11" t="s">
        <v>69</v>
      </c>
      <c r="C91" s="11" t="s">
        <v>81</v>
      </c>
      <c r="D91" s="11" t="s">
        <v>341</v>
      </c>
      <c r="E91" s="12">
        <v>1085393160</v>
      </c>
      <c r="F91" s="12">
        <v>0</v>
      </c>
      <c r="G91" s="35">
        <f t="shared" si="1"/>
        <v>1085393160</v>
      </c>
      <c r="H91" s="35">
        <f>VLOOKUP(D:D,Abatements!D:M,10,FALSE)</f>
        <v>45286.35</v>
      </c>
      <c r="I91" s="15">
        <v>45983</v>
      </c>
      <c r="J91" s="15">
        <v>45987</v>
      </c>
      <c r="K91" s="15">
        <v>45992</v>
      </c>
      <c r="L91" s="4"/>
    </row>
    <row r="92" spans="1:12" x14ac:dyDescent="0.35">
      <c r="A92" s="10">
        <v>1110</v>
      </c>
      <c r="B92" s="11" t="s">
        <v>69</v>
      </c>
      <c r="C92" s="11" t="s">
        <v>82</v>
      </c>
      <c r="D92" s="11" t="s">
        <v>342</v>
      </c>
      <c r="E92" s="12">
        <v>1974990890</v>
      </c>
      <c r="F92" s="12">
        <v>0</v>
      </c>
      <c r="G92" s="35">
        <f t="shared" si="1"/>
        <v>1974990890</v>
      </c>
      <c r="H92" s="35">
        <f>VLOOKUP(D:D,Abatements!D:M,10,FALSE)</f>
        <v>293847.92</v>
      </c>
      <c r="I92" s="15">
        <v>45983</v>
      </c>
      <c r="J92" s="15">
        <v>45987</v>
      </c>
      <c r="K92" s="15">
        <v>45992</v>
      </c>
      <c r="L92" s="4"/>
    </row>
    <row r="93" spans="1:12" x14ac:dyDescent="0.35">
      <c r="A93" s="10">
        <v>1120</v>
      </c>
      <c r="B93" s="11" t="s">
        <v>69</v>
      </c>
      <c r="C93" s="11" t="s">
        <v>83</v>
      </c>
      <c r="D93" s="11" t="s">
        <v>343</v>
      </c>
      <c r="E93" s="12">
        <v>4592610</v>
      </c>
      <c r="F93" s="12">
        <v>0</v>
      </c>
      <c r="G93" s="35">
        <f t="shared" si="1"/>
        <v>4592610</v>
      </c>
      <c r="H93" s="35">
        <f>VLOOKUP(D:D,Abatements!D:M,10,FALSE)</f>
        <v>2104.0300000000002</v>
      </c>
      <c r="I93" s="15">
        <v>45983</v>
      </c>
      <c r="J93" s="15">
        <v>45987</v>
      </c>
      <c r="K93" s="15">
        <v>45992</v>
      </c>
      <c r="L93" s="4"/>
    </row>
    <row r="94" spans="1:12" x14ac:dyDescent="0.35">
      <c r="A94" s="10">
        <v>1120</v>
      </c>
      <c r="B94" s="11" t="s">
        <v>135</v>
      </c>
      <c r="C94" s="11" t="s">
        <v>83</v>
      </c>
      <c r="D94" s="11" t="s">
        <v>344</v>
      </c>
      <c r="E94" s="12">
        <v>4893696</v>
      </c>
      <c r="F94" s="12">
        <v>0</v>
      </c>
      <c r="G94" s="35">
        <f t="shared" si="1"/>
        <v>4893696</v>
      </c>
      <c r="H94" s="35">
        <f>VLOOKUP(D:D,Abatements!D:M,10,FALSE)</f>
        <v>451.2</v>
      </c>
      <c r="I94" s="15">
        <v>45980</v>
      </c>
      <c r="J94" s="15">
        <v>45981</v>
      </c>
      <c r="K94" s="15">
        <v>45992</v>
      </c>
      <c r="L94" s="4"/>
    </row>
    <row r="95" spans="1:12" x14ac:dyDescent="0.35">
      <c r="A95" s="10">
        <v>1120</v>
      </c>
      <c r="B95" s="11" t="s">
        <v>187</v>
      </c>
      <c r="C95" s="11" t="s">
        <v>83</v>
      </c>
      <c r="D95" s="11" t="s">
        <v>345</v>
      </c>
      <c r="E95" s="12">
        <v>376170</v>
      </c>
      <c r="F95" s="12">
        <v>0</v>
      </c>
      <c r="G95" s="35">
        <f t="shared" si="1"/>
        <v>376170</v>
      </c>
      <c r="H95" s="35">
        <f>VLOOKUP(D:D,Abatements!D:M,10,FALSE)</f>
        <v>149</v>
      </c>
      <c r="I95" s="15">
        <v>45979</v>
      </c>
      <c r="J95" s="15">
        <v>45982</v>
      </c>
      <c r="K95" s="15">
        <v>45985</v>
      </c>
      <c r="L95" s="4"/>
    </row>
    <row r="96" spans="1:12" x14ac:dyDescent="0.35">
      <c r="A96" s="10">
        <v>1130</v>
      </c>
      <c r="B96" s="11" t="s">
        <v>69</v>
      </c>
      <c r="C96" s="11" t="s">
        <v>84</v>
      </c>
      <c r="D96" s="11" t="s">
        <v>346</v>
      </c>
      <c r="E96" s="12">
        <v>37653630</v>
      </c>
      <c r="F96" s="12">
        <v>0</v>
      </c>
      <c r="G96" s="35">
        <f t="shared" si="1"/>
        <v>37653630</v>
      </c>
      <c r="H96" s="35">
        <f>VLOOKUP(D:D,Abatements!D:M,10,FALSE)</f>
        <v>6034.77</v>
      </c>
      <c r="I96" s="15">
        <v>45983</v>
      </c>
      <c r="J96" s="15">
        <v>45987</v>
      </c>
      <c r="K96" s="15">
        <v>45992</v>
      </c>
      <c r="L96" s="4"/>
    </row>
    <row r="97" spans="1:13" s="3" customFormat="1" x14ac:dyDescent="0.35">
      <c r="A97" s="10">
        <v>1130</v>
      </c>
      <c r="B97" s="11" t="s">
        <v>63</v>
      </c>
      <c r="C97" s="11" t="s">
        <v>84</v>
      </c>
      <c r="D97" s="11" t="s">
        <v>347</v>
      </c>
      <c r="E97" s="12">
        <v>1177820</v>
      </c>
      <c r="F97" s="12">
        <v>0</v>
      </c>
      <c r="G97" s="35">
        <f t="shared" si="1"/>
        <v>1177820</v>
      </c>
      <c r="H97" s="35">
        <f>VLOOKUP(D:D,Abatements!D:M,10,FALSE)</f>
        <v>154.38999999999999</v>
      </c>
      <c r="I97" s="15">
        <v>45986</v>
      </c>
      <c r="J97" s="15">
        <v>45986</v>
      </c>
      <c r="K97" s="15">
        <v>45987</v>
      </c>
      <c r="L97" s="5"/>
      <c r="M97"/>
    </row>
    <row r="98" spans="1:13" x14ac:dyDescent="0.35">
      <c r="A98" s="10">
        <v>1130</v>
      </c>
      <c r="B98" s="11" t="s">
        <v>135</v>
      </c>
      <c r="C98" s="11" t="s">
        <v>84</v>
      </c>
      <c r="D98" s="11" t="s">
        <v>348</v>
      </c>
      <c r="E98" s="12">
        <v>14767375</v>
      </c>
      <c r="F98" s="12">
        <v>0</v>
      </c>
      <c r="G98" s="35">
        <f t="shared" si="1"/>
        <v>14767375</v>
      </c>
      <c r="H98" s="35">
        <f>VLOOKUP(D:D,Abatements!D:M,10,FALSE)</f>
        <v>621.6099999999999</v>
      </c>
      <c r="I98" s="15">
        <v>45980</v>
      </c>
      <c r="J98" s="15">
        <v>45981</v>
      </c>
      <c r="K98" s="15">
        <v>45992</v>
      </c>
      <c r="L98" s="4"/>
    </row>
    <row r="99" spans="1:13" x14ac:dyDescent="0.35">
      <c r="A99" s="10">
        <v>1140</v>
      </c>
      <c r="B99" s="11" t="s">
        <v>85</v>
      </c>
      <c r="C99" s="11" t="s">
        <v>86</v>
      </c>
      <c r="D99" s="11" t="s">
        <v>349</v>
      </c>
      <c r="E99" s="12">
        <v>430435423</v>
      </c>
      <c r="F99" s="12">
        <v>6666513</v>
      </c>
      <c r="G99" s="35">
        <f t="shared" si="1"/>
        <v>423768910</v>
      </c>
      <c r="H99" s="35">
        <f>VLOOKUP(D:D,Abatements!D:M,10,FALSE)</f>
        <v>35871.699999999997</v>
      </c>
      <c r="I99" s="15">
        <v>45980</v>
      </c>
      <c r="J99" s="15">
        <v>45980</v>
      </c>
      <c r="K99" s="15">
        <v>45980</v>
      </c>
      <c r="L99" s="4"/>
    </row>
    <row r="100" spans="1:13" x14ac:dyDescent="0.35">
      <c r="A100" s="10">
        <v>1150</v>
      </c>
      <c r="B100" s="11" t="s">
        <v>51</v>
      </c>
      <c r="C100" s="11" t="s">
        <v>87</v>
      </c>
      <c r="D100" s="11" t="s">
        <v>350</v>
      </c>
      <c r="E100" s="12">
        <v>5561730</v>
      </c>
      <c r="F100" s="12">
        <v>0</v>
      </c>
      <c r="G100" s="35">
        <f t="shared" si="1"/>
        <v>5561730</v>
      </c>
      <c r="H100" s="35">
        <f>VLOOKUP(D:D,Abatements!D:M,10,FALSE)</f>
        <v>30</v>
      </c>
      <c r="I100" s="15">
        <v>45971</v>
      </c>
      <c r="J100" s="15">
        <v>45980</v>
      </c>
      <c r="K100" s="15">
        <v>45980</v>
      </c>
      <c r="L100" s="4"/>
    </row>
    <row r="101" spans="1:13" x14ac:dyDescent="0.35">
      <c r="A101" s="10">
        <v>1150</v>
      </c>
      <c r="B101" s="11" t="s">
        <v>69</v>
      </c>
      <c r="C101" s="11" t="s">
        <v>87</v>
      </c>
      <c r="D101" s="11" t="s">
        <v>351</v>
      </c>
      <c r="E101" s="12">
        <v>11140080</v>
      </c>
      <c r="F101" s="12">
        <v>0</v>
      </c>
      <c r="G101" s="35">
        <f t="shared" si="1"/>
        <v>11140080</v>
      </c>
      <c r="H101" s="35">
        <f>VLOOKUP(D:D,Abatements!D:M,10,FALSE)</f>
        <v>3.12</v>
      </c>
      <c r="I101" s="15">
        <v>45983</v>
      </c>
      <c r="J101" s="15">
        <v>45987</v>
      </c>
      <c r="K101" s="15">
        <v>45992</v>
      </c>
      <c r="L101" s="4"/>
    </row>
    <row r="102" spans="1:13" x14ac:dyDescent="0.35">
      <c r="A102" s="10">
        <v>1150</v>
      </c>
      <c r="B102" s="11" t="s">
        <v>85</v>
      </c>
      <c r="C102" s="11" t="s">
        <v>87</v>
      </c>
      <c r="D102" s="11" t="s">
        <v>352</v>
      </c>
      <c r="E102" s="12">
        <v>211744341</v>
      </c>
      <c r="F102" s="12">
        <v>0</v>
      </c>
      <c r="G102" s="35">
        <f t="shared" si="1"/>
        <v>211744341</v>
      </c>
      <c r="H102" s="35">
        <f>VLOOKUP(D:D,Abatements!D:M,10,FALSE)</f>
        <v>13463.31</v>
      </c>
      <c r="I102" s="15">
        <v>45980</v>
      </c>
      <c r="J102" s="15">
        <v>45980</v>
      </c>
      <c r="K102" s="15">
        <v>45980</v>
      </c>
      <c r="L102" s="4"/>
    </row>
    <row r="103" spans="1:13" x14ac:dyDescent="0.35">
      <c r="A103" s="10">
        <v>1160</v>
      </c>
      <c r="B103" s="11" t="s">
        <v>85</v>
      </c>
      <c r="C103" s="11" t="s">
        <v>88</v>
      </c>
      <c r="D103" s="11" t="s">
        <v>353</v>
      </c>
      <c r="E103" s="12">
        <v>122068857</v>
      </c>
      <c r="F103" s="12">
        <v>0</v>
      </c>
      <c r="G103" s="35">
        <f t="shared" si="1"/>
        <v>122068857</v>
      </c>
      <c r="H103" s="35">
        <f>VLOOKUP(D:D,Abatements!D:M,10,FALSE)</f>
        <v>9410.1200000000008</v>
      </c>
      <c r="I103" s="15">
        <v>46001</v>
      </c>
      <c r="J103" s="15">
        <v>46001</v>
      </c>
      <c r="K103" s="15">
        <v>46001</v>
      </c>
      <c r="L103" s="4"/>
    </row>
    <row r="104" spans="1:13" x14ac:dyDescent="0.35">
      <c r="A104" s="10">
        <v>1180</v>
      </c>
      <c r="B104" s="11" t="s">
        <v>61</v>
      </c>
      <c r="C104" s="11" t="s">
        <v>90</v>
      </c>
      <c r="D104" s="11" t="s">
        <v>354</v>
      </c>
      <c r="E104" s="12">
        <v>517424880</v>
      </c>
      <c r="F104" s="12">
        <v>0</v>
      </c>
      <c r="G104" s="35">
        <f t="shared" si="1"/>
        <v>517424880</v>
      </c>
      <c r="H104" s="35">
        <f>VLOOKUP(D:D,Abatements!D:M,10,FALSE)</f>
        <v>122461.43</v>
      </c>
      <c r="I104" s="15">
        <v>45993</v>
      </c>
      <c r="J104" s="15">
        <v>45993</v>
      </c>
      <c r="K104" s="15">
        <v>45994</v>
      </c>
      <c r="L104" s="4"/>
    </row>
    <row r="105" spans="1:13" x14ac:dyDescent="0.35">
      <c r="A105" s="10">
        <v>1180</v>
      </c>
      <c r="B105" s="11" t="s">
        <v>89</v>
      </c>
      <c r="C105" s="11" t="s">
        <v>90</v>
      </c>
      <c r="D105" s="11" t="s">
        <v>355</v>
      </c>
      <c r="E105" s="12">
        <v>1277731920</v>
      </c>
      <c r="F105" s="12">
        <v>1834690</v>
      </c>
      <c r="G105" s="35">
        <f t="shared" si="1"/>
        <v>1275897230</v>
      </c>
      <c r="H105" s="35">
        <f>VLOOKUP(D:D,Abatements!D:M,10,FALSE)</f>
        <v>115270.57</v>
      </c>
      <c r="I105" s="15">
        <v>45982</v>
      </c>
      <c r="J105" s="15">
        <v>45982</v>
      </c>
      <c r="K105" s="15">
        <v>45985</v>
      </c>
      <c r="L105" s="4"/>
    </row>
    <row r="106" spans="1:13" x14ac:dyDescent="0.35">
      <c r="A106" s="10">
        <v>1180</v>
      </c>
      <c r="B106" s="11" t="s">
        <v>180</v>
      </c>
      <c r="C106" s="11" t="s">
        <v>90</v>
      </c>
      <c r="D106" s="11" t="s">
        <v>356</v>
      </c>
      <c r="E106" s="12">
        <v>385987190</v>
      </c>
      <c r="F106" s="12">
        <v>0</v>
      </c>
      <c r="G106" s="35">
        <f t="shared" si="1"/>
        <v>385987190</v>
      </c>
      <c r="H106" s="35">
        <f>VLOOKUP(D:D,Abatements!D:M,10,FALSE)</f>
        <v>98518.15</v>
      </c>
      <c r="I106" s="15">
        <v>45992</v>
      </c>
      <c r="J106" s="15">
        <v>45992</v>
      </c>
      <c r="K106" s="15">
        <v>45993</v>
      </c>
      <c r="L106" s="4"/>
    </row>
    <row r="107" spans="1:13" x14ac:dyDescent="0.35">
      <c r="A107" s="10">
        <v>1195</v>
      </c>
      <c r="B107" s="11" t="s">
        <v>89</v>
      </c>
      <c r="C107" s="11" t="s">
        <v>91</v>
      </c>
      <c r="D107" s="11" t="s">
        <v>357</v>
      </c>
      <c r="E107" s="12">
        <v>857867090</v>
      </c>
      <c r="F107" s="12">
        <v>2264180</v>
      </c>
      <c r="G107" s="35">
        <f t="shared" si="1"/>
        <v>855602910</v>
      </c>
      <c r="H107" s="35">
        <f>VLOOKUP(D:D,Abatements!D:M,10,FALSE)</f>
        <v>41899.18</v>
      </c>
      <c r="I107" s="15">
        <v>45982</v>
      </c>
      <c r="J107" s="15">
        <v>45982</v>
      </c>
      <c r="K107" s="15">
        <v>45985</v>
      </c>
      <c r="L107" s="4"/>
    </row>
    <row r="108" spans="1:13" x14ac:dyDescent="0.35">
      <c r="A108" s="10">
        <v>1220</v>
      </c>
      <c r="B108" s="11" t="s">
        <v>89</v>
      </c>
      <c r="C108" s="11" t="s">
        <v>92</v>
      </c>
      <c r="D108" s="11" t="s">
        <v>358</v>
      </c>
      <c r="E108" s="12">
        <v>496937210</v>
      </c>
      <c r="F108" s="12">
        <v>0</v>
      </c>
      <c r="G108" s="35">
        <f t="shared" si="1"/>
        <v>496937210</v>
      </c>
      <c r="H108" s="35">
        <f>VLOOKUP(D:D,Abatements!D:M,10,FALSE)</f>
        <v>4326.29</v>
      </c>
      <c r="I108" s="15">
        <v>45982</v>
      </c>
      <c r="J108" s="15">
        <v>45982</v>
      </c>
      <c r="K108" s="15">
        <v>45985</v>
      </c>
      <c r="L108" s="4"/>
    </row>
    <row r="109" spans="1:13" x14ac:dyDescent="0.35">
      <c r="A109" s="10">
        <v>1330</v>
      </c>
      <c r="B109" s="11" t="s">
        <v>93</v>
      </c>
      <c r="C109" s="11" t="s">
        <v>94</v>
      </c>
      <c r="D109" s="11" t="s">
        <v>359</v>
      </c>
      <c r="E109" s="12">
        <v>470537970</v>
      </c>
      <c r="F109" s="12">
        <v>1034492</v>
      </c>
      <c r="G109" s="35">
        <f t="shared" si="1"/>
        <v>469503478</v>
      </c>
      <c r="H109" s="35">
        <f>VLOOKUP(D:D,Abatements!D:M,10,FALSE)</f>
        <v>0</v>
      </c>
      <c r="I109" s="15">
        <v>45999</v>
      </c>
      <c r="J109" s="15">
        <v>45999</v>
      </c>
      <c r="K109" s="15">
        <v>46000</v>
      </c>
      <c r="L109" s="4"/>
    </row>
    <row r="110" spans="1:13" x14ac:dyDescent="0.35">
      <c r="A110" s="10">
        <v>1340</v>
      </c>
      <c r="B110" s="11" t="s">
        <v>61</v>
      </c>
      <c r="C110" s="11" t="s">
        <v>96</v>
      </c>
      <c r="D110" s="11" t="s">
        <v>360</v>
      </c>
      <c r="E110" s="12">
        <v>1416970</v>
      </c>
      <c r="F110" s="12">
        <v>0</v>
      </c>
      <c r="G110" s="35">
        <f t="shared" si="1"/>
        <v>1416970</v>
      </c>
      <c r="H110" s="35">
        <f>VLOOKUP(D:D,Abatements!D:M,10,FALSE)</f>
        <v>1.82</v>
      </c>
      <c r="I110" s="15">
        <v>45993</v>
      </c>
      <c r="J110" s="15">
        <v>45993</v>
      </c>
      <c r="K110" s="15">
        <v>45994</v>
      </c>
      <c r="L110" s="4"/>
    </row>
    <row r="111" spans="1:13" x14ac:dyDescent="0.35">
      <c r="A111" s="10">
        <v>1340</v>
      </c>
      <c r="B111" s="11" t="s">
        <v>95</v>
      </c>
      <c r="C111" s="11" t="s">
        <v>96</v>
      </c>
      <c r="D111" s="11" t="s">
        <v>361</v>
      </c>
      <c r="E111" s="12">
        <v>162917136</v>
      </c>
      <c r="F111" s="12">
        <v>0</v>
      </c>
      <c r="G111" s="35">
        <f t="shared" si="1"/>
        <v>162917136</v>
      </c>
      <c r="H111" s="35">
        <f>VLOOKUP(D:D,Abatements!D:M,10,FALSE)</f>
        <v>17339.84</v>
      </c>
      <c r="I111" s="15">
        <v>45986</v>
      </c>
      <c r="J111" s="15">
        <v>45987</v>
      </c>
      <c r="K111" s="15">
        <v>45992</v>
      </c>
      <c r="L111" s="4"/>
    </row>
    <row r="112" spans="1:13" x14ac:dyDescent="0.35">
      <c r="A112" s="10">
        <v>1340</v>
      </c>
      <c r="B112" s="11" t="s">
        <v>213</v>
      </c>
      <c r="C112" s="11" t="s">
        <v>96</v>
      </c>
      <c r="D112" s="11" t="s">
        <v>362</v>
      </c>
      <c r="E112" s="12">
        <v>16765450</v>
      </c>
      <c r="F112" s="12">
        <v>0</v>
      </c>
      <c r="G112" s="35">
        <f t="shared" si="1"/>
        <v>16765450</v>
      </c>
      <c r="H112" s="35">
        <f>VLOOKUP(D:D,Abatements!D:M,10,FALSE)</f>
        <v>570.5</v>
      </c>
      <c r="I112" s="15">
        <v>45985</v>
      </c>
      <c r="J112" s="15">
        <v>45985</v>
      </c>
      <c r="K112" s="15">
        <v>45985</v>
      </c>
      <c r="L112" s="4"/>
    </row>
    <row r="113" spans="1:13" x14ac:dyDescent="0.35">
      <c r="A113" s="10">
        <v>1350</v>
      </c>
      <c r="B113" s="11" t="s">
        <v>95</v>
      </c>
      <c r="C113" s="11" t="s">
        <v>97</v>
      </c>
      <c r="D113" s="11" t="s">
        <v>363</v>
      </c>
      <c r="E113" s="12">
        <v>1502956490</v>
      </c>
      <c r="F113" s="12">
        <v>608428</v>
      </c>
      <c r="G113" s="35">
        <f t="shared" si="1"/>
        <v>1502348062</v>
      </c>
      <c r="H113" s="35">
        <f>VLOOKUP(D:D,Abatements!D:M,10,FALSE)</f>
        <v>66200.61</v>
      </c>
      <c r="I113" s="15">
        <v>45986</v>
      </c>
      <c r="J113" s="15">
        <v>45987</v>
      </c>
      <c r="K113" s="15">
        <v>45992</v>
      </c>
      <c r="L113" s="4"/>
    </row>
    <row r="114" spans="1:13" x14ac:dyDescent="0.35">
      <c r="A114" s="10">
        <v>1360</v>
      </c>
      <c r="B114" s="11" t="s">
        <v>98</v>
      </c>
      <c r="C114" s="11" t="s">
        <v>99</v>
      </c>
      <c r="D114" s="11" t="s">
        <v>364</v>
      </c>
      <c r="E114" s="12">
        <v>1228774320</v>
      </c>
      <c r="F114" s="12">
        <v>20624970</v>
      </c>
      <c r="G114" s="35">
        <f t="shared" si="1"/>
        <v>1208149350</v>
      </c>
      <c r="H114" s="35">
        <f>VLOOKUP(D:D,Abatements!D:M,10,FALSE)</f>
        <v>100589.68</v>
      </c>
      <c r="I114" s="15">
        <v>45986</v>
      </c>
      <c r="J114" s="15">
        <v>45992</v>
      </c>
      <c r="K114" s="15">
        <v>45992</v>
      </c>
      <c r="L114" s="4"/>
    </row>
    <row r="115" spans="1:13" x14ac:dyDescent="0.35">
      <c r="A115" s="10">
        <v>1360</v>
      </c>
      <c r="B115" s="11" t="s">
        <v>201</v>
      </c>
      <c r="C115" s="11" t="s">
        <v>99</v>
      </c>
      <c r="D115" s="11" t="s">
        <v>365</v>
      </c>
      <c r="E115" s="12">
        <v>7429910</v>
      </c>
      <c r="F115" s="12">
        <v>0</v>
      </c>
      <c r="G115" s="35">
        <f t="shared" si="1"/>
        <v>7429910</v>
      </c>
      <c r="H115" s="35">
        <f>VLOOKUP(D:D,Abatements!D:M,10,FALSE)</f>
        <v>76.08</v>
      </c>
      <c r="I115" s="15">
        <v>45995</v>
      </c>
      <c r="J115" s="15">
        <v>45996</v>
      </c>
      <c r="K115" s="15">
        <v>45996</v>
      </c>
      <c r="L115" s="4"/>
    </row>
    <row r="116" spans="1:13" x14ac:dyDescent="0.35">
      <c r="A116" s="10">
        <v>1380</v>
      </c>
      <c r="B116" s="11" t="s">
        <v>100</v>
      </c>
      <c r="C116" s="11" t="s">
        <v>101</v>
      </c>
      <c r="D116" s="11" t="s">
        <v>366</v>
      </c>
      <c r="E116" s="12">
        <v>73140460</v>
      </c>
      <c r="F116" s="12">
        <v>0</v>
      </c>
      <c r="G116" s="35">
        <f t="shared" si="1"/>
        <v>73140460</v>
      </c>
      <c r="H116" s="35">
        <f>VLOOKUP(D:D,Abatements!D:M,10,FALSE)</f>
        <v>2296.71</v>
      </c>
      <c r="I116" s="15">
        <v>45980</v>
      </c>
      <c r="J116" s="15">
        <v>45980</v>
      </c>
      <c r="K116" s="15">
        <v>45980</v>
      </c>
      <c r="L116" s="4"/>
    </row>
    <row r="117" spans="1:13" x14ac:dyDescent="0.35">
      <c r="A117" s="10">
        <v>1390</v>
      </c>
      <c r="B117" s="11" t="s">
        <v>102</v>
      </c>
      <c r="C117" s="11" t="s">
        <v>103</v>
      </c>
      <c r="D117" s="11" t="s">
        <v>367</v>
      </c>
      <c r="E117" s="12">
        <v>143453349</v>
      </c>
      <c r="F117" s="12">
        <v>393606</v>
      </c>
      <c r="G117" s="35">
        <f t="shared" si="1"/>
        <v>143059743</v>
      </c>
      <c r="H117" s="35">
        <f>VLOOKUP(D:D,Abatements!D:M,10,FALSE)</f>
        <v>23951.99</v>
      </c>
      <c r="I117" s="15">
        <v>45992</v>
      </c>
      <c r="J117" s="15">
        <v>45985</v>
      </c>
      <c r="K117" s="15">
        <v>45985</v>
      </c>
      <c r="L117" s="4"/>
    </row>
    <row r="118" spans="1:13" x14ac:dyDescent="0.35">
      <c r="A118" s="10">
        <v>1400</v>
      </c>
      <c r="B118" s="11" t="s">
        <v>102</v>
      </c>
      <c r="C118" s="11" t="s">
        <v>104</v>
      </c>
      <c r="D118" s="11" t="s">
        <v>368</v>
      </c>
      <c r="E118" s="12">
        <v>49717935</v>
      </c>
      <c r="F118" s="12">
        <v>0</v>
      </c>
      <c r="G118" s="35">
        <f t="shared" si="1"/>
        <v>49717935</v>
      </c>
      <c r="H118" s="35">
        <f>VLOOKUP(D:D,Abatements!D:M,10,FALSE)</f>
        <v>3650.37</v>
      </c>
      <c r="I118" s="15">
        <v>45992</v>
      </c>
      <c r="J118" s="15">
        <v>45985</v>
      </c>
      <c r="K118" s="15">
        <v>45985</v>
      </c>
      <c r="L118" s="4"/>
    </row>
    <row r="119" spans="1:13" x14ac:dyDescent="0.35">
      <c r="A119" s="10">
        <v>1410</v>
      </c>
      <c r="B119" s="11" t="s">
        <v>105</v>
      </c>
      <c r="C119" s="11" t="s">
        <v>106</v>
      </c>
      <c r="D119" s="11" t="s">
        <v>369</v>
      </c>
      <c r="E119" s="12">
        <v>101377173</v>
      </c>
      <c r="F119" s="12">
        <v>0</v>
      </c>
      <c r="G119" s="35">
        <f t="shared" si="1"/>
        <v>101377173</v>
      </c>
      <c r="H119" s="35">
        <f>VLOOKUP(D:D,Abatements!D:M,10,FALSE)</f>
        <v>6896.31</v>
      </c>
      <c r="I119" s="15">
        <v>45985</v>
      </c>
      <c r="J119" s="15">
        <v>45985</v>
      </c>
      <c r="K119" s="15">
        <v>45986</v>
      </c>
      <c r="L119" s="4"/>
    </row>
    <row r="120" spans="1:13" s="3" customFormat="1" x14ac:dyDescent="0.35">
      <c r="A120" s="10">
        <v>1420</v>
      </c>
      <c r="B120" s="11" t="s">
        <v>242</v>
      </c>
      <c r="C120" s="11" t="s">
        <v>108</v>
      </c>
      <c r="D120" s="11" t="s">
        <v>370</v>
      </c>
      <c r="E120" s="12">
        <v>337793910</v>
      </c>
      <c r="F120" s="12">
        <v>116002809</v>
      </c>
      <c r="G120" s="35">
        <f t="shared" si="1"/>
        <v>221791101</v>
      </c>
      <c r="H120" s="35">
        <f>VLOOKUP(D:D,Abatements!D:M,10,FALSE)</f>
        <v>60392.9</v>
      </c>
      <c r="I120" s="15">
        <v>45982</v>
      </c>
      <c r="J120" s="15">
        <v>45986</v>
      </c>
      <c r="K120" s="15">
        <v>45986</v>
      </c>
      <c r="L120" s="5"/>
      <c r="M120"/>
    </row>
    <row r="121" spans="1:13" x14ac:dyDescent="0.35">
      <c r="A121" s="10">
        <v>1420</v>
      </c>
      <c r="B121" s="11" t="s">
        <v>107</v>
      </c>
      <c r="C121" s="11" t="s">
        <v>108</v>
      </c>
      <c r="D121" s="11" t="s">
        <v>371</v>
      </c>
      <c r="E121" s="12">
        <v>15700201979</v>
      </c>
      <c r="F121" s="12">
        <v>554610100</v>
      </c>
      <c r="G121" s="35">
        <f t="shared" si="1"/>
        <v>15145591879</v>
      </c>
      <c r="H121" s="35">
        <f>VLOOKUP(D:D,Abatements!D:M,10,FALSE)</f>
        <v>4069536</v>
      </c>
      <c r="I121" s="15">
        <v>45995</v>
      </c>
      <c r="J121" s="15">
        <v>45995</v>
      </c>
      <c r="K121" s="15">
        <v>45996</v>
      </c>
      <c r="L121" s="4"/>
    </row>
    <row r="122" spans="1:13" x14ac:dyDescent="0.35">
      <c r="A122" s="10">
        <v>1430</v>
      </c>
      <c r="B122" s="11" t="s">
        <v>109</v>
      </c>
      <c r="C122" s="11" t="s">
        <v>110</v>
      </c>
      <c r="D122" s="11" t="s">
        <v>372</v>
      </c>
      <c r="E122" s="12">
        <v>23089672</v>
      </c>
      <c r="F122" s="12">
        <v>0</v>
      </c>
      <c r="G122" s="35">
        <f t="shared" si="1"/>
        <v>23089672</v>
      </c>
      <c r="H122" s="35">
        <f>VLOOKUP(D:D,Abatements!D:M,10,FALSE)</f>
        <v>7093.52</v>
      </c>
      <c r="I122" s="15">
        <v>45992</v>
      </c>
      <c r="J122" s="15">
        <v>45992</v>
      </c>
      <c r="K122" s="15">
        <v>45993</v>
      </c>
      <c r="L122" s="4"/>
    </row>
    <row r="123" spans="1:13" x14ac:dyDescent="0.35">
      <c r="A123" s="10">
        <v>1440</v>
      </c>
      <c r="B123" s="11" t="s">
        <v>109</v>
      </c>
      <c r="C123" s="11" t="s">
        <v>111</v>
      </c>
      <c r="D123" s="11" t="s">
        <v>373</v>
      </c>
      <c r="E123" s="12">
        <v>20182519</v>
      </c>
      <c r="F123" s="12">
        <v>0</v>
      </c>
      <c r="G123" s="35">
        <f t="shared" si="1"/>
        <v>20182519</v>
      </c>
      <c r="H123" s="35">
        <f>VLOOKUP(D:D,Abatements!D:M,10,FALSE)</f>
        <v>508.13</v>
      </c>
      <c r="I123" s="15">
        <v>45992</v>
      </c>
      <c r="J123" s="15">
        <v>45992</v>
      </c>
      <c r="K123" s="15">
        <v>45993</v>
      </c>
      <c r="L123" s="4"/>
    </row>
    <row r="124" spans="1:13" x14ac:dyDescent="0.35">
      <c r="A124" s="10">
        <v>1450</v>
      </c>
      <c r="B124" s="11" t="s">
        <v>112</v>
      </c>
      <c r="C124" s="11" t="s">
        <v>113</v>
      </c>
      <c r="D124" s="11" t="s">
        <v>374</v>
      </c>
      <c r="E124" s="12">
        <v>38374987</v>
      </c>
      <c r="F124" s="12">
        <v>0</v>
      </c>
      <c r="G124" s="35">
        <f t="shared" si="1"/>
        <v>38374987</v>
      </c>
      <c r="H124" s="35">
        <f>VLOOKUP(D:D,Abatements!D:M,10,FALSE)</f>
        <v>348.5</v>
      </c>
      <c r="I124" s="15">
        <v>45980</v>
      </c>
      <c r="J124" s="15">
        <v>45980</v>
      </c>
      <c r="K124" s="15">
        <v>45985</v>
      </c>
      <c r="L124" s="4"/>
    </row>
    <row r="125" spans="1:13" x14ac:dyDescent="0.35">
      <c r="A125" s="10">
        <v>1450</v>
      </c>
      <c r="B125" s="11" t="s">
        <v>135</v>
      </c>
      <c r="C125" s="11" t="s">
        <v>113</v>
      </c>
      <c r="D125" s="11" t="s">
        <v>375</v>
      </c>
      <c r="E125" s="12">
        <v>15392232</v>
      </c>
      <c r="F125" s="12">
        <v>0</v>
      </c>
      <c r="G125" s="35">
        <f t="shared" si="1"/>
        <v>15392232</v>
      </c>
      <c r="H125" s="35">
        <f>VLOOKUP(D:D,Abatements!D:M,10,FALSE)</f>
        <v>84.67</v>
      </c>
      <c r="I125" s="15">
        <v>45980</v>
      </c>
      <c r="J125" s="15">
        <v>45981</v>
      </c>
      <c r="K125" s="15">
        <v>45992</v>
      </c>
      <c r="L125" s="4"/>
    </row>
    <row r="126" spans="1:13" x14ac:dyDescent="0.35">
      <c r="A126" s="10">
        <v>1460</v>
      </c>
      <c r="B126" s="11" t="s">
        <v>112</v>
      </c>
      <c r="C126" s="11" t="s">
        <v>114</v>
      </c>
      <c r="D126" s="11" t="s">
        <v>376</v>
      </c>
      <c r="E126" s="12">
        <v>42223020</v>
      </c>
      <c r="F126" s="12">
        <v>0</v>
      </c>
      <c r="G126" s="35">
        <f t="shared" si="1"/>
        <v>42223020</v>
      </c>
      <c r="H126" s="35">
        <f>VLOOKUP(D:D,Abatements!D:M,10,FALSE)</f>
        <v>188.16</v>
      </c>
      <c r="I126" s="15">
        <v>45980</v>
      </c>
      <c r="J126" s="15">
        <v>45980</v>
      </c>
      <c r="K126" s="15">
        <v>45985</v>
      </c>
      <c r="L126" s="4"/>
    </row>
    <row r="127" spans="1:13" x14ac:dyDescent="0.35">
      <c r="A127" s="10">
        <v>1480</v>
      </c>
      <c r="B127" s="11" t="s">
        <v>112</v>
      </c>
      <c r="C127" s="11" t="s">
        <v>115</v>
      </c>
      <c r="D127" s="11" t="s">
        <v>377</v>
      </c>
      <c r="E127" s="12">
        <v>32167744</v>
      </c>
      <c r="F127" s="12">
        <v>0</v>
      </c>
      <c r="G127" s="35">
        <f t="shared" si="1"/>
        <v>32167744</v>
      </c>
      <c r="H127" s="35">
        <f>VLOOKUP(D:D,Abatements!D:M,10,FALSE)</f>
        <v>2544.5700000000002</v>
      </c>
      <c r="I127" s="15">
        <v>45980</v>
      </c>
      <c r="J127" s="15">
        <v>45980</v>
      </c>
      <c r="K127" s="15">
        <v>45985</v>
      </c>
      <c r="L127" s="4"/>
    </row>
    <row r="128" spans="1:13" x14ac:dyDescent="0.35">
      <c r="A128" s="10">
        <v>1490</v>
      </c>
      <c r="B128" s="11" t="s">
        <v>112</v>
      </c>
      <c r="C128" s="11" t="s">
        <v>116</v>
      </c>
      <c r="D128" s="11" t="s">
        <v>378</v>
      </c>
      <c r="E128" s="12">
        <v>20611136</v>
      </c>
      <c r="F128" s="12">
        <v>0</v>
      </c>
      <c r="G128" s="35">
        <f t="shared" si="1"/>
        <v>20611136</v>
      </c>
      <c r="H128" s="35">
        <f>VLOOKUP(D:D,Abatements!D:M,10,FALSE)</f>
        <v>970.96</v>
      </c>
      <c r="I128" s="15">
        <v>45980</v>
      </c>
      <c r="J128" s="15">
        <v>45980</v>
      </c>
      <c r="K128" s="15">
        <v>45985</v>
      </c>
      <c r="L128" s="4"/>
    </row>
    <row r="129" spans="1:13" x14ac:dyDescent="0.35">
      <c r="A129" s="10">
        <v>1500</v>
      </c>
      <c r="B129" s="11" t="s">
        <v>112</v>
      </c>
      <c r="C129" s="11" t="s">
        <v>117</v>
      </c>
      <c r="D129" s="11" t="s">
        <v>379</v>
      </c>
      <c r="E129" s="12">
        <v>131141527</v>
      </c>
      <c r="F129" s="12">
        <v>0</v>
      </c>
      <c r="G129" s="35">
        <f t="shared" si="1"/>
        <v>131141527</v>
      </c>
      <c r="H129" s="35">
        <f>VLOOKUP(D:D,Abatements!D:M,10,FALSE)</f>
        <v>26240.06</v>
      </c>
      <c r="I129" s="15">
        <v>45980</v>
      </c>
      <c r="J129" s="15">
        <v>45980</v>
      </c>
      <c r="K129" s="15">
        <v>45985</v>
      </c>
      <c r="L129" s="4"/>
    </row>
    <row r="130" spans="1:13" s="3" customFormat="1" x14ac:dyDescent="0.35">
      <c r="A130" s="10">
        <v>1500</v>
      </c>
      <c r="B130" s="11" t="s">
        <v>237</v>
      </c>
      <c r="C130" s="11" t="s">
        <v>117</v>
      </c>
      <c r="D130" s="11" t="s">
        <v>380</v>
      </c>
      <c r="E130" s="12">
        <v>138710</v>
      </c>
      <c r="F130" s="12">
        <v>0</v>
      </c>
      <c r="G130" s="35">
        <f t="shared" si="1"/>
        <v>138710</v>
      </c>
      <c r="H130" s="35">
        <f>VLOOKUP(D:D,Abatements!D:M,10,FALSE)</f>
        <v>0</v>
      </c>
      <c r="I130" s="15">
        <v>45992</v>
      </c>
      <c r="J130" s="15">
        <v>45986</v>
      </c>
      <c r="K130" s="15">
        <v>45987</v>
      </c>
      <c r="L130" s="15">
        <v>46030</v>
      </c>
      <c r="M130"/>
    </row>
    <row r="131" spans="1:13" x14ac:dyDescent="0.35">
      <c r="A131" s="10">
        <v>1510</v>
      </c>
      <c r="B131" s="11" t="s">
        <v>118</v>
      </c>
      <c r="C131" s="11" t="s">
        <v>119</v>
      </c>
      <c r="D131" s="11" t="s">
        <v>381</v>
      </c>
      <c r="E131" s="12">
        <v>378065029</v>
      </c>
      <c r="F131" s="12">
        <v>5244972</v>
      </c>
      <c r="G131" s="35">
        <f t="shared" ref="G131:G194" si="2">E131-F131</f>
        <v>372820057</v>
      </c>
      <c r="H131" s="35">
        <f>VLOOKUP(D:D,Abatements!D:M,10,FALSE)</f>
        <v>83625.01999999999</v>
      </c>
      <c r="I131" s="15">
        <v>45994</v>
      </c>
      <c r="J131" s="15">
        <v>46006</v>
      </c>
      <c r="K131" s="15">
        <v>46006</v>
      </c>
      <c r="L131" s="4"/>
    </row>
    <row r="132" spans="1:13" x14ac:dyDescent="0.35">
      <c r="A132" s="10">
        <v>1520</v>
      </c>
      <c r="B132" s="11" t="s">
        <v>120</v>
      </c>
      <c r="C132" s="11" t="s">
        <v>121</v>
      </c>
      <c r="D132" s="11" t="s">
        <v>382</v>
      </c>
      <c r="E132" s="12">
        <v>1901728670</v>
      </c>
      <c r="F132" s="12">
        <v>3912690</v>
      </c>
      <c r="G132" s="35">
        <f t="shared" si="2"/>
        <v>1897815980</v>
      </c>
      <c r="H132" s="35">
        <f>VLOOKUP(D:D,Abatements!D:M,10,FALSE)</f>
        <v>215583.55</v>
      </c>
      <c r="I132" s="15">
        <v>45992</v>
      </c>
      <c r="J132" s="15">
        <v>45992</v>
      </c>
      <c r="K132" s="15">
        <v>45992</v>
      </c>
      <c r="L132" s="4"/>
    </row>
    <row r="133" spans="1:13" x14ac:dyDescent="0.35">
      <c r="A133" s="10">
        <v>1530</v>
      </c>
      <c r="B133" s="11" t="s">
        <v>20</v>
      </c>
      <c r="C133" s="11" t="s">
        <v>122</v>
      </c>
      <c r="D133" s="11" t="s">
        <v>383</v>
      </c>
      <c r="E133" s="12">
        <v>1196400</v>
      </c>
      <c r="F133" s="12">
        <v>0</v>
      </c>
      <c r="G133" s="35">
        <f t="shared" si="2"/>
        <v>1196400</v>
      </c>
      <c r="H133" s="35">
        <f>VLOOKUP(D:D,Abatements!D:M,10,FALSE)</f>
        <v>24.62</v>
      </c>
      <c r="I133" s="15">
        <v>45993</v>
      </c>
      <c r="J133" s="15">
        <v>45993</v>
      </c>
      <c r="K133" s="15">
        <v>45994</v>
      </c>
      <c r="L133" s="4"/>
    </row>
    <row r="134" spans="1:13" x14ac:dyDescent="0.35">
      <c r="A134" s="10">
        <v>1530</v>
      </c>
      <c r="B134" s="11" t="s">
        <v>120</v>
      </c>
      <c r="C134" s="11" t="s">
        <v>122</v>
      </c>
      <c r="D134" s="11" t="s">
        <v>384</v>
      </c>
      <c r="E134" s="12">
        <v>282588130</v>
      </c>
      <c r="F134" s="12">
        <v>0</v>
      </c>
      <c r="G134" s="35">
        <f t="shared" si="2"/>
        <v>282588130</v>
      </c>
      <c r="H134" s="35">
        <f>VLOOKUP(D:D,Abatements!D:M,10,FALSE)</f>
        <v>4681.84</v>
      </c>
      <c r="I134" s="15">
        <v>45992</v>
      </c>
      <c r="J134" s="15">
        <v>45992</v>
      </c>
      <c r="K134" s="15">
        <v>45992</v>
      </c>
      <c r="L134" s="4"/>
    </row>
    <row r="135" spans="1:13" x14ac:dyDescent="0.35">
      <c r="A135" s="10">
        <v>1540</v>
      </c>
      <c r="B135" s="11" t="s">
        <v>20</v>
      </c>
      <c r="C135" s="11" t="s">
        <v>123</v>
      </c>
      <c r="D135" s="11" t="s">
        <v>385</v>
      </c>
      <c r="E135" s="12">
        <v>25519090</v>
      </c>
      <c r="F135" s="12">
        <v>0</v>
      </c>
      <c r="G135" s="35">
        <f t="shared" si="2"/>
        <v>25519090</v>
      </c>
      <c r="H135" s="35">
        <f>VLOOKUP(D:D,Abatements!D:M,10,FALSE)</f>
        <v>551.67999999999995</v>
      </c>
      <c r="I135" s="15">
        <v>45993</v>
      </c>
      <c r="J135" s="15">
        <v>45993</v>
      </c>
      <c r="K135" s="15">
        <v>45994</v>
      </c>
      <c r="L135" s="4"/>
    </row>
    <row r="136" spans="1:13" x14ac:dyDescent="0.35">
      <c r="A136" s="10">
        <v>1540</v>
      </c>
      <c r="B136" s="11" t="s">
        <v>120</v>
      </c>
      <c r="C136" s="11" t="s">
        <v>123</v>
      </c>
      <c r="D136" s="11" t="s">
        <v>386</v>
      </c>
      <c r="E136" s="12">
        <v>190593840</v>
      </c>
      <c r="F136" s="12">
        <v>0</v>
      </c>
      <c r="G136" s="35">
        <f t="shared" si="2"/>
        <v>190593840</v>
      </c>
      <c r="H136" s="35">
        <f>VLOOKUP(D:D,Abatements!D:M,10,FALSE)</f>
        <v>3157.52</v>
      </c>
      <c r="I136" s="15">
        <v>45992</v>
      </c>
      <c r="J136" s="15">
        <v>45992</v>
      </c>
      <c r="K136" s="15">
        <v>45992</v>
      </c>
      <c r="L136" s="4"/>
    </row>
    <row r="137" spans="1:13" x14ac:dyDescent="0.35">
      <c r="A137" s="10">
        <v>1550</v>
      </c>
      <c r="B137" s="11" t="s">
        <v>124</v>
      </c>
      <c r="C137" s="11" t="s">
        <v>125</v>
      </c>
      <c r="D137" s="11" t="s">
        <v>387</v>
      </c>
      <c r="E137" s="12">
        <v>5957225203</v>
      </c>
      <c r="F137" s="12">
        <v>341811804</v>
      </c>
      <c r="G137" s="35">
        <f t="shared" si="2"/>
        <v>5615413399</v>
      </c>
      <c r="H137" s="35">
        <f>VLOOKUP(D:D,Abatements!D:M,10,FALSE)</f>
        <v>2122197.6800000002</v>
      </c>
      <c r="I137" s="15">
        <v>45985</v>
      </c>
      <c r="J137" s="15">
        <v>45985</v>
      </c>
      <c r="K137" s="15">
        <v>45985</v>
      </c>
      <c r="L137" s="4"/>
    </row>
    <row r="138" spans="1:13" x14ac:dyDescent="0.35">
      <c r="A138" s="10">
        <v>1560</v>
      </c>
      <c r="B138" s="11" t="s">
        <v>31</v>
      </c>
      <c r="C138" s="11" t="s">
        <v>126</v>
      </c>
      <c r="D138" s="11" t="s">
        <v>388</v>
      </c>
      <c r="E138" s="12">
        <v>7442539</v>
      </c>
      <c r="F138" s="12">
        <v>0</v>
      </c>
      <c r="G138" s="35">
        <f t="shared" si="2"/>
        <v>7442539</v>
      </c>
      <c r="H138" s="35">
        <f>VLOOKUP(D:D,Abatements!D:M,10,FALSE)</f>
        <v>151</v>
      </c>
      <c r="I138" s="15">
        <v>45993</v>
      </c>
      <c r="J138" s="15">
        <v>45993</v>
      </c>
      <c r="K138" s="15">
        <v>45994</v>
      </c>
      <c r="L138" s="4"/>
    </row>
    <row r="139" spans="1:13" x14ac:dyDescent="0.35">
      <c r="A139" s="10">
        <v>1560</v>
      </c>
      <c r="B139" s="11" t="s">
        <v>124</v>
      </c>
      <c r="C139" s="11" t="s">
        <v>126</v>
      </c>
      <c r="D139" s="11" t="s">
        <v>389</v>
      </c>
      <c r="E139" s="12">
        <v>3830196687</v>
      </c>
      <c r="F139" s="12">
        <v>226556974</v>
      </c>
      <c r="G139" s="35">
        <f t="shared" si="2"/>
        <v>3603639713</v>
      </c>
      <c r="H139" s="35">
        <f>VLOOKUP(D:D,Abatements!D:M,10,FALSE)</f>
        <v>1246015.18</v>
      </c>
      <c r="I139" s="15">
        <v>45985</v>
      </c>
      <c r="J139" s="15">
        <v>45985</v>
      </c>
      <c r="K139" s="15">
        <v>45985</v>
      </c>
      <c r="L139" s="4"/>
    </row>
    <row r="140" spans="1:13" x14ac:dyDescent="0.35">
      <c r="A140" s="10">
        <v>1560</v>
      </c>
      <c r="B140" s="11" t="s">
        <v>224</v>
      </c>
      <c r="C140" s="11" t="s">
        <v>126</v>
      </c>
      <c r="D140" s="11" t="s">
        <v>390</v>
      </c>
      <c r="E140" s="12">
        <v>62353370</v>
      </c>
      <c r="F140" s="12">
        <v>0</v>
      </c>
      <c r="G140" s="35">
        <f t="shared" si="2"/>
        <v>62353370</v>
      </c>
      <c r="H140" s="35">
        <f>VLOOKUP(D:D,Abatements!D:M,10,FALSE)</f>
        <v>57.01</v>
      </c>
      <c r="I140" s="15">
        <v>45978</v>
      </c>
      <c r="J140" s="15">
        <v>45981</v>
      </c>
      <c r="K140" s="15">
        <v>45982</v>
      </c>
      <c r="L140" s="4"/>
    </row>
    <row r="141" spans="1:13" x14ac:dyDescent="0.35">
      <c r="A141" s="10">
        <v>1570</v>
      </c>
      <c r="B141" s="11" t="s">
        <v>31</v>
      </c>
      <c r="C141" s="11" t="s">
        <v>127</v>
      </c>
      <c r="D141" s="11" t="s">
        <v>391</v>
      </c>
      <c r="E141" s="12">
        <v>45629657</v>
      </c>
      <c r="F141" s="12">
        <v>0</v>
      </c>
      <c r="G141" s="35">
        <f t="shared" si="2"/>
        <v>45629657</v>
      </c>
      <c r="H141" s="35">
        <f>VLOOKUP(D:D,Abatements!D:M,10,FALSE)</f>
        <v>46398</v>
      </c>
      <c r="I141" s="15">
        <v>45993</v>
      </c>
      <c r="J141" s="15">
        <v>45993</v>
      </c>
      <c r="K141" s="15">
        <v>45994</v>
      </c>
      <c r="L141" s="4"/>
    </row>
    <row r="142" spans="1:13" x14ac:dyDescent="0.35">
      <c r="A142" s="10">
        <v>1570</v>
      </c>
      <c r="B142" s="11" t="s">
        <v>124</v>
      </c>
      <c r="C142" s="11" t="s">
        <v>127</v>
      </c>
      <c r="D142" s="11" t="s">
        <v>392</v>
      </c>
      <c r="E142" s="12">
        <v>632087276</v>
      </c>
      <c r="F142" s="12">
        <v>0</v>
      </c>
      <c r="G142" s="35">
        <f t="shared" si="2"/>
        <v>632087276</v>
      </c>
      <c r="H142" s="35">
        <f>VLOOKUP(D:D,Abatements!D:M,10,FALSE)</f>
        <v>195800.63</v>
      </c>
      <c r="I142" s="15">
        <v>45985</v>
      </c>
      <c r="J142" s="15">
        <v>45985</v>
      </c>
      <c r="K142" s="15">
        <v>45985</v>
      </c>
      <c r="L142" s="4"/>
    </row>
    <row r="143" spans="1:13" s="3" customFormat="1" x14ac:dyDescent="0.35">
      <c r="A143" s="10">
        <v>1580</v>
      </c>
      <c r="B143" s="11" t="s">
        <v>128</v>
      </c>
      <c r="C143" s="11" t="s">
        <v>129</v>
      </c>
      <c r="D143" s="11" t="s">
        <v>393</v>
      </c>
      <c r="E143" s="12">
        <v>181491161</v>
      </c>
      <c r="F143" s="12">
        <v>423126</v>
      </c>
      <c r="G143" s="35">
        <f t="shared" si="2"/>
        <v>181068035</v>
      </c>
      <c r="H143" s="35">
        <f>VLOOKUP(D:D,Abatements!D:M,10,FALSE)</f>
        <v>16221.7</v>
      </c>
      <c r="I143" s="15">
        <v>45985</v>
      </c>
      <c r="J143" s="15">
        <v>45986</v>
      </c>
      <c r="K143" s="15">
        <v>45987</v>
      </c>
      <c r="L143" s="5"/>
      <c r="M143"/>
    </row>
    <row r="144" spans="1:13" s="3" customFormat="1" x14ac:dyDescent="0.35">
      <c r="A144" s="10">
        <v>1590</v>
      </c>
      <c r="B144" s="11" t="s">
        <v>128</v>
      </c>
      <c r="C144" s="11" t="s">
        <v>130</v>
      </c>
      <c r="D144" s="11" t="s">
        <v>394</v>
      </c>
      <c r="E144" s="12">
        <v>105531060</v>
      </c>
      <c r="F144" s="12">
        <v>0</v>
      </c>
      <c r="G144" s="35">
        <f t="shared" si="2"/>
        <v>105531060</v>
      </c>
      <c r="H144" s="35">
        <f>VLOOKUP(D:D,Abatements!D:M,10,FALSE)</f>
        <v>2598.1099999999997</v>
      </c>
      <c r="I144" s="15">
        <v>45985</v>
      </c>
      <c r="J144" s="15">
        <v>45986</v>
      </c>
      <c r="K144" s="15">
        <v>45987</v>
      </c>
      <c r="L144" s="5"/>
      <c r="M144"/>
    </row>
    <row r="145" spans="1:13" s="3" customFormat="1" x14ac:dyDescent="0.35">
      <c r="A145" s="10">
        <v>1600</v>
      </c>
      <c r="B145" s="11" t="s">
        <v>128</v>
      </c>
      <c r="C145" s="11" t="s">
        <v>131</v>
      </c>
      <c r="D145" s="11" t="s">
        <v>395</v>
      </c>
      <c r="E145" s="12">
        <v>58170344</v>
      </c>
      <c r="F145" s="12">
        <v>52297</v>
      </c>
      <c r="G145" s="35">
        <f t="shared" si="2"/>
        <v>58118047</v>
      </c>
      <c r="H145" s="35">
        <f>VLOOKUP(D:D,Abatements!D:M,10,FALSE)</f>
        <v>48.62</v>
      </c>
      <c r="I145" s="15">
        <v>45985</v>
      </c>
      <c r="J145" s="15">
        <v>45986</v>
      </c>
      <c r="K145" s="15">
        <v>45987</v>
      </c>
      <c r="L145" s="5"/>
      <c r="M145"/>
    </row>
    <row r="146" spans="1:13" s="3" customFormat="1" x14ac:dyDescent="0.35">
      <c r="A146" s="10">
        <v>1620</v>
      </c>
      <c r="B146" s="11" t="s">
        <v>128</v>
      </c>
      <c r="C146" s="11" t="s">
        <v>132</v>
      </c>
      <c r="D146" s="11" t="s">
        <v>396</v>
      </c>
      <c r="E146" s="12">
        <v>54924374</v>
      </c>
      <c r="F146" s="12">
        <v>0</v>
      </c>
      <c r="G146" s="35">
        <f t="shared" si="2"/>
        <v>54924374</v>
      </c>
      <c r="H146" s="35">
        <f>VLOOKUP(D:D,Abatements!D:M,10,FALSE)</f>
        <v>1164.49</v>
      </c>
      <c r="I146" s="15">
        <v>45985</v>
      </c>
      <c r="J146" s="15">
        <v>45986</v>
      </c>
      <c r="K146" s="15">
        <v>45987</v>
      </c>
      <c r="L146" s="5"/>
      <c r="M146"/>
    </row>
    <row r="147" spans="1:13" s="3" customFormat="1" x14ac:dyDescent="0.35">
      <c r="A147" s="10">
        <v>1750</v>
      </c>
      <c r="B147" s="11" t="s">
        <v>128</v>
      </c>
      <c r="C147" s="11" t="s">
        <v>133</v>
      </c>
      <c r="D147" s="11" t="s">
        <v>397</v>
      </c>
      <c r="E147" s="12">
        <v>18613460</v>
      </c>
      <c r="F147" s="12">
        <v>0</v>
      </c>
      <c r="G147" s="35">
        <f t="shared" si="2"/>
        <v>18613460</v>
      </c>
      <c r="H147" s="35">
        <f>VLOOKUP(D:D,Abatements!D:M,10,FALSE)</f>
        <v>1460.45</v>
      </c>
      <c r="I147" s="15">
        <v>45985</v>
      </c>
      <c r="J147" s="15">
        <v>45986</v>
      </c>
      <c r="K147" s="15">
        <v>45987</v>
      </c>
      <c r="L147" s="5"/>
      <c r="M147"/>
    </row>
    <row r="148" spans="1:13" x14ac:dyDescent="0.35">
      <c r="A148" s="10">
        <v>1760</v>
      </c>
      <c r="B148" s="11" t="s">
        <v>128</v>
      </c>
      <c r="C148" s="11" t="s">
        <v>134</v>
      </c>
      <c r="D148" s="11" t="s">
        <v>398</v>
      </c>
      <c r="E148" s="12">
        <v>35440435</v>
      </c>
      <c r="F148" s="12">
        <v>0</v>
      </c>
      <c r="G148" s="35">
        <f t="shared" si="2"/>
        <v>35440435</v>
      </c>
      <c r="H148" s="35">
        <f>VLOOKUP(D:D,Abatements!D:M,10,FALSE)</f>
        <v>532.74</v>
      </c>
      <c r="I148" s="15">
        <v>45985</v>
      </c>
      <c r="J148" s="15">
        <v>45986</v>
      </c>
      <c r="K148" s="15">
        <v>45987</v>
      </c>
      <c r="L148" s="4"/>
    </row>
    <row r="149" spans="1:13" x14ac:dyDescent="0.35">
      <c r="A149" s="10">
        <v>1780</v>
      </c>
      <c r="B149" s="11" t="s">
        <v>135</v>
      </c>
      <c r="C149" s="11" t="s">
        <v>136</v>
      </c>
      <c r="D149" s="11" t="s">
        <v>399</v>
      </c>
      <c r="E149" s="12">
        <v>72134683</v>
      </c>
      <c r="F149" s="12">
        <v>0</v>
      </c>
      <c r="G149" s="35">
        <f t="shared" si="2"/>
        <v>72134683</v>
      </c>
      <c r="H149" s="35">
        <f>VLOOKUP(D:D,Abatements!D:M,10,FALSE)</f>
        <v>2185.9</v>
      </c>
      <c r="I149" s="15">
        <v>45980</v>
      </c>
      <c r="J149" s="15">
        <v>45981</v>
      </c>
      <c r="K149" s="15">
        <v>45992</v>
      </c>
      <c r="L149" s="4"/>
    </row>
    <row r="150" spans="1:13" s="3" customFormat="1" x14ac:dyDescent="0.35">
      <c r="A150" s="10">
        <v>1790</v>
      </c>
      <c r="B150" s="11" t="s">
        <v>63</v>
      </c>
      <c r="C150" s="11" t="s">
        <v>137</v>
      </c>
      <c r="D150" s="11" t="s">
        <v>400</v>
      </c>
      <c r="E150" s="12">
        <v>16332925</v>
      </c>
      <c r="F150" s="12">
        <v>0</v>
      </c>
      <c r="G150" s="35">
        <f t="shared" si="2"/>
        <v>16332925</v>
      </c>
      <c r="H150" s="35">
        <f>VLOOKUP(D:D,Abatements!D:M,10,FALSE)</f>
        <v>261.23</v>
      </c>
      <c r="I150" s="15">
        <v>45986</v>
      </c>
      <c r="J150" s="15">
        <v>45986</v>
      </c>
      <c r="K150" s="15">
        <v>45987</v>
      </c>
      <c r="L150" s="5"/>
      <c r="M150"/>
    </row>
    <row r="151" spans="1:13" x14ac:dyDescent="0.35">
      <c r="A151" s="10">
        <v>1790</v>
      </c>
      <c r="B151" s="11" t="s">
        <v>135</v>
      </c>
      <c r="C151" s="11" t="s">
        <v>137</v>
      </c>
      <c r="D151" s="11" t="s">
        <v>401</v>
      </c>
      <c r="E151" s="12">
        <v>74393061</v>
      </c>
      <c r="F151" s="12">
        <v>0</v>
      </c>
      <c r="G151" s="35">
        <f t="shared" si="2"/>
        <v>74393061</v>
      </c>
      <c r="H151" s="35">
        <f>VLOOKUP(D:D,Abatements!D:M,10,FALSE)</f>
        <v>3820.04</v>
      </c>
      <c r="I151" s="15">
        <v>45980</v>
      </c>
      <c r="J151" s="15">
        <v>45981</v>
      </c>
      <c r="K151" s="15">
        <v>45992</v>
      </c>
      <c r="L151" s="4"/>
    </row>
    <row r="152" spans="1:13" x14ac:dyDescent="0.35">
      <c r="A152" s="10">
        <v>1810</v>
      </c>
      <c r="B152" s="11" t="s">
        <v>135</v>
      </c>
      <c r="C152" s="11" t="s">
        <v>138</v>
      </c>
      <c r="D152" s="11" t="s">
        <v>402</v>
      </c>
      <c r="E152" s="12">
        <v>7416177</v>
      </c>
      <c r="F152" s="12">
        <v>0</v>
      </c>
      <c r="G152" s="35">
        <f t="shared" si="2"/>
        <v>7416177</v>
      </c>
      <c r="H152" s="35">
        <f>VLOOKUP(D:D,Abatements!D:M,10,FALSE)</f>
        <v>0</v>
      </c>
      <c r="I152" s="15">
        <v>45980</v>
      </c>
      <c r="J152" s="15">
        <v>45981</v>
      </c>
      <c r="K152" s="15">
        <v>45992</v>
      </c>
      <c r="L152" s="4"/>
    </row>
    <row r="153" spans="1:13" x14ac:dyDescent="0.35">
      <c r="A153" s="10">
        <v>1828</v>
      </c>
      <c r="B153" s="11" t="s">
        <v>139</v>
      </c>
      <c r="C153" s="11" t="s">
        <v>140</v>
      </c>
      <c r="D153" s="11" t="s">
        <v>403</v>
      </c>
      <c r="E153" s="12">
        <v>283254469</v>
      </c>
      <c r="F153" s="12">
        <v>9413420</v>
      </c>
      <c r="G153" s="35">
        <f t="shared" si="2"/>
        <v>273841049</v>
      </c>
      <c r="H153" s="35">
        <f>VLOOKUP(D:D,Abatements!D:M,10,FALSE)</f>
        <v>0</v>
      </c>
      <c r="I153" s="15">
        <v>45981</v>
      </c>
      <c r="J153" s="15">
        <v>46001</v>
      </c>
      <c r="K153" s="15">
        <v>46001</v>
      </c>
      <c r="L153" s="4"/>
    </row>
    <row r="154" spans="1:13" x14ac:dyDescent="0.35">
      <c r="A154" s="10">
        <v>1850</v>
      </c>
      <c r="B154" s="11" t="s">
        <v>139</v>
      </c>
      <c r="C154" s="11" t="s">
        <v>141</v>
      </c>
      <c r="D154" s="11" t="s">
        <v>404</v>
      </c>
      <c r="E154" s="12">
        <v>50152797</v>
      </c>
      <c r="F154" s="12">
        <v>0</v>
      </c>
      <c r="G154" s="35">
        <f t="shared" si="2"/>
        <v>50152797</v>
      </c>
      <c r="H154" s="35">
        <f>VLOOKUP(D:D,Abatements!D:M,10,FALSE)</f>
        <v>0</v>
      </c>
      <c r="I154" s="15">
        <v>45981</v>
      </c>
      <c r="J154" s="15">
        <v>46001</v>
      </c>
      <c r="K154" s="15">
        <v>46001</v>
      </c>
      <c r="L154" s="4"/>
    </row>
    <row r="155" spans="1:13" x14ac:dyDescent="0.35">
      <c r="A155" s="10">
        <v>1860</v>
      </c>
      <c r="B155" s="11" t="s">
        <v>139</v>
      </c>
      <c r="C155" s="11" t="s">
        <v>142</v>
      </c>
      <c r="D155" s="11" t="s">
        <v>405</v>
      </c>
      <c r="E155" s="12">
        <v>36143419</v>
      </c>
      <c r="F155" s="12">
        <v>0</v>
      </c>
      <c r="G155" s="35">
        <f t="shared" si="2"/>
        <v>36143419</v>
      </c>
      <c r="H155" s="35">
        <f>VLOOKUP(D:D,Abatements!D:M,10,FALSE)</f>
        <v>0</v>
      </c>
      <c r="I155" s="15">
        <v>45981</v>
      </c>
      <c r="J155" s="15">
        <v>46001</v>
      </c>
      <c r="K155" s="15">
        <v>46001</v>
      </c>
      <c r="L155" s="4"/>
    </row>
    <row r="156" spans="1:13" x14ac:dyDescent="0.35">
      <c r="A156" s="10">
        <v>1860</v>
      </c>
      <c r="B156" s="11" t="s">
        <v>159</v>
      </c>
      <c r="C156" s="11" t="s">
        <v>142</v>
      </c>
      <c r="D156" s="11" t="s">
        <v>406</v>
      </c>
      <c r="E156" s="12">
        <v>4736990</v>
      </c>
      <c r="F156" s="12">
        <v>0</v>
      </c>
      <c r="G156" s="35">
        <f t="shared" si="2"/>
        <v>4736990</v>
      </c>
      <c r="H156" s="35">
        <f>VLOOKUP(D:D,Abatements!D:M,10,FALSE)</f>
        <v>18.979999999999997</v>
      </c>
      <c r="I156" s="15">
        <v>45986</v>
      </c>
      <c r="J156" s="15">
        <v>46002</v>
      </c>
      <c r="K156" s="15">
        <v>46002</v>
      </c>
      <c r="L156" s="4"/>
    </row>
    <row r="157" spans="1:13" x14ac:dyDescent="0.35">
      <c r="A157" s="10">
        <v>1860</v>
      </c>
      <c r="B157" s="11" t="s">
        <v>218</v>
      </c>
      <c r="C157" s="11" t="s">
        <v>142</v>
      </c>
      <c r="D157" s="11" t="s">
        <v>407</v>
      </c>
      <c r="E157" s="12">
        <v>5332576</v>
      </c>
      <c r="F157" s="12">
        <v>0</v>
      </c>
      <c r="G157" s="35">
        <f t="shared" si="2"/>
        <v>5332576</v>
      </c>
      <c r="H157" s="35">
        <f>VLOOKUP(D:D,Abatements!D:M,10,FALSE)</f>
        <v>136</v>
      </c>
      <c r="I157" s="15">
        <v>45985</v>
      </c>
      <c r="J157" s="15">
        <v>46003</v>
      </c>
      <c r="K157" s="15">
        <v>46003</v>
      </c>
      <c r="L157" s="4"/>
    </row>
    <row r="158" spans="1:13" x14ac:dyDescent="0.35">
      <c r="A158" s="10">
        <v>1870</v>
      </c>
      <c r="B158" s="11" t="s">
        <v>139</v>
      </c>
      <c r="C158" s="11" t="s">
        <v>143</v>
      </c>
      <c r="D158" s="11" t="s">
        <v>408</v>
      </c>
      <c r="E158" s="12">
        <v>59268930</v>
      </c>
      <c r="F158" s="12">
        <v>0</v>
      </c>
      <c r="G158" s="35">
        <f t="shared" si="2"/>
        <v>59268930</v>
      </c>
      <c r="H158" s="35">
        <f>VLOOKUP(D:D,Abatements!D:M,10,FALSE)</f>
        <v>0</v>
      </c>
      <c r="I158" s="15">
        <v>45981</v>
      </c>
      <c r="J158" s="15">
        <v>46001</v>
      </c>
      <c r="K158" s="15">
        <v>46001</v>
      </c>
      <c r="L158" s="4"/>
    </row>
    <row r="159" spans="1:13" x14ac:dyDescent="0.35">
      <c r="A159" s="10">
        <v>1980</v>
      </c>
      <c r="B159" s="11" t="s">
        <v>89</v>
      </c>
      <c r="C159" s="11" t="s">
        <v>145</v>
      </c>
      <c r="D159" s="11" t="s">
        <v>409</v>
      </c>
      <c r="E159" s="12">
        <v>168460950</v>
      </c>
      <c r="F159" s="12">
        <v>0</v>
      </c>
      <c r="G159" s="35">
        <f t="shared" si="2"/>
        <v>168460950</v>
      </c>
      <c r="H159" s="35">
        <f>VLOOKUP(D:D,Abatements!D:M,10,FALSE)</f>
        <v>0</v>
      </c>
      <c r="I159" s="15">
        <v>45982</v>
      </c>
      <c r="J159" s="15">
        <v>45982</v>
      </c>
      <c r="K159" s="15">
        <v>45985</v>
      </c>
      <c r="L159" s="4"/>
    </row>
    <row r="160" spans="1:13" x14ac:dyDescent="0.35">
      <c r="A160" s="10">
        <v>1980</v>
      </c>
      <c r="B160" s="11" t="s">
        <v>144</v>
      </c>
      <c r="C160" s="11" t="s">
        <v>145</v>
      </c>
      <c r="D160" s="11" t="s">
        <v>410</v>
      </c>
      <c r="E160" s="12">
        <v>46693560</v>
      </c>
      <c r="F160" s="12">
        <v>0</v>
      </c>
      <c r="G160" s="35">
        <f t="shared" si="2"/>
        <v>46693560</v>
      </c>
      <c r="H160" s="35">
        <f>VLOOKUP(D:D,Abatements!D:M,10,FALSE)</f>
        <v>479.43</v>
      </c>
      <c r="I160" s="15">
        <v>45986</v>
      </c>
      <c r="J160" s="15">
        <v>45987</v>
      </c>
      <c r="K160" s="15">
        <v>45987</v>
      </c>
      <c r="L160" s="4"/>
    </row>
    <row r="161" spans="1:12" x14ac:dyDescent="0.35">
      <c r="A161" s="10">
        <v>1990</v>
      </c>
      <c r="B161" s="11" t="s">
        <v>144</v>
      </c>
      <c r="C161" s="11" t="s">
        <v>146</v>
      </c>
      <c r="D161" s="11" t="s">
        <v>411</v>
      </c>
      <c r="E161" s="12">
        <v>136138330</v>
      </c>
      <c r="F161" s="12">
        <v>0</v>
      </c>
      <c r="G161" s="35">
        <f t="shared" si="2"/>
        <v>136138330</v>
      </c>
      <c r="H161" s="35">
        <f>VLOOKUP(D:D,Abatements!D:M,10,FALSE)</f>
        <v>16513.37</v>
      </c>
      <c r="I161" s="15">
        <v>45986</v>
      </c>
      <c r="J161" s="15">
        <v>45987</v>
      </c>
      <c r="K161" s="15">
        <v>45987</v>
      </c>
      <c r="L161" s="4"/>
    </row>
    <row r="162" spans="1:12" x14ac:dyDescent="0.35">
      <c r="A162" s="10">
        <v>2000</v>
      </c>
      <c r="B162" s="11" t="s">
        <v>144</v>
      </c>
      <c r="C162" s="11" t="s">
        <v>147</v>
      </c>
      <c r="D162" s="11" t="s">
        <v>412</v>
      </c>
      <c r="E162" s="12">
        <v>3047652160</v>
      </c>
      <c r="F162" s="12">
        <v>34336410</v>
      </c>
      <c r="G162" s="35">
        <f t="shared" si="2"/>
        <v>3013315750</v>
      </c>
      <c r="H162" s="35">
        <f>VLOOKUP(D:D,Abatements!D:M,10,FALSE)</f>
        <v>378379.57</v>
      </c>
      <c r="I162" s="15">
        <v>45986</v>
      </c>
      <c r="J162" s="15">
        <v>45987</v>
      </c>
      <c r="K162" s="15">
        <v>45987</v>
      </c>
      <c r="L162" s="4"/>
    </row>
    <row r="163" spans="1:12" x14ac:dyDescent="0.35">
      <c r="A163" s="10">
        <v>2010</v>
      </c>
      <c r="B163" s="11" t="s">
        <v>148</v>
      </c>
      <c r="C163" s="11" t="s">
        <v>149</v>
      </c>
      <c r="D163" s="11" t="s">
        <v>413</v>
      </c>
      <c r="E163" s="12">
        <v>72730732</v>
      </c>
      <c r="F163" s="12">
        <v>0</v>
      </c>
      <c r="G163" s="35">
        <f t="shared" si="2"/>
        <v>72730732</v>
      </c>
      <c r="H163" s="35">
        <f>VLOOKUP(D:D,Abatements!D:M,10,FALSE)</f>
        <v>4588.1399999999994</v>
      </c>
      <c r="I163" s="15">
        <v>45983</v>
      </c>
      <c r="J163" s="15">
        <v>45983</v>
      </c>
      <c r="K163" s="15">
        <v>45985</v>
      </c>
      <c r="L163" s="4"/>
    </row>
    <row r="164" spans="1:12" x14ac:dyDescent="0.35">
      <c r="A164" s="10">
        <v>2020</v>
      </c>
      <c r="B164" s="11" t="s">
        <v>150</v>
      </c>
      <c r="C164" s="11" t="s">
        <v>151</v>
      </c>
      <c r="D164" s="11" t="s">
        <v>414</v>
      </c>
      <c r="E164" s="12">
        <v>439404520</v>
      </c>
      <c r="F164" s="12">
        <v>0</v>
      </c>
      <c r="G164" s="35">
        <f t="shared" si="2"/>
        <v>439404520</v>
      </c>
      <c r="H164" s="35">
        <f>VLOOKUP(D:D,Abatements!D:M,10,FALSE)</f>
        <v>155147.04</v>
      </c>
      <c r="I164" s="15">
        <v>45985</v>
      </c>
      <c r="J164" s="15">
        <v>45987</v>
      </c>
      <c r="K164" s="15">
        <v>45992</v>
      </c>
      <c r="L164" s="4"/>
    </row>
    <row r="165" spans="1:12" x14ac:dyDescent="0.35">
      <c r="A165" s="10">
        <v>2035</v>
      </c>
      <c r="B165" s="11" t="s">
        <v>152</v>
      </c>
      <c r="C165" s="11" t="s">
        <v>153</v>
      </c>
      <c r="D165" s="11" t="s">
        <v>415</v>
      </c>
      <c r="E165" s="12">
        <v>570079015</v>
      </c>
      <c r="F165" s="12">
        <v>0</v>
      </c>
      <c r="G165" s="35">
        <f t="shared" si="2"/>
        <v>570079015</v>
      </c>
      <c r="H165" s="35">
        <f>VLOOKUP(D:D,Abatements!D:M,10,FALSE)</f>
        <v>39455.730000000003</v>
      </c>
      <c r="I165" s="15">
        <v>45985</v>
      </c>
      <c r="J165" s="15">
        <v>45986</v>
      </c>
      <c r="K165" s="15">
        <v>45986</v>
      </c>
      <c r="L165" s="4"/>
    </row>
    <row r="166" spans="1:12" x14ac:dyDescent="0.35">
      <c r="A166" s="10">
        <v>2055</v>
      </c>
      <c r="B166" s="11" t="s">
        <v>152</v>
      </c>
      <c r="C166" s="11" t="s">
        <v>154</v>
      </c>
      <c r="D166" s="11" t="s">
        <v>416</v>
      </c>
      <c r="E166" s="12">
        <v>83096080</v>
      </c>
      <c r="F166" s="12">
        <v>0</v>
      </c>
      <c r="G166" s="35">
        <f t="shared" si="2"/>
        <v>83096080</v>
      </c>
      <c r="H166" s="35">
        <f>VLOOKUP(D:D,Abatements!D:M,10,FALSE)</f>
        <v>21659.73</v>
      </c>
      <c r="I166" s="15">
        <v>45985</v>
      </c>
      <c r="J166" s="15">
        <v>45986</v>
      </c>
      <c r="K166" s="15">
        <v>45986</v>
      </c>
      <c r="L166" s="4"/>
    </row>
    <row r="167" spans="1:12" x14ac:dyDescent="0.35">
      <c r="A167" s="10">
        <v>2070</v>
      </c>
      <c r="B167" s="11" t="s">
        <v>152</v>
      </c>
      <c r="C167" s="11" t="s">
        <v>155</v>
      </c>
      <c r="D167" s="11" t="s">
        <v>417</v>
      </c>
      <c r="E167" s="12">
        <v>75555701</v>
      </c>
      <c r="F167" s="12">
        <v>0</v>
      </c>
      <c r="G167" s="35">
        <f t="shared" si="2"/>
        <v>75555701</v>
      </c>
      <c r="H167" s="35">
        <f>VLOOKUP(D:D,Abatements!D:M,10,FALSE)</f>
        <v>33889.25</v>
      </c>
      <c r="I167" s="15">
        <v>45985</v>
      </c>
      <c r="J167" s="15">
        <v>45986</v>
      </c>
      <c r="K167" s="15">
        <v>45986</v>
      </c>
      <c r="L167" s="4"/>
    </row>
    <row r="168" spans="1:12" x14ac:dyDescent="0.35">
      <c r="A168" s="10">
        <v>2180</v>
      </c>
      <c r="B168" s="11" t="s">
        <v>98</v>
      </c>
      <c r="C168" s="11" t="s">
        <v>157</v>
      </c>
      <c r="D168" s="11" t="s">
        <v>418</v>
      </c>
      <c r="E168" s="12">
        <v>9148710</v>
      </c>
      <c r="F168" s="12">
        <v>0</v>
      </c>
      <c r="G168" s="35">
        <f t="shared" si="2"/>
        <v>9148710</v>
      </c>
      <c r="H168" s="35">
        <f>VLOOKUP(D:D,Abatements!D:M,10,FALSE)</f>
        <v>8811.09</v>
      </c>
      <c r="I168" s="15">
        <v>45986</v>
      </c>
      <c r="J168" s="15">
        <v>45992</v>
      </c>
      <c r="K168" s="15">
        <v>45992</v>
      </c>
      <c r="L168" s="4"/>
    </row>
    <row r="169" spans="1:12" x14ac:dyDescent="0.35">
      <c r="A169" s="10">
        <v>2180</v>
      </c>
      <c r="B169" s="11" t="s">
        <v>156</v>
      </c>
      <c r="C169" s="11" t="s">
        <v>157</v>
      </c>
      <c r="D169" s="11" t="s">
        <v>419</v>
      </c>
      <c r="E169" s="12">
        <v>991401868</v>
      </c>
      <c r="F169" s="12">
        <v>18536362</v>
      </c>
      <c r="G169" s="35">
        <f t="shared" si="2"/>
        <v>972865506</v>
      </c>
      <c r="H169" s="35">
        <f>VLOOKUP(D:D,Abatements!D:M,10,FALSE)</f>
        <v>54857.429999999993</v>
      </c>
      <c r="I169" s="15">
        <v>45986</v>
      </c>
      <c r="J169" s="15">
        <v>45986</v>
      </c>
      <c r="K169" s="15">
        <v>45986</v>
      </c>
      <c r="L169" s="4"/>
    </row>
    <row r="170" spans="1:12" x14ac:dyDescent="0.35">
      <c r="A170" s="10">
        <v>2180</v>
      </c>
      <c r="B170" s="11" t="s">
        <v>171</v>
      </c>
      <c r="C170" s="11" t="s">
        <v>157</v>
      </c>
      <c r="D170" s="11" t="s">
        <v>420</v>
      </c>
      <c r="E170" s="12">
        <v>13669240</v>
      </c>
      <c r="F170" s="12">
        <v>0</v>
      </c>
      <c r="G170" s="35">
        <f t="shared" si="2"/>
        <v>13669240</v>
      </c>
      <c r="H170" s="35">
        <f>VLOOKUP(D:D,Abatements!D:M,10,FALSE)</f>
        <v>333.59999999999997</v>
      </c>
      <c r="I170" s="15">
        <v>45989</v>
      </c>
      <c r="J170" s="15">
        <v>45989</v>
      </c>
      <c r="K170" s="15">
        <v>45992</v>
      </c>
      <c r="L170" s="4"/>
    </row>
    <row r="171" spans="1:12" x14ac:dyDescent="0.35">
      <c r="A171" s="10">
        <v>2190</v>
      </c>
      <c r="B171" s="11" t="s">
        <v>156</v>
      </c>
      <c r="C171" s="11" t="s">
        <v>158</v>
      </c>
      <c r="D171" s="11" t="s">
        <v>421</v>
      </c>
      <c r="E171" s="12">
        <v>31661805</v>
      </c>
      <c r="F171" s="12">
        <v>0</v>
      </c>
      <c r="G171" s="35">
        <f t="shared" si="2"/>
        <v>31661805</v>
      </c>
      <c r="H171" s="35">
        <f>VLOOKUP(D:D,Abatements!D:M,10,FALSE)</f>
        <v>5470.75</v>
      </c>
      <c r="I171" s="15">
        <v>45986</v>
      </c>
      <c r="J171" s="15">
        <v>45986</v>
      </c>
      <c r="K171" s="15">
        <v>45986</v>
      </c>
      <c r="L171" s="4"/>
    </row>
    <row r="172" spans="1:12" x14ac:dyDescent="0.35">
      <c r="A172" s="10">
        <v>2395</v>
      </c>
      <c r="B172" s="11" t="s">
        <v>159</v>
      </c>
      <c r="C172" s="11" t="s">
        <v>160</v>
      </c>
      <c r="D172" s="11" t="s">
        <v>422</v>
      </c>
      <c r="E172" s="12">
        <v>270361380</v>
      </c>
      <c r="F172" s="12">
        <v>0</v>
      </c>
      <c r="G172" s="35">
        <f t="shared" si="2"/>
        <v>270361380</v>
      </c>
      <c r="H172" s="35">
        <f>VLOOKUP(D:D,Abatements!D:M,10,FALSE)</f>
        <v>20933.25</v>
      </c>
      <c r="I172" s="15">
        <v>45986</v>
      </c>
      <c r="J172" s="15">
        <v>46006</v>
      </c>
      <c r="K172" s="15">
        <v>46006</v>
      </c>
      <c r="L172" s="4"/>
    </row>
    <row r="173" spans="1:12" x14ac:dyDescent="0.35">
      <c r="A173" s="10">
        <v>2395</v>
      </c>
      <c r="B173" s="11" t="s">
        <v>218</v>
      </c>
      <c r="C173" s="11" t="s">
        <v>160</v>
      </c>
      <c r="D173" s="11" t="s">
        <v>423</v>
      </c>
      <c r="E173" s="12">
        <v>2285173</v>
      </c>
      <c r="F173" s="12">
        <v>0</v>
      </c>
      <c r="G173" s="35">
        <f t="shared" si="2"/>
        <v>2285173</v>
      </c>
      <c r="H173" s="35">
        <f>VLOOKUP(D:D,Abatements!D:M,10,FALSE)</f>
        <v>21</v>
      </c>
      <c r="I173" s="15">
        <v>46003</v>
      </c>
      <c r="J173" s="15">
        <v>46003</v>
      </c>
      <c r="K173" s="15">
        <v>46003</v>
      </c>
      <c r="L173" s="4"/>
    </row>
    <row r="174" spans="1:12" x14ac:dyDescent="0.35">
      <c r="A174" s="10">
        <v>2405</v>
      </c>
      <c r="B174" s="11" t="s">
        <v>159</v>
      </c>
      <c r="C174" s="11" t="s">
        <v>161</v>
      </c>
      <c r="D174" s="11" t="s">
        <v>424</v>
      </c>
      <c r="E174" s="12">
        <v>381831650</v>
      </c>
      <c r="F174" s="12">
        <v>0</v>
      </c>
      <c r="G174" s="35">
        <f t="shared" si="2"/>
        <v>381831650</v>
      </c>
      <c r="H174" s="35">
        <f>VLOOKUP(D:D,Abatements!D:M,10,FALSE)</f>
        <v>204452.12</v>
      </c>
      <c r="I174" s="15">
        <v>45986</v>
      </c>
      <c r="J174" s="15">
        <v>46001</v>
      </c>
      <c r="K174" s="15">
        <v>46001</v>
      </c>
      <c r="L174" s="4"/>
    </row>
    <row r="175" spans="1:12" x14ac:dyDescent="0.35">
      <c r="A175" s="10">
        <v>2505</v>
      </c>
      <c r="B175" s="11" t="s">
        <v>159</v>
      </c>
      <c r="C175" s="11" t="s">
        <v>162</v>
      </c>
      <c r="D175" s="11" t="s">
        <v>425</v>
      </c>
      <c r="E175" s="12">
        <v>35032120</v>
      </c>
      <c r="F175" s="12">
        <v>0</v>
      </c>
      <c r="G175" s="35">
        <f t="shared" si="2"/>
        <v>35032120</v>
      </c>
      <c r="H175" s="35">
        <f>VLOOKUP(D:D,Abatements!D:M,10,FALSE)</f>
        <v>21670.879999999997</v>
      </c>
      <c r="I175" s="15">
        <v>45986</v>
      </c>
      <c r="J175" s="15">
        <v>46006</v>
      </c>
      <c r="K175" s="15">
        <v>46006</v>
      </c>
      <c r="L175" s="4"/>
    </row>
    <row r="176" spans="1:12" x14ac:dyDescent="0.35">
      <c r="A176" s="10">
        <v>2505</v>
      </c>
      <c r="B176" s="11" t="s">
        <v>224</v>
      </c>
      <c r="C176" s="11" t="s">
        <v>162</v>
      </c>
      <c r="D176" s="11" t="s">
        <v>426</v>
      </c>
      <c r="E176" s="12">
        <v>82930</v>
      </c>
      <c r="F176" s="12">
        <v>0</v>
      </c>
      <c r="G176" s="35">
        <f t="shared" si="2"/>
        <v>82930</v>
      </c>
      <c r="H176" s="35">
        <f>VLOOKUP(D:D,Abatements!D:M,10,FALSE)</f>
        <v>0</v>
      </c>
      <c r="I176" s="15">
        <v>45978</v>
      </c>
      <c r="J176" s="15">
        <v>45981</v>
      </c>
      <c r="K176" s="15">
        <v>45982</v>
      </c>
      <c r="L176" s="4"/>
    </row>
    <row r="177" spans="1:12" x14ac:dyDescent="0.35">
      <c r="A177" s="10">
        <v>2515</v>
      </c>
      <c r="B177" s="11" t="s">
        <v>1</v>
      </c>
      <c r="C177" s="11" t="s">
        <v>163</v>
      </c>
      <c r="D177" s="11" t="s">
        <v>427</v>
      </c>
      <c r="E177" s="12">
        <v>8884672</v>
      </c>
      <c r="F177" s="12">
        <v>0</v>
      </c>
      <c r="G177" s="35">
        <f t="shared" si="2"/>
        <v>8884672</v>
      </c>
      <c r="H177" s="35">
        <f>VLOOKUP(D:D,Abatements!D:M,10,FALSE)</f>
        <v>0</v>
      </c>
      <c r="I177" s="15">
        <v>45985</v>
      </c>
      <c r="J177" s="15">
        <v>45985</v>
      </c>
      <c r="K177" s="15">
        <v>45985</v>
      </c>
      <c r="L177" s="4"/>
    </row>
    <row r="178" spans="1:12" x14ac:dyDescent="0.35">
      <c r="A178" s="10">
        <v>2515</v>
      </c>
      <c r="B178" s="11" t="s">
        <v>159</v>
      </c>
      <c r="C178" s="11" t="s">
        <v>163</v>
      </c>
      <c r="D178" s="11" t="s">
        <v>428</v>
      </c>
      <c r="E178" s="12">
        <v>101266460</v>
      </c>
      <c r="F178" s="12">
        <v>0</v>
      </c>
      <c r="G178" s="35">
        <f t="shared" si="2"/>
        <v>101266460</v>
      </c>
      <c r="H178" s="35">
        <f>VLOOKUP(D:D,Abatements!D:M,10,FALSE)</f>
        <v>25627.019999999997</v>
      </c>
      <c r="I178" s="15">
        <v>45986</v>
      </c>
      <c r="J178" s="15">
        <v>46000</v>
      </c>
      <c r="K178" s="15">
        <v>46000</v>
      </c>
      <c r="L178" s="4"/>
    </row>
    <row r="179" spans="1:12" x14ac:dyDescent="0.35">
      <c r="A179" s="10">
        <v>2515</v>
      </c>
      <c r="B179" s="11" t="s">
        <v>224</v>
      </c>
      <c r="C179" s="11" t="s">
        <v>163</v>
      </c>
      <c r="D179" s="11" t="s">
        <v>429</v>
      </c>
      <c r="E179" s="12">
        <v>201406360</v>
      </c>
      <c r="F179" s="12">
        <v>0</v>
      </c>
      <c r="G179" s="35">
        <f t="shared" si="2"/>
        <v>201406360</v>
      </c>
      <c r="H179" s="35">
        <f>VLOOKUP(D:D,Abatements!D:M,10,FALSE)</f>
        <v>2930.41</v>
      </c>
      <c r="I179" s="15">
        <v>45978</v>
      </c>
      <c r="J179" s="15">
        <v>45981</v>
      </c>
      <c r="K179" s="15">
        <v>45982</v>
      </c>
      <c r="L179" s="4"/>
    </row>
    <row r="180" spans="1:12" x14ac:dyDescent="0.35">
      <c r="A180" s="10">
        <v>2520</v>
      </c>
      <c r="B180" s="11" t="s">
        <v>164</v>
      </c>
      <c r="C180" s="11" t="s">
        <v>165</v>
      </c>
      <c r="D180" s="11" t="s">
        <v>430</v>
      </c>
      <c r="E180" s="12">
        <v>98587998</v>
      </c>
      <c r="F180" s="12">
        <v>3670721</v>
      </c>
      <c r="G180" s="35">
        <f t="shared" si="2"/>
        <v>94917277</v>
      </c>
      <c r="H180" s="35">
        <f>VLOOKUP(D:D,Abatements!D:M,10,FALSE)</f>
        <v>50444</v>
      </c>
      <c r="I180" s="15">
        <v>45981</v>
      </c>
      <c r="J180" s="15">
        <v>45985</v>
      </c>
      <c r="K180" s="15">
        <v>45986</v>
      </c>
      <c r="L180" s="4"/>
    </row>
    <row r="181" spans="1:12" x14ac:dyDescent="0.35">
      <c r="A181" s="10">
        <v>2530</v>
      </c>
      <c r="B181" s="11" t="s">
        <v>164</v>
      </c>
      <c r="C181" s="11" t="s">
        <v>166</v>
      </c>
      <c r="D181" s="11" t="s">
        <v>431</v>
      </c>
      <c r="E181" s="12">
        <v>44300759</v>
      </c>
      <c r="F181" s="12">
        <v>0</v>
      </c>
      <c r="G181" s="35">
        <f t="shared" si="2"/>
        <v>44300759</v>
      </c>
      <c r="H181" s="35">
        <f>VLOOKUP(D:D,Abatements!D:M,10,FALSE)</f>
        <v>6537</v>
      </c>
      <c r="I181" s="15">
        <v>45981</v>
      </c>
      <c r="J181" s="15">
        <v>45985</v>
      </c>
      <c r="K181" s="15">
        <v>45986</v>
      </c>
      <c r="L181" s="4"/>
    </row>
    <row r="182" spans="1:12" x14ac:dyDescent="0.35">
      <c r="A182" s="10">
        <v>2535</v>
      </c>
      <c r="B182" s="11" t="s">
        <v>49</v>
      </c>
      <c r="C182" s="11" t="s">
        <v>167</v>
      </c>
      <c r="D182" s="11" t="s">
        <v>432</v>
      </c>
      <c r="E182" s="12">
        <v>1337237</v>
      </c>
      <c r="F182" s="12">
        <v>0</v>
      </c>
      <c r="G182" s="35">
        <f t="shared" si="2"/>
        <v>1337237</v>
      </c>
      <c r="H182" s="35">
        <f>VLOOKUP(D:D,Abatements!D:M,10,FALSE)</f>
        <v>0</v>
      </c>
      <c r="I182" s="15">
        <v>45985</v>
      </c>
      <c r="J182" s="40">
        <v>45985</v>
      </c>
      <c r="K182" s="15">
        <v>45985</v>
      </c>
      <c r="L182" s="4"/>
    </row>
    <row r="183" spans="1:12" x14ac:dyDescent="0.35">
      <c r="A183" s="10">
        <v>2535</v>
      </c>
      <c r="B183" s="11" t="s">
        <v>164</v>
      </c>
      <c r="C183" s="11" t="s">
        <v>167</v>
      </c>
      <c r="D183" s="11" t="s">
        <v>433</v>
      </c>
      <c r="E183" s="12">
        <v>10784552</v>
      </c>
      <c r="F183" s="12">
        <v>0</v>
      </c>
      <c r="G183" s="35">
        <f t="shared" si="2"/>
        <v>10784552</v>
      </c>
      <c r="H183" s="35">
        <f>VLOOKUP(D:D,Abatements!D:M,10,FALSE)</f>
        <v>1108</v>
      </c>
      <c r="I183" s="15">
        <v>45981</v>
      </c>
      <c r="J183" s="15">
        <v>45985</v>
      </c>
      <c r="K183" s="15">
        <v>45986</v>
      </c>
      <c r="L183" s="4"/>
    </row>
    <row r="184" spans="1:12" x14ac:dyDescent="0.35">
      <c r="A184" s="10">
        <v>2540</v>
      </c>
      <c r="B184" s="11" t="s">
        <v>49</v>
      </c>
      <c r="C184" s="11" t="s">
        <v>168</v>
      </c>
      <c r="D184" s="11" t="s">
        <v>434</v>
      </c>
      <c r="E184" s="12">
        <v>1870510</v>
      </c>
      <c r="F184" s="12">
        <v>0</v>
      </c>
      <c r="G184" s="35">
        <f t="shared" si="2"/>
        <v>1870510</v>
      </c>
      <c r="H184" s="35">
        <f>VLOOKUP(D:D,Abatements!D:M,10,FALSE)</f>
        <v>0</v>
      </c>
      <c r="I184" s="15">
        <v>45985</v>
      </c>
      <c r="J184" s="40">
        <v>45985</v>
      </c>
      <c r="K184" s="15">
        <v>45985</v>
      </c>
      <c r="L184" s="4"/>
    </row>
    <row r="185" spans="1:12" x14ac:dyDescent="0.35">
      <c r="A185" s="10">
        <v>2540</v>
      </c>
      <c r="B185" s="11" t="s">
        <v>164</v>
      </c>
      <c r="C185" s="11" t="s">
        <v>168</v>
      </c>
      <c r="D185" s="11" t="s">
        <v>435</v>
      </c>
      <c r="E185" s="12">
        <v>18107997</v>
      </c>
      <c r="F185" s="12">
        <v>0</v>
      </c>
      <c r="G185" s="35">
        <f t="shared" si="2"/>
        <v>18107997</v>
      </c>
      <c r="H185" s="35">
        <f>VLOOKUP(D:D,Abatements!D:M,10,FALSE)</f>
        <v>1686</v>
      </c>
      <c r="I185" s="15">
        <v>45981</v>
      </c>
      <c r="J185" s="15">
        <v>45985</v>
      </c>
      <c r="K185" s="15">
        <v>45986</v>
      </c>
      <c r="L185" s="4"/>
    </row>
    <row r="186" spans="1:12" x14ac:dyDescent="0.35">
      <c r="A186" s="10">
        <v>2540</v>
      </c>
      <c r="B186" s="11" t="s">
        <v>187</v>
      </c>
      <c r="C186" s="11" t="s">
        <v>168</v>
      </c>
      <c r="D186" s="11" t="s">
        <v>436</v>
      </c>
      <c r="E186" s="12">
        <v>10677620</v>
      </c>
      <c r="F186" s="12">
        <v>0</v>
      </c>
      <c r="G186" s="35">
        <f t="shared" si="2"/>
        <v>10677620</v>
      </c>
      <c r="H186" s="35">
        <f>VLOOKUP(D:D,Abatements!D:M,10,FALSE)</f>
        <v>602</v>
      </c>
      <c r="I186" s="15">
        <v>45979</v>
      </c>
      <c r="J186" s="15">
        <v>45982</v>
      </c>
      <c r="K186" s="15">
        <v>45985</v>
      </c>
      <c r="L186" s="4"/>
    </row>
    <row r="187" spans="1:12" x14ac:dyDescent="0.35">
      <c r="A187" s="10">
        <v>2560</v>
      </c>
      <c r="B187" s="11" t="s">
        <v>164</v>
      </c>
      <c r="C187" s="11" t="s">
        <v>169</v>
      </c>
      <c r="D187" s="11" t="s">
        <v>437</v>
      </c>
      <c r="E187" s="12">
        <v>10222943</v>
      </c>
      <c r="F187" s="12">
        <v>0</v>
      </c>
      <c r="G187" s="35">
        <f t="shared" si="2"/>
        <v>10222943</v>
      </c>
      <c r="H187" s="35">
        <f>VLOOKUP(D:D,Abatements!D:M,10,FALSE)</f>
        <v>716</v>
      </c>
      <c r="I187" s="15">
        <v>45981</v>
      </c>
      <c r="J187" s="15">
        <v>45985</v>
      </c>
      <c r="K187" s="15">
        <v>45986</v>
      </c>
      <c r="L187" s="4"/>
    </row>
    <row r="188" spans="1:12" x14ac:dyDescent="0.35">
      <c r="A188" s="10">
        <v>2570</v>
      </c>
      <c r="B188" s="11" t="s">
        <v>164</v>
      </c>
      <c r="C188" s="11" t="s">
        <v>170</v>
      </c>
      <c r="D188" s="11" t="s">
        <v>438</v>
      </c>
      <c r="E188" s="12">
        <v>22369110</v>
      </c>
      <c r="F188" s="12">
        <v>918885</v>
      </c>
      <c r="G188" s="35">
        <f t="shared" si="2"/>
        <v>21450225</v>
      </c>
      <c r="H188" s="35">
        <f>VLOOKUP(D:D,Abatements!D:M,10,FALSE)</f>
        <v>763</v>
      </c>
      <c r="I188" s="15">
        <v>45981</v>
      </c>
      <c r="J188" s="15">
        <v>45985</v>
      </c>
      <c r="K188" s="15">
        <v>45986</v>
      </c>
      <c r="L188" s="4"/>
    </row>
    <row r="189" spans="1:12" x14ac:dyDescent="0.35">
      <c r="A189" s="10">
        <v>2580</v>
      </c>
      <c r="B189" s="11" t="s">
        <v>171</v>
      </c>
      <c r="C189" s="11" t="s">
        <v>172</v>
      </c>
      <c r="D189" s="11" t="s">
        <v>439</v>
      </c>
      <c r="E189" s="13">
        <v>113989980</v>
      </c>
      <c r="F189" s="13">
        <v>0</v>
      </c>
      <c r="G189" s="35">
        <f t="shared" si="2"/>
        <v>113989980</v>
      </c>
      <c r="H189" s="35">
        <f>VLOOKUP(D:D,Abatements!D:M,10,FALSE)</f>
        <v>3973.72</v>
      </c>
      <c r="I189" s="15">
        <v>45989</v>
      </c>
      <c r="J189" s="15">
        <v>45989</v>
      </c>
      <c r="K189" s="15">
        <v>45992</v>
      </c>
      <c r="L189" s="4"/>
    </row>
    <row r="190" spans="1:12" x14ac:dyDescent="0.35">
      <c r="A190" s="10">
        <v>2590</v>
      </c>
      <c r="B190" s="11" t="s">
        <v>171</v>
      </c>
      <c r="C190" s="11" t="s">
        <v>173</v>
      </c>
      <c r="D190" s="11" t="s">
        <v>440</v>
      </c>
      <c r="E190" s="12">
        <v>219656590</v>
      </c>
      <c r="F190" s="12">
        <v>0</v>
      </c>
      <c r="G190" s="35">
        <f t="shared" si="2"/>
        <v>219656590</v>
      </c>
      <c r="H190" s="35">
        <f>VLOOKUP(D:D,Abatements!D:M,10,FALSE)</f>
        <v>24265.84</v>
      </c>
      <c r="I190" s="15">
        <v>45989</v>
      </c>
      <c r="J190" s="15">
        <v>45989</v>
      </c>
      <c r="K190" s="15">
        <v>45992</v>
      </c>
      <c r="L190" s="4"/>
    </row>
    <row r="191" spans="1:12" x14ac:dyDescent="0.35">
      <c r="A191" s="10">
        <v>2600</v>
      </c>
      <c r="B191" s="11" t="s">
        <v>174</v>
      </c>
      <c r="C191" s="11" t="s">
        <v>175</v>
      </c>
      <c r="D191" s="11" t="s">
        <v>441</v>
      </c>
      <c r="E191" s="12">
        <v>255784810.40000001</v>
      </c>
      <c r="F191" s="12">
        <v>0</v>
      </c>
      <c r="G191" s="35">
        <f t="shared" si="2"/>
        <v>255784810.40000001</v>
      </c>
      <c r="H191" s="35">
        <f>VLOOKUP(D:D,Abatements!D:M,10,FALSE)</f>
        <v>27575.5</v>
      </c>
      <c r="I191" s="15">
        <v>45987</v>
      </c>
      <c r="J191" s="15">
        <v>45987</v>
      </c>
      <c r="K191" s="15">
        <v>45992</v>
      </c>
      <c r="L191" s="4"/>
    </row>
    <row r="192" spans="1:12" x14ac:dyDescent="0.35">
      <c r="A192" s="10">
        <v>2610</v>
      </c>
      <c r="B192" s="11" t="s">
        <v>174</v>
      </c>
      <c r="C192" s="11" t="s">
        <v>176</v>
      </c>
      <c r="D192" s="11" t="s">
        <v>442</v>
      </c>
      <c r="E192" s="12">
        <v>660810155.20000005</v>
      </c>
      <c r="F192" s="12">
        <v>0</v>
      </c>
      <c r="G192" s="35">
        <f t="shared" si="2"/>
        <v>660810155.20000005</v>
      </c>
      <c r="H192" s="35">
        <f>VLOOKUP(D:D,Abatements!D:M,10,FALSE)</f>
        <v>57502.73</v>
      </c>
      <c r="I192" s="15">
        <v>45987</v>
      </c>
      <c r="J192" s="15">
        <v>45987</v>
      </c>
      <c r="K192" s="15">
        <v>45992</v>
      </c>
      <c r="L192" s="4"/>
    </row>
    <row r="193" spans="1:13" x14ac:dyDescent="0.35">
      <c r="A193" s="10">
        <v>2620</v>
      </c>
      <c r="B193" s="11" t="s">
        <v>177</v>
      </c>
      <c r="C193" s="11" t="s">
        <v>178</v>
      </c>
      <c r="D193" s="11" t="s">
        <v>443</v>
      </c>
      <c r="E193" s="12">
        <v>79151400</v>
      </c>
      <c r="F193" s="12">
        <v>0</v>
      </c>
      <c r="G193" s="35">
        <f t="shared" si="2"/>
        <v>79151400</v>
      </c>
      <c r="H193" s="35">
        <f>VLOOKUP(D:D,Abatements!D:M,10,FALSE)</f>
        <v>424.63</v>
      </c>
      <c r="I193" s="15">
        <v>45981</v>
      </c>
      <c r="J193" s="15">
        <v>45987</v>
      </c>
      <c r="K193" s="15">
        <v>45992</v>
      </c>
      <c r="L193" s="4"/>
    </row>
    <row r="194" spans="1:13" x14ac:dyDescent="0.35">
      <c r="A194" s="10">
        <v>2620</v>
      </c>
      <c r="B194" s="11" t="s">
        <v>210</v>
      </c>
      <c r="C194" s="11" t="s">
        <v>178</v>
      </c>
      <c r="D194" s="11" t="s">
        <v>444</v>
      </c>
      <c r="E194" s="12">
        <v>189650</v>
      </c>
      <c r="F194" s="12">
        <v>0</v>
      </c>
      <c r="G194" s="35">
        <f t="shared" si="2"/>
        <v>189650</v>
      </c>
      <c r="H194" s="35">
        <f>VLOOKUP(D:D,Abatements!D:M,10,FALSE)</f>
        <v>0</v>
      </c>
      <c r="I194" s="15">
        <v>45987</v>
      </c>
      <c r="J194" s="15">
        <v>45996</v>
      </c>
      <c r="K194" s="15">
        <v>45996</v>
      </c>
      <c r="L194" s="4"/>
    </row>
    <row r="195" spans="1:13" s="3" customFormat="1" x14ac:dyDescent="0.35">
      <c r="A195" s="10">
        <v>2620</v>
      </c>
      <c r="B195" s="11" t="s">
        <v>237</v>
      </c>
      <c r="C195" s="11" t="s">
        <v>178</v>
      </c>
      <c r="D195" s="11" t="s">
        <v>445</v>
      </c>
      <c r="E195" s="12">
        <v>6723400</v>
      </c>
      <c r="F195" s="12">
        <v>0</v>
      </c>
      <c r="G195" s="35">
        <f t="shared" ref="G195:G258" si="3">E195-F195</f>
        <v>6723400</v>
      </c>
      <c r="H195" s="35">
        <f>VLOOKUP(D:D,Abatements!D:M,10,FALSE)</f>
        <v>646.94000000000005</v>
      </c>
      <c r="I195" s="15">
        <v>45992</v>
      </c>
      <c r="J195" s="15">
        <v>45986</v>
      </c>
      <c r="K195" s="15">
        <v>45987</v>
      </c>
      <c r="L195" s="15">
        <v>46030</v>
      </c>
      <c r="M195"/>
    </row>
    <row r="196" spans="1:13" x14ac:dyDescent="0.35">
      <c r="A196" s="10">
        <v>2630</v>
      </c>
      <c r="B196" s="11" t="s">
        <v>139</v>
      </c>
      <c r="C196" s="11" t="s">
        <v>179</v>
      </c>
      <c r="D196" s="11" t="s">
        <v>446</v>
      </c>
      <c r="E196" s="12">
        <v>5601243</v>
      </c>
      <c r="F196" s="12">
        <v>0</v>
      </c>
      <c r="G196" s="35">
        <f t="shared" si="3"/>
        <v>5601243</v>
      </c>
      <c r="H196" s="35">
        <f>VLOOKUP(D:D,Abatements!D:M,10,FALSE)</f>
        <v>0</v>
      </c>
      <c r="I196" s="15">
        <v>45981</v>
      </c>
      <c r="J196" s="15">
        <v>45994</v>
      </c>
      <c r="K196" s="15">
        <v>45996</v>
      </c>
      <c r="L196" s="4"/>
    </row>
    <row r="197" spans="1:13" x14ac:dyDescent="0.35">
      <c r="A197" s="10">
        <v>2630</v>
      </c>
      <c r="B197" s="11" t="s">
        <v>177</v>
      </c>
      <c r="C197" s="11" t="s">
        <v>179</v>
      </c>
      <c r="D197" s="11" t="s">
        <v>447</v>
      </c>
      <c r="E197" s="12">
        <v>30766990</v>
      </c>
      <c r="F197" s="12">
        <v>0</v>
      </c>
      <c r="G197" s="35">
        <f t="shared" si="3"/>
        <v>30766990</v>
      </c>
      <c r="H197" s="35">
        <f>VLOOKUP(D:D,Abatements!D:M,10,FALSE)</f>
        <v>122.14</v>
      </c>
      <c r="I197" s="15">
        <v>45981</v>
      </c>
      <c r="J197" s="15">
        <v>45987</v>
      </c>
      <c r="K197" s="15">
        <v>45992</v>
      </c>
      <c r="L197" s="4"/>
    </row>
    <row r="198" spans="1:13" x14ac:dyDescent="0.35">
      <c r="A198" s="10">
        <v>2630</v>
      </c>
      <c r="B198" s="11" t="s">
        <v>210</v>
      </c>
      <c r="C198" s="11" t="s">
        <v>179</v>
      </c>
      <c r="D198" s="11" t="s">
        <v>448</v>
      </c>
      <c r="E198" s="12">
        <v>822257</v>
      </c>
      <c r="F198" s="12">
        <v>0</v>
      </c>
      <c r="G198" s="35">
        <f t="shared" si="3"/>
        <v>822257</v>
      </c>
      <c r="H198" s="35">
        <f>VLOOKUP(D:D,Abatements!D:M,10,FALSE)</f>
        <v>11</v>
      </c>
      <c r="I198" s="15">
        <v>45987</v>
      </c>
      <c r="J198" s="15">
        <v>45994</v>
      </c>
      <c r="K198" s="15">
        <v>45996</v>
      </c>
      <c r="L198" s="4"/>
    </row>
    <row r="199" spans="1:13" s="3" customFormat="1" x14ac:dyDescent="0.35">
      <c r="A199" s="10">
        <v>2630</v>
      </c>
      <c r="B199" s="11" t="s">
        <v>237</v>
      </c>
      <c r="C199" s="11" t="s">
        <v>179</v>
      </c>
      <c r="D199" s="11" t="s">
        <v>449</v>
      </c>
      <c r="E199" s="12">
        <v>1455860</v>
      </c>
      <c r="F199" s="12">
        <v>0</v>
      </c>
      <c r="G199" s="35">
        <f t="shared" si="3"/>
        <v>1455860</v>
      </c>
      <c r="H199" s="35">
        <f>VLOOKUP(D:D,Abatements!D:M,10,FALSE)</f>
        <v>0</v>
      </c>
      <c r="I199" s="15">
        <v>45992</v>
      </c>
      <c r="J199" s="15">
        <v>45986</v>
      </c>
      <c r="K199" s="15">
        <v>45987</v>
      </c>
      <c r="L199" s="15">
        <v>46030</v>
      </c>
      <c r="M199"/>
    </row>
    <row r="200" spans="1:13" x14ac:dyDescent="0.35">
      <c r="A200" s="10">
        <v>2640</v>
      </c>
      <c r="B200" s="11" t="s">
        <v>180</v>
      </c>
      <c r="C200" s="11" t="s">
        <v>181</v>
      </c>
      <c r="D200" s="11" t="s">
        <v>450</v>
      </c>
      <c r="E200" s="12">
        <v>5700488250</v>
      </c>
      <c r="F200" s="12">
        <v>0</v>
      </c>
      <c r="G200" s="35">
        <f t="shared" si="3"/>
        <v>5700488250</v>
      </c>
      <c r="H200" s="35">
        <f>VLOOKUP(D:D,Abatements!D:M,10,FALSE)</f>
        <v>218817.84</v>
      </c>
      <c r="I200" s="15">
        <v>45992</v>
      </c>
      <c r="J200" s="15">
        <v>45992</v>
      </c>
      <c r="K200" s="15">
        <v>45993</v>
      </c>
      <c r="L200" s="4"/>
    </row>
    <row r="201" spans="1:13" x14ac:dyDescent="0.35">
      <c r="A201" s="10">
        <v>2650</v>
      </c>
      <c r="B201" s="11" t="s">
        <v>182</v>
      </c>
      <c r="C201" s="11" t="s">
        <v>183</v>
      </c>
      <c r="D201" s="11" t="s">
        <v>451</v>
      </c>
      <c r="E201" s="12">
        <v>18185295</v>
      </c>
      <c r="F201" s="12">
        <v>0</v>
      </c>
      <c r="G201" s="35">
        <f t="shared" si="3"/>
        <v>18185295</v>
      </c>
      <c r="H201" s="35">
        <f>VLOOKUP(D:D,Abatements!D:M,10,FALSE)</f>
        <v>114</v>
      </c>
      <c r="I201" s="15">
        <v>45986</v>
      </c>
      <c r="J201" s="15">
        <v>45987</v>
      </c>
      <c r="K201" s="15">
        <v>45992</v>
      </c>
      <c r="L201" s="4"/>
    </row>
    <row r="202" spans="1:13" x14ac:dyDescent="0.35">
      <c r="A202" s="10">
        <v>2660</v>
      </c>
      <c r="B202" s="11" t="s">
        <v>182</v>
      </c>
      <c r="C202" s="11" t="s">
        <v>184</v>
      </c>
      <c r="D202" s="11" t="s">
        <v>452</v>
      </c>
      <c r="E202" s="12">
        <v>109851097</v>
      </c>
      <c r="F202" s="12">
        <v>3943858</v>
      </c>
      <c r="G202" s="35">
        <f t="shared" si="3"/>
        <v>105907239</v>
      </c>
      <c r="H202" s="35">
        <f>VLOOKUP(D:D,Abatements!D:M,10,FALSE)</f>
        <v>280</v>
      </c>
      <c r="I202" s="15">
        <v>45986</v>
      </c>
      <c r="J202" s="15">
        <v>45987</v>
      </c>
      <c r="K202" s="15">
        <v>45992</v>
      </c>
      <c r="L202" s="4"/>
    </row>
    <row r="203" spans="1:13" x14ac:dyDescent="0.35">
      <c r="A203" s="10">
        <v>2670</v>
      </c>
      <c r="B203" s="11" t="s">
        <v>182</v>
      </c>
      <c r="C203" s="11" t="s">
        <v>185</v>
      </c>
      <c r="D203" s="11" t="s">
        <v>453</v>
      </c>
      <c r="E203" s="12">
        <v>30045918</v>
      </c>
      <c r="F203" s="12">
        <v>0</v>
      </c>
      <c r="G203" s="35">
        <f t="shared" si="3"/>
        <v>30045918</v>
      </c>
      <c r="H203" s="35">
        <f>VLOOKUP(D:D,Abatements!D:M,10,FALSE)</f>
        <v>155</v>
      </c>
      <c r="I203" s="15">
        <v>45986</v>
      </c>
      <c r="J203" s="15">
        <v>45987</v>
      </c>
      <c r="K203" s="15">
        <v>45992</v>
      </c>
      <c r="L203" s="4"/>
    </row>
    <row r="204" spans="1:13" x14ac:dyDescent="0.35">
      <c r="A204" s="10">
        <v>2680</v>
      </c>
      <c r="B204" s="11" t="s">
        <v>28</v>
      </c>
      <c r="C204" s="11" t="s">
        <v>186</v>
      </c>
      <c r="D204" s="11" t="s">
        <v>454</v>
      </c>
      <c r="E204" s="12">
        <v>3768050</v>
      </c>
      <c r="F204" s="12">
        <v>0</v>
      </c>
      <c r="G204" s="35">
        <f t="shared" si="3"/>
        <v>3768050</v>
      </c>
      <c r="H204" s="35">
        <f>VLOOKUP(D:D,Abatements!D:M,10,FALSE)</f>
        <v>0</v>
      </c>
      <c r="I204" s="15">
        <v>45992</v>
      </c>
      <c r="J204" s="15">
        <v>45993</v>
      </c>
      <c r="K204" s="15">
        <v>45994</v>
      </c>
      <c r="L204" s="4"/>
    </row>
    <row r="205" spans="1:13" x14ac:dyDescent="0.35">
      <c r="A205" s="10">
        <v>2680</v>
      </c>
      <c r="B205" s="11" t="s">
        <v>182</v>
      </c>
      <c r="C205" s="11" t="s">
        <v>186</v>
      </c>
      <c r="D205" s="11" t="s">
        <v>455</v>
      </c>
      <c r="E205" s="12">
        <v>11525570</v>
      </c>
      <c r="F205" s="12">
        <v>0</v>
      </c>
      <c r="G205" s="35">
        <f t="shared" si="3"/>
        <v>11525570</v>
      </c>
      <c r="H205" s="35">
        <f>VLOOKUP(D:D,Abatements!D:M,10,FALSE)</f>
        <v>0</v>
      </c>
      <c r="I205" s="15">
        <v>45986</v>
      </c>
      <c r="J205" s="15">
        <v>45987</v>
      </c>
      <c r="K205" s="15">
        <v>45992</v>
      </c>
      <c r="L205" s="4"/>
    </row>
    <row r="206" spans="1:13" x14ac:dyDescent="0.35">
      <c r="A206" s="10">
        <v>2690</v>
      </c>
      <c r="B206" s="11" t="s">
        <v>187</v>
      </c>
      <c r="C206" s="11" t="s">
        <v>188</v>
      </c>
      <c r="D206" s="11" t="s">
        <v>456</v>
      </c>
      <c r="E206" s="12">
        <v>1620629420</v>
      </c>
      <c r="F206" s="12">
        <v>137025178</v>
      </c>
      <c r="G206" s="35">
        <f t="shared" si="3"/>
        <v>1483604242</v>
      </c>
      <c r="H206" s="35">
        <f>VLOOKUP(D:D,Abatements!D:M,10,FALSE)</f>
        <v>61408</v>
      </c>
      <c r="I206" s="15">
        <v>45979</v>
      </c>
      <c r="J206" s="15">
        <v>45982</v>
      </c>
      <c r="K206" s="15">
        <v>45985</v>
      </c>
      <c r="L206" s="4"/>
    </row>
    <row r="207" spans="1:13" x14ac:dyDescent="0.35">
      <c r="A207" s="10">
        <v>2700</v>
      </c>
      <c r="B207" s="11" t="s">
        <v>187</v>
      </c>
      <c r="C207" s="11" t="s">
        <v>189</v>
      </c>
      <c r="D207" s="11" t="s">
        <v>457</v>
      </c>
      <c r="E207" s="12">
        <v>1195225400</v>
      </c>
      <c r="F207" s="12">
        <v>22861684</v>
      </c>
      <c r="G207" s="35">
        <f t="shared" si="3"/>
        <v>1172363716</v>
      </c>
      <c r="H207" s="35">
        <f>VLOOKUP(D:D,Abatements!D:M,10,FALSE)</f>
        <v>68647</v>
      </c>
      <c r="I207" s="15">
        <v>45979</v>
      </c>
      <c r="J207" s="15">
        <v>45982</v>
      </c>
      <c r="K207" s="15">
        <v>45985</v>
      </c>
      <c r="L207" s="4"/>
    </row>
    <row r="208" spans="1:13" x14ac:dyDescent="0.35">
      <c r="A208" s="10">
        <v>2710</v>
      </c>
      <c r="B208" s="11" t="s">
        <v>190</v>
      </c>
      <c r="C208" s="11" t="s">
        <v>191</v>
      </c>
      <c r="D208" s="11" t="s">
        <v>458</v>
      </c>
      <c r="E208" s="12">
        <v>446528900</v>
      </c>
      <c r="F208" s="12">
        <v>0</v>
      </c>
      <c r="G208" s="35">
        <f t="shared" si="3"/>
        <v>446528900</v>
      </c>
      <c r="H208" s="35">
        <f>VLOOKUP(D:D,Abatements!D:M,10,FALSE)</f>
        <v>7643.6600000000008</v>
      </c>
      <c r="I208" s="15">
        <v>45982</v>
      </c>
      <c r="J208" s="15">
        <v>46001</v>
      </c>
      <c r="K208" s="15">
        <v>46001</v>
      </c>
      <c r="L208" s="4"/>
    </row>
    <row r="209" spans="1:12" x14ac:dyDescent="0.35">
      <c r="A209" s="10">
        <v>2720</v>
      </c>
      <c r="B209" s="11" t="s">
        <v>190</v>
      </c>
      <c r="C209" s="11" t="s">
        <v>192</v>
      </c>
      <c r="D209" s="11" t="s">
        <v>459</v>
      </c>
      <c r="E209" s="12">
        <v>282277270</v>
      </c>
      <c r="F209" s="12">
        <v>0</v>
      </c>
      <c r="G209" s="35">
        <f t="shared" si="3"/>
        <v>282277270</v>
      </c>
      <c r="H209" s="35">
        <f>VLOOKUP(D:D,Abatements!D:M,10,FALSE)</f>
        <v>8826.6</v>
      </c>
      <c r="I209" s="15">
        <v>45982</v>
      </c>
      <c r="J209" s="15">
        <v>46001</v>
      </c>
      <c r="K209" s="15">
        <v>46001</v>
      </c>
      <c r="L209" s="4"/>
    </row>
    <row r="210" spans="1:12" x14ac:dyDescent="0.35">
      <c r="A210" s="10">
        <v>2730</v>
      </c>
      <c r="B210" s="11" t="s">
        <v>193</v>
      </c>
      <c r="C210" s="11" t="s">
        <v>194</v>
      </c>
      <c r="D210" s="11" t="s">
        <v>460</v>
      </c>
      <c r="E210" s="12">
        <v>143365821</v>
      </c>
      <c r="F210" s="12">
        <v>0</v>
      </c>
      <c r="G210" s="35">
        <f t="shared" si="3"/>
        <v>143365821</v>
      </c>
      <c r="H210" s="35">
        <f>VLOOKUP(D:D,Abatements!D:M,10,FALSE)</f>
        <v>10231.66</v>
      </c>
      <c r="I210" s="15">
        <v>45987</v>
      </c>
      <c r="J210" s="15">
        <v>45987</v>
      </c>
      <c r="K210" s="15">
        <v>45992</v>
      </c>
      <c r="L210" s="4"/>
    </row>
    <row r="211" spans="1:12" x14ac:dyDescent="0.35">
      <c r="A211" s="10">
        <v>2740</v>
      </c>
      <c r="B211" s="11" t="s">
        <v>193</v>
      </c>
      <c r="C211" s="11" t="s">
        <v>195</v>
      </c>
      <c r="D211" s="11" t="s">
        <v>461</v>
      </c>
      <c r="E211" s="12">
        <v>89452526</v>
      </c>
      <c r="F211" s="12">
        <v>0</v>
      </c>
      <c r="G211" s="35">
        <f t="shared" si="3"/>
        <v>89452526</v>
      </c>
      <c r="H211" s="35">
        <f>VLOOKUP(D:D,Abatements!D:M,10,FALSE)</f>
        <v>11620.4</v>
      </c>
      <c r="I211" s="15">
        <v>45987</v>
      </c>
      <c r="J211" s="15">
        <v>45987</v>
      </c>
      <c r="K211" s="15">
        <v>45992</v>
      </c>
      <c r="L211" s="4"/>
    </row>
    <row r="212" spans="1:12" x14ac:dyDescent="0.35">
      <c r="A212" s="10">
        <v>2750</v>
      </c>
      <c r="B212" s="11" t="s">
        <v>9</v>
      </c>
      <c r="C212" s="11" t="s">
        <v>196</v>
      </c>
      <c r="D212" s="11" t="s">
        <v>462</v>
      </c>
      <c r="E212" s="12">
        <v>6545481</v>
      </c>
      <c r="F212" s="12">
        <v>0</v>
      </c>
      <c r="G212" s="35">
        <f t="shared" si="3"/>
        <v>6545481</v>
      </c>
      <c r="H212" s="35">
        <f>VLOOKUP(D:D,Abatements!D:M,10,FALSE)</f>
        <v>17.62</v>
      </c>
      <c r="I212" s="15">
        <v>45987</v>
      </c>
      <c r="J212" s="15">
        <v>46001</v>
      </c>
      <c r="K212" s="15">
        <v>46002</v>
      </c>
      <c r="L212" s="4"/>
    </row>
    <row r="213" spans="1:12" x14ac:dyDescent="0.35">
      <c r="A213" s="10">
        <v>2750</v>
      </c>
      <c r="B213" s="11" t="s">
        <v>193</v>
      </c>
      <c r="C213" s="11" t="s">
        <v>196</v>
      </c>
      <c r="D213" s="11" t="s">
        <v>463</v>
      </c>
      <c r="E213" s="12">
        <v>41467417</v>
      </c>
      <c r="F213" s="12">
        <v>0</v>
      </c>
      <c r="G213" s="35">
        <f t="shared" si="3"/>
        <v>41467417</v>
      </c>
      <c r="H213" s="35">
        <f>VLOOKUP(D:D,Abatements!D:M,10,FALSE)</f>
        <v>0</v>
      </c>
      <c r="I213" s="15">
        <v>45987</v>
      </c>
      <c r="J213" s="15">
        <v>45987</v>
      </c>
      <c r="K213" s="15">
        <v>45992</v>
      </c>
      <c r="L213" s="4"/>
    </row>
    <row r="214" spans="1:12" x14ac:dyDescent="0.35">
      <c r="A214" s="10">
        <v>2760</v>
      </c>
      <c r="B214" s="11" t="s">
        <v>197</v>
      </c>
      <c r="C214" s="11" t="s">
        <v>198</v>
      </c>
      <c r="D214" s="11" t="s">
        <v>464</v>
      </c>
      <c r="E214" s="12">
        <v>175286900</v>
      </c>
      <c r="F214" s="12">
        <v>0</v>
      </c>
      <c r="G214" s="35">
        <f t="shared" si="3"/>
        <v>175286900</v>
      </c>
      <c r="H214" s="35">
        <f>VLOOKUP(D:D,Abatements!D:M,10,FALSE)</f>
        <v>78629.279999999999</v>
      </c>
      <c r="I214" s="15">
        <v>45991</v>
      </c>
      <c r="J214" s="15">
        <v>45992</v>
      </c>
      <c r="K214" s="15">
        <v>45992</v>
      </c>
      <c r="L214" s="4"/>
    </row>
    <row r="215" spans="1:12" x14ac:dyDescent="0.35">
      <c r="A215" s="10">
        <v>2770</v>
      </c>
      <c r="B215" s="11" t="s">
        <v>197</v>
      </c>
      <c r="C215" s="11" t="s">
        <v>199</v>
      </c>
      <c r="D215" s="11" t="s">
        <v>465</v>
      </c>
      <c r="E215" s="12">
        <v>2186243970</v>
      </c>
      <c r="F215" s="12">
        <v>112820360</v>
      </c>
      <c r="G215" s="35">
        <f t="shared" si="3"/>
        <v>2073423610</v>
      </c>
      <c r="H215" s="35">
        <f>VLOOKUP(D:D,Abatements!D:M,10,FALSE)</f>
        <v>101046.24</v>
      </c>
      <c r="I215" s="15">
        <v>45991</v>
      </c>
      <c r="J215" s="15">
        <v>45992</v>
      </c>
      <c r="K215" s="15">
        <v>45992</v>
      </c>
      <c r="L215" s="4"/>
    </row>
    <row r="216" spans="1:12" x14ac:dyDescent="0.35">
      <c r="A216" s="10">
        <v>2780</v>
      </c>
      <c r="B216" s="11" t="s">
        <v>190</v>
      </c>
      <c r="C216" s="11" t="s">
        <v>200</v>
      </c>
      <c r="D216" s="11" t="s">
        <v>466</v>
      </c>
      <c r="E216" s="12">
        <v>421340</v>
      </c>
      <c r="F216" s="12">
        <v>0</v>
      </c>
      <c r="G216" s="35">
        <f t="shared" si="3"/>
        <v>421340</v>
      </c>
      <c r="H216" s="35">
        <f>VLOOKUP(D:D,Abatements!D:M,10,FALSE)</f>
        <v>0</v>
      </c>
      <c r="I216" s="15">
        <v>45980</v>
      </c>
      <c r="J216" s="15">
        <v>46001</v>
      </c>
      <c r="K216" s="15">
        <v>46001</v>
      </c>
      <c r="L216" s="4"/>
    </row>
    <row r="217" spans="1:12" x14ac:dyDescent="0.35">
      <c r="A217" s="10">
        <v>2780</v>
      </c>
      <c r="B217" s="11" t="s">
        <v>197</v>
      </c>
      <c r="C217" s="11" t="s">
        <v>200</v>
      </c>
      <c r="D217" s="11" t="s">
        <v>467</v>
      </c>
      <c r="E217" s="12">
        <v>163588500</v>
      </c>
      <c r="F217" s="12">
        <v>0</v>
      </c>
      <c r="G217" s="35">
        <f t="shared" si="3"/>
        <v>163588500</v>
      </c>
      <c r="H217" s="35">
        <f>VLOOKUP(D:D,Abatements!D:M,10,FALSE)</f>
        <v>22573.89</v>
      </c>
      <c r="I217" s="15">
        <v>45991</v>
      </c>
      <c r="J217" s="15">
        <v>45992</v>
      </c>
      <c r="K217" s="15">
        <v>45992</v>
      </c>
      <c r="L217" s="4"/>
    </row>
    <row r="218" spans="1:12" x14ac:dyDescent="0.35">
      <c r="A218" s="10">
        <v>2790</v>
      </c>
      <c r="B218" s="11" t="s">
        <v>201</v>
      </c>
      <c r="C218" s="11" t="s">
        <v>202</v>
      </c>
      <c r="D218" s="11" t="s">
        <v>468</v>
      </c>
      <c r="E218" s="12">
        <v>42540153</v>
      </c>
      <c r="F218" s="12">
        <v>0</v>
      </c>
      <c r="G218" s="35">
        <f t="shared" si="3"/>
        <v>42540153</v>
      </c>
      <c r="H218" s="35">
        <f>VLOOKUP(D:D,Abatements!D:M,10,FALSE)</f>
        <v>2014.72</v>
      </c>
      <c r="I218" s="15">
        <v>45995</v>
      </c>
      <c r="J218" s="15">
        <v>45996</v>
      </c>
      <c r="K218" s="15">
        <v>45996</v>
      </c>
      <c r="L218" s="4"/>
    </row>
    <row r="219" spans="1:12" x14ac:dyDescent="0.35">
      <c r="A219" s="10">
        <v>2800</v>
      </c>
      <c r="B219" s="11" t="s">
        <v>201</v>
      </c>
      <c r="C219" s="11" t="s">
        <v>203</v>
      </c>
      <c r="D219" s="11" t="s">
        <v>469</v>
      </c>
      <c r="E219" s="12">
        <v>54630192</v>
      </c>
      <c r="F219" s="12">
        <v>0</v>
      </c>
      <c r="G219" s="35">
        <f t="shared" si="3"/>
        <v>54630192</v>
      </c>
      <c r="H219" s="35">
        <f>VLOOKUP(D:D,Abatements!D:M,10,FALSE)</f>
        <v>3597.33</v>
      </c>
      <c r="I219" s="15">
        <v>45995</v>
      </c>
      <c r="J219" s="15">
        <v>45996</v>
      </c>
      <c r="K219" s="15">
        <v>45996</v>
      </c>
      <c r="L219" s="4"/>
    </row>
    <row r="220" spans="1:12" x14ac:dyDescent="0.35">
      <c r="A220" s="10">
        <v>2810</v>
      </c>
      <c r="B220" s="11" t="s">
        <v>9</v>
      </c>
      <c r="C220" s="11" t="s">
        <v>204</v>
      </c>
      <c r="D220" s="11" t="s">
        <v>470</v>
      </c>
      <c r="E220" s="12">
        <v>282140</v>
      </c>
      <c r="F220" s="12">
        <v>0</v>
      </c>
      <c r="G220" s="35">
        <f t="shared" si="3"/>
        <v>282140</v>
      </c>
      <c r="H220" s="35">
        <f>VLOOKUP(D:D,Abatements!D:M,10,FALSE)</f>
        <v>2.99</v>
      </c>
      <c r="I220" s="15">
        <v>45987</v>
      </c>
      <c r="J220" s="15">
        <v>45993</v>
      </c>
      <c r="K220" s="15">
        <v>45994</v>
      </c>
      <c r="L220" s="4"/>
    </row>
    <row r="221" spans="1:12" x14ac:dyDescent="0.35">
      <c r="A221" s="10">
        <v>2810</v>
      </c>
      <c r="B221" s="11" t="s">
        <v>193</v>
      </c>
      <c r="C221" s="11" t="s">
        <v>204</v>
      </c>
      <c r="D221" s="11" t="s">
        <v>471</v>
      </c>
      <c r="E221" s="12">
        <v>13780736</v>
      </c>
      <c r="F221" s="12">
        <v>0</v>
      </c>
      <c r="G221" s="35">
        <f t="shared" si="3"/>
        <v>13780736</v>
      </c>
      <c r="H221" s="35">
        <f>VLOOKUP(D:D,Abatements!D:M,10,FALSE)</f>
        <v>721.24</v>
      </c>
      <c r="I221" s="15">
        <v>45987</v>
      </c>
      <c r="J221" s="15">
        <v>45987</v>
      </c>
      <c r="K221" s="15">
        <v>45992</v>
      </c>
      <c r="L221" s="4"/>
    </row>
    <row r="222" spans="1:12" x14ac:dyDescent="0.35">
      <c r="A222" s="10">
        <v>2810</v>
      </c>
      <c r="B222" s="11" t="s">
        <v>201</v>
      </c>
      <c r="C222" s="11" t="s">
        <v>204</v>
      </c>
      <c r="D222" s="11" t="s">
        <v>472</v>
      </c>
      <c r="E222" s="12">
        <v>35461540</v>
      </c>
      <c r="F222" s="12">
        <v>0</v>
      </c>
      <c r="G222" s="35">
        <f t="shared" si="3"/>
        <v>35461540</v>
      </c>
      <c r="H222" s="35">
        <f>VLOOKUP(D:D,Abatements!D:M,10,FALSE)</f>
        <v>3049.91</v>
      </c>
      <c r="I222" s="15">
        <v>45995</v>
      </c>
      <c r="J222" s="15">
        <v>45996</v>
      </c>
      <c r="K222" s="15">
        <v>45996</v>
      </c>
      <c r="L222" s="4"/>
    </row>
    <row r="223" spans="1:12" x14ac:dyDescent="0.35">
      <c r="A223" s="10">
        <v>2820</v>
      </c>
      <c r="B223" s="11" t="s">
        <v>205</v>
      </c>
      <c r="C223" s="11" t="s">
        <v>206</v>
      </c>
      <c r="D223" s="11" t="s">
        <v>473</v>
      </c>
      <c r="E223" s="12">
        <v>90348306</v>
      </c>
      <c r="F223" s="12">
        <v>0</v>
      </c>
      <c r="G223" s="35">
        <f t="shared" si="3"/>
        <v>90348306</v>
      </c>
      <c r="H223" s="35">
        <f>VLOOKUP(D:D,Abatements!D:M,10,FALSE)</f>
        <v>13544</v>
      </c>
      <c r="I223" s="15">
        <v>45985</v>
      </c>
      <c r="J223" s="15">
        <v>45992</v>
      </c>
      <c r="K223" s="15">
        <v>45992</v>
      </c>
      <c r="L223" s="4"/>
    </row>
    <row r="224" spans="1:12" x14ac:dyDescent="0.35">
      <c r="A224" s="10">
        <v>2830</v>
      </c>
      <c r="B224" s="11" t="s">
        <v>207</v>
      </c>
      <c r="C224" s="11" t="s">
        <v>208</v>
      </c>
      <c r="D224" s="11" t="s">
        <v>474</v>
      </c>
      <c r="E224" s="12">
        <v>1626552679</v>
      </c>
      <c r="F224" s="12">
        <v>0</v>
      </c>
      <c r="G224" s="35">
        <f t="shared" si="3"/>
        <v>1626552679</v>
      </c>
      <c r="H224" s="35">
        <f>VLOOKUP(D:D,Abatements!D:M,10,FALSE)</f>
        <v>40206.379999999997</v>
      </c>
      <c r="I224" s="15">
        <v>45980</v>
      </c>
      <c r="J224" s="15">
        <v>45981</v>
      </c>
      <c r="K224" s="15">
        <v>45981</v>
      </c>
      <c r="L224" s="4"/>
    </row>
    <row r="225" spans="1:12" x14ac:dyDescent="0.35">
      <c r="A225" s="10">
        <v>2830</v>
      </c>
      <c r="B225" s="11" t="s">
        <v>57</v>
      </c>
      <c r="C225" s="11" t="s">
        <v>208</v>
      </c>
      <c r="D225" s="11" t="s">
        <v>511</v>
      </c>
      <c r="E225" s="13">
        <v>11719456</v>
      </c>
      <c r="F225" s="13">
        <v>0</v>
      </c>
      <c r="G225" s="35">
        <f t="shared" si="3"/>
        <v>11719456</v>
      </c>
      <c r="H225" s="35">
        <f>VLOOKUP(D:D,Abatements!D:M,10,FALSE)</f>
        <v>6.95</v>
      </c>
      <c r="I225" s="15">
        <v>45979</v>
      </c>
      <c r="J225" s="15">
        <v>45979</v>
      </c>
      <c r="K225" s="15">
        <v>45985</v>
      </c>
      <c r="L225" s="4"/>
    </row>
    <row r="226" spans="1:12" x14ac:dyDescent="0.35">
      <c r="A226" s="10">
        <v>2840</v>
      </c>
      <c r="B226" s="11" t="s">
        <v>156</v>
      </c>
      <c r="C226" s="11" t="s">
        <v>209</v>
      </c>
      <c r="D226" s="11" t="s">
        <v>475</v>
      </c>
      <c r="E226" s="12">
        <v>11752837</v>
      </c>
      <c r="F226" s="12">
        <v>0</v>
      </c>
      <c r="G226" s="35">
        <f t="shared" si="3"/>
        <v>11752837</v>
      </c>
      <c r="H226" s="35">
        <f>VLOOKUP(D:D,Abatements!D:M,10,FALSE)</f>
        <v>100.84</v>
      </c>
      <c r="I226" s="15">
        <v>45986</v>
      </c>
      <c r="J226" s="15">
        <v>45986</v>
      </c>
      <c r="K226" s="15">
        <v>45986</v>
      </c>
      <c r="L226" s="4"/>
    </row>
    <row r="227" spans="1:12" x14ac:dyDescent="0.35">
      <c r="A227" s="10">
        <v>2840</v>
      </c>
      <c r="B227" s="11" t="s">
        <v>207</v>
      </c>
      <c r="C227" s="11" t="s">
        <v>209</v>
      </c>
      <c r="D227" s="11" t="s">
        <v>476</v>
      </c>
      <c r="E227" s="12">
        <v>54923722</v>
      </c>
      <c r="F227" s="12">
        <v>0</v>
      </c>
      <c r="G227" s="35">
        <f t="shared" si="3"/>
        <v>54923722</v>
      </c>
      <c r="H227" s="35">
        <f>VLOOKUP(D:D,Abatements!D:M,10,FALSE)</f>
        <v>1927.56</v>
      </c>
      <c r="I227" s="15">
        <v>45980</v>
      </c>
      <c r="J227" s="15">
        <v>45981</v>
      </c>
      <c r="K227" s="15">
        <v>45981</v>
      </c>
      <c r="L227" s="4"/>
    </row>
    <row r="228" spans="1:12" x14ac:dyDescent="0.35">
      <c r="A228" s="10">
        <v>2862</v>
      </c>
      <c r="B228" s="11" t="s">
        <v>177</v>
      </c>
      <c r="C228" s="11" t="s">
        <v>211</v>
      </c>
      <c r="D228" s="11" t="s">
        <v>477</v>
      </c>
      <c r="E228" s="12">
        <v>64540</v>
      </c>
      <c r="F228" s="12">
        <v>0</v>
      </c>
      <c r="G228" s="35">
        <f t="shared" si="3"/>
        <v>64540</v>
      </c>
      <c r="H228" s="35">
        <f>VLOOKUP(D:D,Abatements!D:M,10,FALSE)</f>
        <v>0</v>
      </c>
      <c r="I228" s="15">
        <v>45981</v>
      </c>
      <c r="J228" s="15">
        <v>45987</v>
      </c>
      <c r="K228" s="15">
        <v>45992</v>
      </c>
      <c r="L228" s="4"/>
    </row>
    <row r="229" spans="1:12" x14ac:dyDescent="0.35">
      <c r="A229" s="10">
        <v>2862</v>
      </c>
      <c r="B229" s="11" t="s">
        <v>210</v>
      </c>
      <c r="C229" s="11" t="s">
        <v>211</v>
      </c>
      <c r="D229" s="11" t="s">
        <v>478</v>
      </c>
      <c r="E229" s="12">
        <v>37691591</v>
      </c>
      <c r="F229" s="12">
        <v>0</v>
      </c>
      <c r="G229" s="35">
        <f t="shared" si="3"/>
        <v>37691591</v>
      </c>
      <c r="H229" s="35">
        <f>VLOOKUP(D:D,Abatements!D:M,10,FALSE)</f>
        <v>8643</v>
      </c>
      <c r="I229" s="15">
        <v>45987</v>
      </c>
      <c r="J229" s="15">
        <v>46000</v>
      </c>
      <c r="K229" s="15">
        <v>46000</v>
      </c>
      <c r="L229" s="4"/>
    </row>
    <row r="230" spans="1:12" x14ac:dyDescent="0.35">
      <c r="A230" s="10">
        <v>2865</v>
      </c>
      <c r="B230" s="11" t="s">
        <v>210</v>
      </c>
      <c r="C230" s="11" t="s">
        <v>212</v>
      </c>
      <c r="D230" s="11" t="s">
        <v>479</v>
      </c>
      <c r="E230" s="12">
        <v>31401012</v>
      </c>
      <c r="F230" s="12">
        <v>0</v>
      </c>
      <c r="G230" s="35">
        <f t="shared" si="3"/>
        <v>31401012</v>
      </c>
      <c r="H230" s="35">
        <f>VLOOKUP(D:D,Abatements!D:M,10,FALSE)</f>
        <v>1958</v>
      </c>
      <c r="I230" s="15">
        <v>45987</v>
      </c>
      <c r="J230" s="15">
        <v>46000</v>
      </c>
      <c r="K230" s="15">
        <v>46000</v>
      </c>
      <c r="L230" s="4"/>
    </row>
    <row r="231" spans="1:12" x14ac:dyDescent="0.35">
      <c r="A231" s="10">
        <v>3000</v>
      </c>
      <c r="B231" s="11" t="s">
        <v>213</v>
      </c>
      <c r="C231" s="11" t="s">
        <v>214</v>
      </c>
      <c r="D231" s="11" t="s">
        <v>480</v>
      </c>
      <c r="E231" s="12">
        <v>3945182990</v>
      </c>
      <c r="F231" s="12">
        <v>66297495</v>
      </c>
      <c r="G231" s="35">
        <f t="shared" si="3"/>
        <v>3878885495</v>
      </c>
      <c r="H231" s="35">
        <f>VLOOKUP(D:D,Abatements!D:M,10,FALSE)</f>
        <v>154627.18</v>
      </c>
      <c r="I231" s="15">
        <v>45985</v>
      </c>
      <c r="J231" s="15">
        <v>45985</v>
      </c>
      <c r="K231" s="15">
        <v>45985</v>
      </c>
      <c r="L231" s="4"/>
    </row>
    <row r="232" spans="1:12" x14ac:dyDescent="0.35">
      <c r="A232" s="10">
        <v>3010</v>
      </c>
      <c r="B232" s="11" t="s">
        <v>215</v>
      </c>
      <c r="C232" s="11" t="s">
        <v>216</v>
      </c>
      <c r="D232" s="11" t="s">
        <v>481</v>
      </c>
      <c r="E232" s="12">
        <v>430180255.55000001</v>
      </c>
      <c r="F232" s="12">
        <v>0</v>
      </c>
      <c r="G232" s="35">
        <f t="shared" si="3"/>
        <v>430180255.55000001</v>
      </c>
      <c r="H232" s="35">
        <f>VLOOKUP(D:D,Abatements!D:M,10,FALSE)</f>
        <v>5212.0600000000004</v>
      </c>
      <c r="I232" s="15">
        <v>45987</v>
      </c>
      <c r="J232" s="15">
        <v>46006</v>
      </c>
      <c r="K232" s="15">
        <v>46006</v>
      </c>
      <c r="L232" s="4"/>
    </row>
    <row r="233" spans="1:12" x14ac:dyDescent="0.35">
      <c r="A233" s="10">
        <v>3020</v>
      </c>
      <c r="B233" s="11" t="s">
        <v>215</v>
      </c>
      <c r="C233" s="11" t="s">
        <v>217</v>
      </c>
      <c r="D233" s="11" t="s">
        <v>482</v>
      </c>
      <c r="E233" s="12">
        <v>493382129.70999998</v>
      </c>
      <c r="F233" s="12">
        <v>13834618</v>
      </c>
      <c r="G233" s="35">
        <f t="shared" si="3"/>
        <v>479547511.70999998</v>
      </c>
      <c r="H233" s="35">
        <f>VLOOKUP(D:D,Abatements!D:M,10,FALSE)</f>
        <v>22716.14</v>
      </c>
      <c r="I233" s="15">
        <v>45987</v>
      </c>
      <c r="J233" s="15">
        <v>46007</v>
      </c>
      <c r="K233" s="15">
        <v>46008</v>
      </c>
      <c r="L233" s="4"/>
    </row>
    <row r="234" spans="1:12" x14ac:dyDescent="0.35">
      <c r="A234" s="10">
        <v>3030</v>
      </c>
      <c r="B234" s="11" t="s">
        <v>218</v>
      </c>
      <c r="C234" s="11" t="s">
        <v>219</v>
      </c>
      <c r="D234" s="11" t="s">
        <v>483</v>
      </c>
      <c r="E234" s="12">
        <v>57484954</v>
      </c>
      <c r="F234" s="12">
        <v>0</v>
      </c>
      <c r="G234" s="35">
        <f t="shared" si="3"/>
        <v>57484954</v>
      </c>
      <c r="H234" s="35">
        <f>VLOOKUP(D:D,Abatements!D:M,10,FALSE)</f>
        <v>0</v>
      </c>
      <c r="I234" s="15">
        <v>45985</v>
      </c>
      <c r="J234" s="15">
        <v>46003</v>
      </c>
      <c r="K234" s="15">
        <v>46003</v>
      </c>
      <c r="L234" s="4"/>
    </row>
    <row r="235" spans="1:12" x14ac:dyDescent="0.35">
      <c r="A235" s="10">
        <v>3040</v>
      </c>
      <c r="B235" s="11" t="s">
        <v>218</v>
      </c>
      <c r="C235" s="11" t="s">
        <v>220</v>
      </c>
      <c r="D235" s="11" t="s">
        <v>484</v>
      </c>
      <c r="E235" s="12">
        <v>33142371</v>
      </c>
      <c r="F235" s="12">
        <v>0</v>
      </c>
      <c r="G235" s="35">
        <f t="shared" si="3"/>
        <v>33142371</v>
      </c>
      <c r="H235" s="35">
        <f>VLOOKUP(D:D,Abatements!D:M,10,FALSE)</f>
        <v>2488</v>
      </c>
      <c r="I235" s="15">
        <v>45985</v>
      </c>
      <c r="J235" s="15">
        <v>46003</v>
      </c>
      <c r="K235" s="15">
        <v>46003</v>
      </c>
      <c r="L235" s="4"/>
    </row>
    <row r="236" spans="1:12" x14ac:dyDescent="0.35">
      <c r="A236" s="10">
        <v>3050</v>
      </c>
      <c r="B236" s="11" t="s">
        <v>218</v>
      </c>
      <c r="C236" s="11" t="s">
        <v>221</v>
      </c>
      <c r="D236" s="11" t="s">
        <v>485</v>
      </c>
      <c r="E236" s="12">
        <v>24691989</v>
      </c>
      <c r="F236" s="12">
        <v>0</v>
      </c>
      <c r="G236" s="35">
        <f t="shared" si="3"/>
        <v>24691989</v>
      </c>
      <c r="H236" s="35">
        <f>VLOOKUP(D:D,Abatements!D:M,10,FALSE)</f>
        <v>0</v>
      </c>
      <c r="I236" s="15">
        <v>45985</v>
      </c>
      <c r="J236" s="15">
        <v>46003</v>
      </c>
      <c r="K236" s="15">
        <v>46003</v>
      </c>
      <c r="L236" s="4"/>
    </row>
    <row r="237" spans="1:12" x14ac:dyDescent="0.35">
      <c r="A237" s="10">
        <v>3060</v>
      </c>
      <c r="B237" s="11" t="s">
        <v>218</v>
      </c>
      <c r="C237" s="11" t="s">
        <v>222</v>
      </c>
      <c r="D237" s="11" t="s">
        <v>486</v>
      </c>
      <c r="E237" s="12">
        <v>31336704</v>
      </c>
      <c r="F237" s="12">
        <v>0</v>
      </c>
      <c r="G237" s="35">
        <f t="shared" si="3"/>
        <v>31336704</v>
      </c>
      <c r="H237" s="35">
        <f>VLOOKUP(D:D,Abatements!D:M,10,FALSE)</f>
        <v>480</v>
      </c>
      <c r="I237" s="15">
        <v>45985</v>
      </c>
      <c r="J237" s="15">
        <v>46003</v>
      </c>
      <c r="K237" s="15">
        <v>46003</v>
      </c>
      <c r="L237" s="4"/>
    </row>
    <row r="238" spans="1:12" x14ac:dyDescent="0.35">
      <c r="A238" s="10">
        <v>3070</v>
      </c>
      <c r="B238" s="11" t="s">
        <v>218</v>
      </c>
      <c r="C238" s="11" t="s">
        <v>223</v>
      </c>
      <c r="D238" s="11" t="s">
        <v>487</v>
      </c>
      <c r="E238" s="12">
        <v>38682234</v>
      </c>
      <c r="F238" s="12">
        <v>0</v>
      </c>
      <c r="G238" s="35">
        <f t="shared" si="3"/>
        <v>38682234</v>
      </c>
      <c r="H238" s="35">
        <f>VLOOKUP(D:D,Abatements!D:M,10,FALSE)</f>
        <v>1207</v>
      </c>
      <c r="I238" s="15">
        <v>45985</v>
      </c>
      <c r="J238" s="15">
        <v>46003</v>
      </c>
      <c r="K238" s="15">
        <v>46003</v>
      </c>
      <c r="L238" s="4"/>
    </row>
    <row r="239" spans="1:12" x14ac:dyDescent="0.35">
      <c r="A239" s="10">
        <v>3080</v>
      </c>
      <c r="B239" s="11" t="s">
        <v>224</v>
      </c>
      <c r="C239" s="11" t="s">
        <v>225</v>
      </c>
      <c r="D239" s="11" t="s">
        <v>488</v>
      </c>
      <c r="E239" s="12">
        <v>1723780590</v>
      </c>
      <c r="F239" s="12">
        <v>254261</v>
      </c>
      <c r="G239" s="35">
        <f t="shared" si="3"/>
        <v>1723526329</v>
      </c>
      <c r="H239" s="35">
        <f>VLOOKUP(D:D,Abatements!D:M,10,FALSE)</f>
        <v>6525.88</v>
      </c>
      <c r="I239" s="15">
        <v>45978</v>
      </c>
      <c r="J239" s="15">
        <v>45981</v>
      </c>
      <c r="K239" s="15">
        <v>45982</v>
      </c>
      <c r="L239" s="4"/>
    </row>
    <row r="240" spans="1:12" x14ac:dyDescent="0.35">
      <c r="A240" s="10">
        <v>3085</v>
      </c>
      <c r="B240" s="11" t="s">
        <v>224</v>
      </c>
      <c r="C240" s="11" t="s">
        <v>226</v>
      </c>
      <c r="D240" s="11" t="s">
        <v>489</v>
      </c>
      <c r="E240" s="12">
        <v>1028479280</v>
      </c>
      <c r="F240" s="12">
        <v>415010</v>
      </c>
      <c r="G240" s="35">
        <f t="shared" si="3"/>
        <v>1028064270</v>
      </c>
      <c r="H240" s="35">
        <f>VLOOKUP(D:D,Abatements!D:M,10,FALSE)</f>
        <v>10043.9</v>
      </c>
      <c r="I240" s="15">
        <v>45978</v>
      </c>
      <c r="J240" s="15">
        <v>45981</v>
      </c>
      <c r="K240" s="15">
        <v>45982</v>
      </c>
      <c r="L240" s="4"/>
    </row>
    <row r="241" spans="1:13" x14ac:dyDescent="0.35">
      <c r="A241" s="10">
        <v>3090</v>
      </c>
      <c r="B241" s="11" t="s">
        <v>1</v>
      </c>
      <c r="C241" s="11" t="s">
        <v>227</v>
      </c>
      <c r="D241" s="11" t="s">
        <v>490</v>
      </c>
      <c r="E241" s="12">
        <v>7410184</v>
      </c>
      <c r="F241" s="12">
        <v>0</v>
      </c>
      <c r="G241" s="35">
        <f t="shared" si="3"/>
        <v>7410184</v>
      </c>
      <c r="H241" s="35">
        <f>VLOOKUP(D:D,Abatements!D:M,10,FALSE)</f>
        <v>743.56</v>
      </c>
      <c r="I241" s="15">
        <v>45985</v>
      </c>
      <c r="J241" s="15">
        <v>45985</v>
      </c>
      <c r="K241" s="15">
        <v>45985</v>
      </c>
      <c r="L241" s="4"/>
    </row>
    <row r="242" spans="1:13" x14ac:dyDescent="0.35">
      <c r="A242" s="10">
        <v>3090</v>
      </c>
      <c r="B242" s="11" t="s">
        <v>224</v>
      </c>
      <c r="C242" s="11" t="s">
        <v>227</v>
      </c>
      <c r="D242" s="11" t="s">
        <v>491</v>
      </c>
      <c r="E242" s="12">
        <v>2274877690</v>
      </c>
      <c r="F242" s="12">
        <v>0</v>
      </c>
      <c r="G242" s="35">
        <f t="shared" si="3"/>
        <v>2274877690</v>
      </c>
      <c r="H242" s="35">
        <f>VLOOKUP(D:D,Abatements!D:M,10,FALSE)</f>
        <v>272327.52</v>
      </c>
      <c r="I242" s="15">
        <v>45978</v>
      </c>
      <c r="J242" s="15">
        <v>45981</v>
      </c>
      <c r="K242" s="15">
        <v>45982</v>
      </c>
      <c r="L242" s="4"/>
    </row>
    <row r="243" spans="1:13" x14ac:dyDescent="0.35">
      <c r="A243" s="10">
        <v>3100</v>
      </c>
      <c r="B243" s="11" t="s">
        <v>224</v>
      </c>
      <c r="C243" s="11" t="s">
        <v>228</v>
      </c>
      <c r="D243" s="11" t="s">
        <v>492</v>
      </c>
      <c r="E243" s="12">
        <v>2177692860</v>
      </c>
      <c r="F243" s="12">
        <v>1680419</v>
      </c>
      <c r="G243" s="35">
        <f t="shared" si="3"/>
        <v>2176012441</v>
      </c>
      <c r="H243" s="35">
        <f>VLOOKUP(D:D,Abatements!D:M,10,FALSE)</f>
        <v>457264.07</v>
      </c>
      <c r="I243" s="15">
        <v>45978</v>
      </c>
      <c r="J243" s="15">
        <v>45981</v>
      </c>
      <c r="K243" s="15">
        <v>45982</v>
      </c>
      <c r="L243" s="4"/>
    </row>
    <row r="244" spans="1:13" x14ac:dyDescent="0.35">
      <c r="A244" s="10">
        <v>3110</v>
      </c>
      <c r="B244" s="11" t="s">
        <v>124</v>
      </c>
      <c r="C244" s="11" t="s">
        <v>229</v>
      </c>
      <c r="D244" s="11" t="s">
        <v>493</v>
      </c>
      <c r="E244" s="12">
        <v>1853037</v>
      </c>
      <c r="F244" s="12">
        <v>0</v>
      </c>
      <c r="G244" s="35">
        <f t="shared" si="3"/>
        <v>1853037</v>
      </c>
      <c r="H244" s="35">
        <f>VLOOKUP(D:D,Abatements!D:M,10,FALSE)</f>
        <v>4.59</v>
      </c>
      <c r="I244" s="15">
        <v>45985</v>
      </c>
      <c r="J244" s="15">
        <v>45985</v>
      </c>
      <c r="K244" s="15">
        <v>45985</v>
      </c>
      <c r="L244" s="4"/>
    </row>
    <row r="245" spans="1:13" x14ac:dyDescent="0.35">
      <c r="A245" s="10">
        <v>3110</v>
      </c>
      <c r="B245" s="11" t="s">
        <v>224</v>
      </c>
      <c r="C245" s="11" t="s">
        <v>229</v>
      </c>
      <c r="D245" s="11" t="s">
        <v>494</v>
      </c>
      <c r="E245" s="12">
        <v>1278421680</v>
      </c>
      <c r="F245" s="12">
        <v>0</v>
      </c>
      <c r="G245" s="35">
        <f t="shared" si="3"/>
        <v>1278421680</v>
      </c>
      <c r="H245" s="35">
        <f>VLOOKUP(D:D,Abatements!D:M,10,FALSE)</f>
        <v>38545.06</v>
      </c>
      <c r="I245" s="15">
        <v>45978</v>
      </c>
      <c r="J245" s="15">
        <v>45981</v>
      </c>
      <c r="K245" s="15">
        <v>45982</v>
      </c>
      <c r="L245" s="4"/>
    </row>
    <row r="246" spans="1:13" x14ac:dyDescent="0.35">
      <c r="A246" s="10">
        <v>3120</v>
      </c>
      <c r="B246" s="11" t="s">
        <v>224</v>
      </c>
      <c r="C246" s="11" t="s">
        <v>230</v>
      </c>
      <c r="D246" s="11" t="s">
        <v>495</v>
      </c>
      <c r="E246" s="12">
        <v>2787575720</v>
      </c>
      <c r="F246" s="12">
        <v>136765604</v>
      </c>
      <c r="G246" s="35">
        <f t="shared" si="3"/>
        <v>2650810116</v>
      </c>
      <c r="H246" s="35">
        <f>VLOOKUP(D:D,Abatements!D:M,10,FALSE)</f>
        <v>305039.69</v>
      </c>
      <c r="I246" s="15">
        <v>45978</v>
      </c>
      <c r="J246" s="15">
        <v>45981</v>
      </c>
      <c r="K246" s="15">
        <v>45982</v>
      </c>
      <c r="L246" s="4"/>
    </row>
    <row r="247" spans="1:13" x14ac:dyDescent="0.35">
      <c r="A247" s="10">
        <v>3130</v>
      </c>
      <c r="B247" s="11" t="s">
        <v>224</v>
      </c>
      <c r="C247" s="11" t="s">
        <v>231</v>
      </c>
      <c r="D247" s="11" t="s">
        <v>496</v>
      </c>
      <c r="E247" s="12">
        <v>2690077560</v>
      </c>
      <c r="F247" s="12">
        <v>0</v>
      </c>
      <c r="G247" s="35">
        <f t="shared" si="3"/>
        <v>2690077560</v>
      </c>
      <c r="H247" s="35">
        <f>VLOOKUP(D:D,Abatements!D:M,10,FALSE)</f>
        <v>329.5</v>
      </c>
      <c r="I247" s="15">
        <v>45978</v>
      </c>
      <c r="J247" s="15">
        <v>45981</v>
      </c>
      <c r="K247" s="15">
        <v>45982</v>
      </c>
      <c r="L247" s="4"/>
    </row>
    <row r="248" spans="1:13" x14ac:dyDescent="0.35">
      <c r="A248" s="10">
        <v>3140</v>
      </c>
      <c r="B248" s="11" t="s">
        <v>242</v>
      </c>
      <c r="C248" s="11" t="s">
        <v>232</v>
      </c>
      <c r="D248" s="11" t="s">
        <v>497</v>
      </c>
      <c r="E248" s="12">
        <v>1883110</v>
      </c>
      <c r="F248" s="12">
        <v>0</v>
      </c>
      <c r="G248" s="35">
        <f t="shared" si="3"/>
        <v>1883110</v>
      </c>
      <c r="H248" s="35">
        <f>VLOOKUP(D:D,Abatements!D:M,10,FALSE)</f>
        <v>0</v>
      </c>
      <c r="I248" s="15">
        <v>45982</v>
      </c>
      <c r="J248" s="15">
        <v>45986</v>
      </c>
      <c r="K248" s="15">
        <v>45986</v>
      </c>
      <c r="L248" s="4"/>
    </row>
    <row r="249" spans="1:13" x14ac:dyDescent="0.35">
      <c r="A249" s="10">
        <v>3140</v>
      </c>
      <c r="B249" s="11" t="s">
        <v>224</v>
      </c>
      <c r="C249" s="11" t="s">
        <v>232</v>
      </c>
      <c r="D249" s="11" t="s">
        <v>498</v>
      </c>
      <c r="E249" s="12">
        <v>1294537370</v>
      </c>
      <c r="F249" s="12">
        <v>33472733</v>
      </c>
      <c r="G249" s="35">
        <f t="shared" si="3"/>
        <v>1261064637</v>
      </c>
      <c r="H249" s="35">
        <f>VLOOKUP(D:D,Abatements!D:M,10,FALSE)</f>
        <v>74234.63</v>
      </c>
      <c r="I249" s="15">
        <v>45978</v>
      </c>
      <c r="J249" s="15">
        <v>45981</v>
      </c>
      <c r="K249" s="15">
        <v>45982</v>
      </c>
      <c r="L249" s="4"/>
    </row>
    <row r="250" spans="1:13" x14ac:dyDescent="0.35">
      <c r="A250" s="10">
        <v>3145</v>
      </c>
      <c r="B250" s="11" t="s">
        <v>224</v>
      </c>
      <c r="C250" s="11" t="s">
        <v>233</v>
      </c>
      <c r="D250" s="11" t="s">
        <v>499</v>
      </c>
      <c r="E250" s="12">
        <v>670461960</v>
      </c>
      <c r="F250" s="12">
        <v>0</v>
      </c>
      <c r="G250" s="35">
        <f t="shared" si="3"/>
        <v>670461960</v>
      </c>
      <c r="H250" s="35">
        <f>VLOOKUP(D:D,Abatements!D:M,10,FALSE)</f>
        <v>8692.61</v>
      </c>
      <c r="I250" s="15">
        <v>45978</v>
      </c>
      <c r="J250" s="15">
        <v>45981</v>
      </c>
      <c r="K250" s="15">
        <v>45982</v>
      </c>
      <c r="L250" s="4"/>
    </row>
    <row r="251" spans="1:13" x14ac:dyDescent="0.35">
      <c r="A251" s="10">
        <v>3146</v>
      </c>
      <c r="B251" s="11" t="s">
        <v>159</v>
      </c>
      <c r="C251" s="11" t="s">
        <v>234</v>
      </c>
      <c r="D251" s="11" t="s">
        <v>500</v>
      </c>
      <c r="E251" s="12">
        <v>23970</v>
      </c>
      <c r="F251" s="12">
        <v>0</v>
      </c>
      <c r="G251" s="35">
        <f t="shared" si="3"/>
        <v>23970</v>
      </c>
      <c r="H251" s="35">
        <f>VLOOKUP(D:D,Abatements!D:M,10,FALSE)</f>
        <v>0.28000000000000003</v>
      </c>
      <c r="I251" s="15">
        <v>45986</v>
      </c>
      <c r="J251" s="15">
        <v>46009</v>
      </c>
      <c r="K251" s="15">
        <v>46009</v>
      </c>
      <c r="L251" s="4"/>
    </row>
    <row r="252" spans="1:13" x14ac:dyDescent="0.35">
      <c r="A252" s="10">
        <v>3146</v>
      </c>
      <c r="B252" s="11" t="s">
        <v>224</v>
      </c>
      <c r="C252" s="11" t="s">
        <v>234</v>
      </c>
      <c r="D252" s="11" t="s">
        <v>501</v>
      </c>
      <c r="E252" s="12">
        <v>482698660</v>
      </c>
      <c r="F252" s="12">
        <v>0</v>
      </c>
      <c r="G252" s="35">
        <f t="shared" si="3"/>
        <v>482698660</v>
      </c>
      <c r="H252" s="35">
        <f>VLOOKUP(D:D,Abatements!D:M,10,FALSE)</f>
        <v>2.56</v>
      </c>
      <c r="I252" s="15">
        <v>45978</v>
      </c>
      <c r="J252" s="15">
        <v>45981</v>
      </c>
      <c r="K252" s="15">
        <v>45982</v>
      </c>
      <c r="L252" s="4"/>
    </row>
    <row r="253" spans="1:13" x14ac:dyDescent="0.35">
      <c r="A253" s="10">
        <v>3147</v>
      </c>
      <c r="B253" s="11" t="s">
        <v>139</v>
      </c>
      <c r="C253" s="11" t="s">
        <v>235</v>
      </c>
      <c r="D253" s="11" t="s">
        <v>502</v>
      </c>
      <c r="E253" s="12">
        <v>909535</v>
      </c>
      <c r="F253" s="12">
        <v>0</v>
      </c>
      <c r="G253" s="35">
        <f t="shared" si="3"/>
        <v>909535</v>
      </c>
      <c r="H253" s="35">
        <f>VLOOKUP(D:D,Abatements!D:M,10,FALSE)</f>
        <v>0</v>
      </c>
      <c r="I253" s="15">
        <v>45981</v>
      </c>
      <c r="J253" s="15">
        <v>46001</v>
      </c>
      <c r="K253" s="15">
        <v>46001</v>
      </c>
      <c r="L253" s="4"/>
    </row>
    <row r="254" spans="1:13" x14ac:dyDescent="0.35">
      <c r="A254" s="10">
        <v>3147</v>
      </c>
      <c r="B254" s="11" t="s">
        <v>224</v>
      </c>
      <c r="C254" s="11" t="s">
        <v>235</v>
      </c>
      <c r="D254" s="11" t="s">
        <v>503</v>
      </c>
      <c r="E254" s="12">
        <v>459658450</v>
      </c>
      <c r="F254" s="12">
        <v>0</v>
      </c>
      <c r="G254" s="35">
        <f t="shared" si="3"/>
        <v>459658450</v>
      </c>
      <c r="H254" s="35">
        <f>VLOOKUP(D:D,Abatements!D:M,10,FALSE)</f>
        <v>41.76</v>
      </c>
      <c r="I254" s="15">
        <v>45978</v>
      </c>
      <c r="J254" s="15">
        <v>45981</v>
      </c>
      <c r="K254" s="15">
        <v>45982</v>
      </c>
      <c r="L254" s="4"/>
    </row>
    <row r="255" spans="1:13" x14ac:dyDescent="0.35">
      <c r="A255" s="10">
        <v>3148</v>
      </c>
      <c r="B255" s="11" t="s">
        <v>224</v>
      </c>
      <c r="C255" s="11" t="s">
        <v>236</v>
      </c>
      <c r="D255" s="11" t="s">
        <v>504</v>
      </c>
      <c r="E255" s="12">
        <v>668322540</v>
      </c>
      <c r="F255" s="12">
        <v>0</v>
      </c>
      <c r="G255" s="35">
        <f t="shared" si="3"/>
        <v>668322540</v>
      </c>
      <c r="H255" s="35">
        <f>VLOOKUP(D:D,Abatements!D:M,10,FALSE)</f>
        <v>47.92</v>
      </c>
      <c r="I255" s="15">
        <v>45978</v>
      </c>
      <c r="J255" s="15">
        <v>45981</v>
      </c>
      <c r="K255" s="15">
        <v>45982</v>
      </c>
      <c r="L255" s="4"/>
    </row>
    <row r="256" spans="1:13" s="3" customFormat="1" x14ac:dyDescent="0.35">
      <c r="A256" s="10">
        <v>3200</v>
      </c>
      <c r="B256" s="11" t="s">
        <v>237</v>
      </c>
      <c r="C256" s="11" t="s">
        <v>238</v>
      </c>
      <c r="D256" s="11" t="s">
        <v>505</v>
      </c>
      <c r="E256" s="41">
        <v>161479540</v>
      </c>
      <c r="F256" s="12">
        <v>0</v>
      </c>
      <c r="G256" s="35">
        <f t="shared" si="3"/>
        <v>161479540</v>
      </c>
      <c r="H256" s="35">
        <f>VLOOKUP(D:D,Abatements!D:M,10,FALSE)</f>
        <v>8500.32</v>
      </c>
      <c r="I256" s="15">
        <v>45992</v>
      </c>
      <c r="J256" s="15">
        <v>45986</v>
      </c>
      <c r="K256" s="15">
        <v>45987</v>
      </c>
      <c r="L256" s="15">
        <v>46030</v>
      </c>
      <c r="M256"/>
    </row>
    <row r="257" spans="1:13" s="3" customFormat="1" x14ac:dyDescent="0.35">
      <c r="A257" s="10">
        <v>3210</v>
      </c>
      <c r="B257" s="11" t="s">
        <v>237</v>
      </c>
      <c r="C257" s="11" t="s">
        <v>239</v>
      </c>
      <c r="D257" s="11" t="s">
        <v>506</v>
      </c>
      <c r="E257" s="41">
        <v>136209260</v>
      </c>
      <c r="F257" s="12">
        <v>0</v>
      </c>
      <c r="G257" s="35">
        <f t="shared" si="3"/>
        <v>136209260</v>
      </c>
      <c r="H257" s="35">
        <f>VLOOKUP(D:D,Abatements!D:M,10,FALSE)</f>
        <v>15045.54</v>
      </c>
      <c r="I257" s="15">
        <v>45992</v>
      </c>
      <c r="J257" s="15">
        <v>45986</v>
      </c>
      <c r="K257" s="15">
        <v>45987</v>
      </c>
      <c r="L257" s="15">
        <v>46030</v>
      </c>
      <c r="M257"/>
    </row>
    <row r="258" spans="1:13" x14ac:dyDescent="0.35">
      <c r="A258" s="10">
        <v>3220</v>
      </c>
      <c r="B258" s="11" t="s">
        <v>112</v>
      </c>
      <c r="C258" s="11" t="s">
        <v>240</v>
      </c>
      <c r="D258" s="11" t="s">
        <v>507</v>
      </c>
      <c r="E258" s="12">
        <v>36446</v>
      </c>
      <c r="F258" s="12">
        <v>0</v>
      </c>
      <c r="G258" s="35">
        <f t="shared" si="3"/>
        <v>36446</v>
      </c>
      <c r="H258" s="35">
        <f>VLOOKUP(D:D,Abatements!D:M,10,FALSE)</f>
        <v>0.5</v>
      </c>
      <c r="I258" s="15">
        <v>45980</v>
      </c>
      <c r="J258" s="15">
        <v>45980</v>
      </c>
      <c r="K258" s="15">
        <v>45985</v>
      </c>
      <c r="L258" s="4"/>
    </row>
    <row r="259" spans="1:13" s="3" customFormat="1" x14ac:dyDescent="0.35">
      <c r="A259" s="10">
        <v>3220</v>
      </c>
      <c r="B259" s="11" t="s">
        <v>237</v>
      </c>
      <c r="C259" s="11" t="s">
        <v>240</v>
      </c>
      <c r="D259" s="11" t="s">
        <v>508</v>
      </c>
      <c r="E259" s="21">
        <v>17884640</v>
      </c>
      <c r="F259" s="12">
        <v>0</v>
      </c>
      <c r="G259" s="35">
        <f>E259-F259</f>
        <v>17884640</v>
      </c>
      <c r="H259" s="35">
        <f>VLOOKUP(D:D,Abatements!D:M,10,FALSE)</f>
        <v>3354.87</v>
      </c>
      <c r="I259" s="15">
        <v>45992</v>
      </c>
      <c r="J259" s="15">
        <v>45986</v>
      </c>
      <c r="K259" s="15">
        <v>45987</v>
      </c>
      <c r="L259" s="15">
        <v>46030</v>
      </c>
      <c r="M259"/>
    </row>
    <row r="260" spans="1:13" x14ac:dyDescent="0.35">
      <c r="A260" s="10">
        <v>3230</v>
      </c>
      <c r="B260" s="11" t="s">
        <v>112</v>
      </c>
      <c r="C260" s="11" t="s">
        <v>241</v>
      </c>
      <c r="D260" s="11" t="s">
        <v>509</v>
      </c>
      <c r="E260" s="12">
        <v>1352604</v>
      </c>
      <c r="F260" s="12">
        <v>0</v>
      </c>
      <c r="G260" s="35">
        <f>E260-F260</f>
        <v>1352604</v>
      </c>
      <c r="H260" s="35">
        <f>VLOOKUP(D:D,Abatements!D:M,10,FALSE)</f>
        <v>0</v>
      </c>
      <c r="I260" s="15">
        <v>45980</v>
      </c>
      <c r="J260" s="15">
        <v>45980</v>
      </c>
      <c r="K260" s="15">
        <v>45985</v>
      </c>
      <c r="L260" s="4"/>
    </row>
    <row r="261" spans="1:13" x14ac:dyDescent="0.35">
      <c r="A261" s="10">
        <v>3230</v>
      </c>
      <c r="B261" s="11" t="s">
        <v>237</v>
      </c>
      <c r="C261" s="11" t="s">
        <v>241</v>
      </c>
      <c r="D261" s="11" t="s">
        <v>510</v>
      </c>
      <c r="E261" s="12">
        <v>15191640</v>
      </c>
      <c r="F261" s="12">
        <v>0</v>
      </c>
      <c r="G261" s="35">
        <f>E261-F261</f>
        <v>15191640</v>
      </c>
      <c r="H261" s="35">
        <f>VLOOKUP(D:D,Abatements!D:M,10,FALSE)</f>
        <v>2869.34</v>
      </c>
      <c r="I261" s="15">
        <v>45992</v>
      </c>
      <c r="J261" s="15">
        <v>45986</v>
      </c>
      <c r="K261" s="15">
        <v>45987</v>
      </c>
      <c r="L261" s="15">
        <v>46030</v>
      </c>
    </row>
    <row r="262" spans="1:13" x14ac:dyDescent="0.35">
      <c r="J262" s="2"/>
    </row>
    <row r="264" spans="1:13" x14ac:dyDescent="0.35">
      <c r="F264" s="8"/>
    </row>
    <row r="265" spans="1:13" x14ac:dyDescent="0.35">
      <c r="E265" s="8"/>
    </row>
  </sheetData>
  <sheetProtection algorithmName="SHA-512" hashValue="/jlaOi0aXT5ioeNPWpWfTc1IsJmfn5DmWY2DP/0gOdS1T+qMmVxK9+8G/jKaPfVG13nlEBYQhQ+EMusU3n0T4w==" saltValue="LvQORI/CP2wJvgmkfWqV7w==" spinCount="100000" sheet="1" objects="1" scenarios="1"/>
  <autoFilter ref="A1:L261" xr:uid="{82EA7DCB-379B-462C-BA67-1DF9EC5AC4A7}"/>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C58F-0E95-4F83-BD63-1BF95D35A51B}">
  <dimension ref="A1:P261"/>
  <sheetViews>
    <sheetView workbookViewId="0">
      <pane xSplit="4" ySplit="1" topLeftCell="N2" activePane="bottomRight" state="frozen"/>
      <selection pane="topRight" activeCell="E1" sqref="E1"/>
      <selection pane="bottomLeft" activeCell="A2" sqref="A2"/>
      <selection pane="bottomRight" activeCell="E30" sqref="E30"/>
    </sheetView>
  </sheetViews>
  <sheetFormatPr defaultRowHeight="14.5" x14ac:dyDescent="0.35"/>
  <cols>
    <col min="1" max="1" width="9.1796875" style="29"/>
    <col min="2" max="2" width="19" style="29" bestFit="1" customWidth="1"/>
    <col min="3" max="3" width="33.54296875" style="29" bestFit="1" customWidth="1"/>
    <col min="4" max="4" width="35.7265625" style="6" hidden="1" customWidth="1"/>
    <col min="5" max="5" width="15.26953125" style="7" bestFit="1" customWidth="1"/>
    <col min="6" max="6" width="12.54296875" style="7" bestFit="1" customWidth="1"/>
    <col min="7" max="7" width="10.54296875" style="7" bestFit="1" customWidth="1"/>
    <col min="8" max="8" width="22.453125" style="7" customWidth="1"/>
    <col min="9" max="9" width="36.1796875" style="7" bestFit="1" customWidth="1"/>
    <col min="10" max="10" width="11.54296875" style="7" bestFit="1" customWidth="1"/>
    <col min="11" max="11" width="13" style="7" bestFit="1" customWidth="1"/>
    <col min="12" max="12" width="26.54296875" style="7" bestFit="1" customWidth="1"/>
    <col min="13" max="13" width="15.26953125" style="26" bestFit="1" customWidth="1"/>
    <col min="14" max="15" width="14.453125" style="2" customWidth="1"/>
    <col min="16" max="16" width="15.7265625" style="2" bestFit="1" customWidth="1"/>
  </cols>
  <sheetData>
    <row r="1" spans="1:16" s="30" customFormat="1" ht="29" x14ac:dyDescent="0.35">
      <c r="A1" s="31" t="s">
        <v>562</v>
      </c>
      <c r="B1" s="31" t="s">
        <v>243</v>
      </c>
      <c r="C1" s="31" t="s">
        <v>244</v>
      </c>
      <c r="D1" s="32" t="s">
        <v>251</v>
      </c>
      <c r="E1" s="33" t="s">
        <v>248</v>
      </c>
      <c r="F1" s="33" t="s">
        <v>0</v>
      </c>
      <c r="G1" s="33" t="s">
        <v>245</v>
      </c>
      <c r="H1" s="33" t="s">
        <v>561</v>
      </c>
      <c r="I1" s="33" t="s">
        <v>512</v>
      </c>
      <c r="J1" s="33" t="s">
        <v>249</v>
      </c>
      <c r="K1" s="33" t="s">
        <v>250</v>
      </c>
      <c r="L1" s="33" t="s">
        <v>550</v>
      </c>
      <c r="M1" s="31" t="s">
        <v>517</v>
      </c>
      <c r="N1" s="34" t="s">
        <v>514</v>
      </c>
      <c r="O1" s="34" t="s">
        <v>513</v>
      </c>
      <c r="P1" s="34" t="s">
        <v>246</v>
      </c>
    </row>
    <row r="2" spans="1:16" x14ac:dyDescent="0.35">
      <c r="A2" s="27">
        <v>10</v>
      </c>
      <c r="B2" s="28" t="s">
        <v>1</v>
      </c>
      <c r="C2" s="28" t="s">
        <v>2</v>
      </c>
      <c r="D2" s="11" t="s">
        <v>252</v>
      </c>
      <c r="E2" s="42">
        <v>2022933.97</v>
      </c>
      <c r="F2" s="42"/>
      <c r="G2" s="42"/>
      <c r="H2" s="42"/>
      <c r="I2" s="42"/>
      <c r="J2" s="42"/>
      <c r="K2" s="42"/>
      <c r="L2" s="42"/>
      <c r="M2" s="43">
        <f t="shared" ref="M2:M65" si="0">SUM(E2:L2)</f>
        <v>2022933.97</v>
      </c>
      <c r="N2" s="15">
        <v>45982</v>
      </c>
      <c r="O2" s="15">
        <v>45985</v>
      </c>
      <c r="P2" s="15">
        <v>45992</v>
      </c>
    </row>
    <row r="3" spans="1:16" x14ac:dyDescent="0.35">
      <c r="A3" s="27">
        <v>20</v>
      </c>
      <c r="B3" s="28" t="s">
        <v>1</v>
      </c>
      <c r="C3" s="28" t="s">
        <v>3</v>
      </c>
      <c r="D3" s="11" t="s">
        <v>253</v>
      </c>
      <c r="E3" s="42">
        <v>3864298.43</v>
      </c>
      <c r="F3" s="42"/>
      <c r="G3" s="42"/>
      <c r="H3" s="42"/>
      <c r="I3" s="42"/>
      <c r="J3" s="42"/>
      <c r="K3" s="42"/>
      <c r="L3" s="42"/>
      <c r="M3" s="43">
        <f t="shared" si="0"/>
        <v>3864298.43</v>
      </c>
      <c r="N3" s="15">
        <v>45982</v>
      </c>
      <c r="O3" s="15">
        <v>45985</v>
      </c>
      <c r="P3" s="15">
        <v>45992</v>
      </c>
    </row>
    <row r="4" spans="1:16" x14ac:dyDescent="0.35">
      <c r="A4" s="27">
        <v>20</v>
      </c>
      <c r="B4" s="28" t="s">
        <v>242</v>
      </c>
      <c r="C4" s="28" t="s">
        <v>3</v>
      </c>
      <c r="D4" s="11" t="s">
        <v>254</v>
      </c>
      <c r="E4" s="42">
        <v>350.95</v>
      </c>
      <c r="F4" s="42">
        <v>150.36000000000001</v>
      </c>
      <c r="G4" s="42"/>
      <c r="H4" s="42"/>
      <c r="I4" s="42"/>
      <c r="J4" s="42"/>
      <c r="K4" s="42"/>
      <c r="L4" s="42"/>
      <c r="M4" s="43">
        <f t="shared" si="0"/>
        <v>501.31</v>
      </c>
      <c r="N4" s="15">
        <v>45981</v>
      </c>
      <c r="O4" s="15">
        <v>45986</v>
      </c>
      <c r="P4" s="15">
        <v>45992</v>
      </c>
    </row>
    <row r="5" spans="1:16" x14ac:dyDescent="0.35">
      <c r="A5" s="27">
        <v>30</v>
      </c>
      <c r="B5" s="28" t="s">
        <v>1</v>
      </c>
      <c r="C5" s="28" t="s">
        <v>4</v>
      </c>
      <c r="D5" s="11" t="s">
        <v>255</v>
      </c>
      <c r="E5" s="42">
        <v>861862.5</v>
      </c>
      <c r="F5" s="42"/>
      <c r="G5" s="42"/>
      <c r="H5" s="42"/>
      <c r="I5" s="42"/>
      <c r="J5" s="42"/>
      <c r="K5" s="42"/>
      <c r="L5" s="42"/>
      <c r="M5" s="43">
        <f t="shared" si="0"/>
        <v>861862.5</v>
      </c>
      <c r="N5" s="15">
        <v>45982</v>
      </c>
      <c r="O5" s="15">
        <v>45985</v>
      </c>
      <c r="P5" s="15">
        <v>45992</v>
      </c>
    </row>
    <row r="6" spans="1:16" x14ac:dyDescent="0.35">
      <c r="A6" s="27">
        <v>40</v>
      </c>
      <c r="B6" s="28" t="s">
        <v>1</v>
      </c>
      <c r="C6" s="28" t="s">
        <v>5</v>
      </c>
      <c r="D6" s="11" t="s">
        <v>256</v>
      </c>
      <c r="E6" s="42">
        <v>3415813.87</v>
      </c>
      <c r="F6" s="42"/>
      <c r="G6" s="42"/>
      <c r="H6" s="42"/>
      <c r="I6" s="42"/>
      <c r="J6" s="42"/>
      <c r="K6" s="42"/>
      <c r="L6" s="42"/>
      <c r="M6" s="43">
        <f t="shared" si="0"/>
        <v>3415813.87</v>
      </c>
      <c r="N6" s="15">
        <v>45982</v>
      </c>
      <c r="O6" s="15">
        <v>45985</v>
      </c>
      <c r="P6" s="15">
        <v>45992</v>
      </c>
    </row>
    <row r="7" spans="1:16" x14ac:dyDescent="0.35">
      <c r="A7" s="27">
        <v>40</v>
      </c>
      <c r="B7" s="28" t="s">
        <v>242</v>
      </c>
      <c r="C7" s="28" t="s">
        <v>5</v>
      </c>
      <c r="D7" s="11" t="s">
        <v>257</v>
      </c>
      <c r="E7" s="42">
        <v>0</v>
      </c>
      <c r="F7" s="42">
        <v>0</v>
      </c>
      <c r="G7" s="42">
        <v>0</v>
      </c>
      <c r="H7" s="42">
        <v>0</v>
      </c>
      <c r="I7" s="42">
        <v>0</v>
      </c>
      <c r="J7" s="42">
        <v>0</v>
      </c>
      <c r="K7" s="42">
        <v>0</v>
      </c>
      <c r="L7" s="42">
        <v>0</v>
      </c>
      <c r="M7" s="43">
        <f t="shared" si="0"/>
        <v>0</v>
      </c>
      <c r="N7" s="15">
        <v>45981</v>
      </c>
      <c r="O7" s="15">
        <v>45986</v>
      </c>
      <c r="P7" s="15">
        <v>45992</v>
      </c>
    </row>
    <row r="8" spans="1:16" x14ac:dyDescent="0.35">
      <c r="A8" s="27">
        <v>40</v>
      </c>
      <c r="B8" s="28" t="s">
        <v>224</v>
      </c>
      <c r="C8" s="28" t="s">
        <v>5</v>
      </c>
      <c r="D8" s="11" t="s">
        <v>258</v>
      </c>
      <c r="E8" s="13">
        <v>3562.83</v>
      </c>
      <c r="F8" s="13"/>
      <c r="G8" s="13"/>
      <c r="H8" s="13"/>
      <c r="I8" s="13"/>
      <c r="J8" s="13"/>
      <c r="K8" s="13"/>
      <c r="L8" s="13"/>
      <c r="M8" s="44">
        <f t="shared" si="0"/>
        <v>3562.83</v>
      </c>
      <c r="N8" s="15">
        <v>45978</v>
      </c>
      <c r="O8" s="15">
        <v>45981</v>
      </c>
      <c r="P8" s="15">
        <v>45982</v>
      </c>
    </row>
    <row r="9" spans="1:16" x14ac:dyDescent="0.35">
      <c r="A9" s="27">
        <v>50</v>
      </c>
      <c r="B9" s="28" t="s">
        <v>1</v>
      </c>
      <c r="C9" s="28" t="s">
        <v>6</v>
      </c>
      <c r="D9" s="11" t="s">
        <v>259</v>
      </c>
      <c r="E9" s="42">
        <v>19100.73</v>
      </c>
      <c r="F9" s="42"/>
      <c r="G9" s="42"/>
      <c r="H9" s="42"/>
      <c r="I9" s="42"/>
      <c r="J9" s="42"/>
      <c r="K9" s="42"/>
      <c r="L9" s="42"/>
      <c r="M9" s="43">
        <f t="shared" si="0"/>
        <v>19100.73</v>
      </c>
      <c r="N9" s="15">
        <v>45982</v>
      </c>
      <c r="O9" s="15">
        <v>45985</v>
      </c>
      <c r="P9" s="15">
        <v>45992</v>
      </c>
    </row>
    <row r="10" spans="1:16" x14ac:dyDescent="0.35">
      <c r="A10" s="27">
        <v>50</v>
      </c>
      <c r="B10" s="28" t="s">
        <v>12</v>
      </c>
      <c r="C10" s="28" t="s">
        <v>6</v>
      </c>
      <c r="D10" s="11" t="s">
        <v>260</v>
      </c>
      <c r="E10" s="42">
        <v>79020.429999999993</v>
      </c>
      <c r="F10" s="42">
        <v>0</v>
      </c>
      <c r="G10" s="42"/>
      <c r="H10" s="42"/>
      <c r="I10" s="42"/>
      <c r="J10" s="42"/>
      <c r="K10" s="42"/>
      <c r="L10" s="42"/>
      <c r="M10" s="43">
        <f t="shared" si="0"/>
        <v>79020.429999999993</v>
      </c>
      <c r="N10" s="15">
        <v>45987</v>
      </c>
      <c r="O10" s="15">
        <v>45992</v>
      </c>
      <c r="P10" s="15">
        <v>45992</v>
      </c>
    </row>
    <row r="11" spans="1:16" x14ac:dyDescent="0.35">
      <c r="A11" s="27">
        <v>60</v>
      </c>
      <c r="B11" s="28" t="s">
        <v>1</v>
      </c>
      <c r="C11" s="28" t="s">
        <v>7</v>
      </c>
      <c r="D11" s="11" t="s">
        <v>261</v>
      </c>
      <c r="E11" s="42">
        <v>15354.93</v>
      </c>
      <c r="F11" s="42"/>
      <c r="G11" s="42"/>
      <c r="H11" s="42"/>
      <c r="I11" s="42"/>
      <c r="J11" s="42"/>
      <c r="K11" s="42"/>
      <c r="L11" s="42"/>
      <c r="M11" s="43">
        <f t="shared" si="0"/>
        <v>15354.93</v>
      </c>
      <c r="N11" s="15">
        <v>45982</v>
      </c>
      <c r="O11" s="15">
        <v>45985</v>
      </c>
      <c r="P11" s="15">
        <v>45992</v>
      </c>
    </row>
    <row r="12" spans="1:16" x14ac:dyDescent="0.35">
      <c r="A12" s="27">
        <v>60</v>
      </c>
      <c r="B12" s="28" t="s">
        <v>12</v>
      </c>
      <c r="C12" s="28" t="s">
        <v>7</v>
      </c>
      <c r="D12" s="11" t="s">
        <v>262</v>
      </c>
      <c r="E12" s="42">
        <v>402.95</v>
      </c>
      <c r="F12" s="42">
        <v>0</v>
      </c>
      <c r="G12" s="42"/>
      <c r="H12" s="42"/>
      <c r="I12" s="42"/>
      <c r="J12" s="42"/>
      <c r="K12" s="42"/>
      <c r="L12" s="42"/>
      <c r="M12" s="43">
        <f t="shared" si="0"/>
        <v>402.95</v>
      </c>
      <c r="N12" s="15">
        <v>45987</v>
      </c>
      <c r="O12" s="15">
        <v>45992</v>
      </c>
      <c r="P12" s="15">
        <v>45992</v>
      </c>
    </row>
    <row r="13" spans="1:16" x14ac:dyDescent="0.35">
      <c r="A13" s="27">
        <v>70</v>
      </c>
      <c r="B13" s="28" t="s">
        <v>1</v>
      </c>
      <c r="C13" s="28" t="s">
        <v>8</v>
      </c>
      <c r="D13" s="11" t="s">
        <v>263</v>
      </c>
      <c r="E13" s="42">
        <v>1006852.88</v>
      </c>
      <c r="F13" s="42"/>
      <c r="G13" s="42"/>
      <c r="H13" s="42"/>
      <c r="I13" s="42"/>
      <c r="J13" s="42"/>
      <c r="K13" s="42"/>
      <c r="L13" s="42"/>
      <c r="M13" s="43">
        <f t="shared" si="0"/>
        <v>1006852.88</v>
      </c>
      <c r="N13" s="15">
        <v>45982</v>
      </c>
      <c r="O13" s="15">
        <v>45985</v>
      </c>
      <c r="P13" s="15">
        <v>45992</v>
      </c>
    </row>
    <row r="14" spans="1:16" x14ac:dyDescent="0.35">
      <c r="A14" s="27">
        <v>100</v>
      </c>
      <c r="B14" s="28" t="s">
        <v>9</v>
      </c>
      <c r="C14" s="28" t="s">
        <v>10</v>
      </c>
      <c r="D14" s="11" t="s">
        <v>264</v>
      </c>
      <c r="E14" s="42">
        <v>13085.59</v>
      </c>
      <c r="F14" s="42">
        <v>0</v>
      </c>
      <c r="G14" s="42"/>
      <c r="H14" s="42"/>
      <c r="I14" s="42"/>
      <c r="J14" s="42"/>
      <c r="K14" s="42"/>
      <c r="L14" s="42"/>
      <c r="M14" s="43">
        <f t="shared" si="0"/>
        <v>13085.59</v>
      </c>
      <c r="N14" s="15">
        <v>45987</v>
      </c>
      <c r="O14" s="15">
        <v>46001</v>
      </c>
      <c r="P14" s="15">
        <v>46002</v>
      </c>
    </row>
    <row r="15" spans="1:16" x14ac:dyDescent="0.35">
      <c r="A15" s="27">
        <v>100</v>
      </c>
      <c r="B15" s="28" t="s">
        <v>42</v>
      </c>
      <c r="C15" s="28" t="s">
        <v>10</v>
      </c>
      <c r="D15" s="11" t="s">
        <v>265</v>
      </c>
      <c r="E15" s="12">
        <v>73.48</v>
      </c>
      <c r="F15" s="42"/>
      <c r="G15" s="42"/>
      <c r="H15" s="42"/>
      <c r="I15" s="42"/>
      <c r="J15" s="42"/>
      <c r="K15" s="42"/>
      <c r="L15" s="42"/>
      <c r="M15" s="43">
        <f t="shared" si="0"/>
        <v>73.48</v>
      </c>
      <c r="N15" s="15">
        <v>45992</v>
      </c>
      <c r="O15" s="15">
        <v>45993</v>
      </c>
      <c r="P15" s="15">
        <v>45994</v>
      </c>
    </row>
    <row r="16" spans="1:16" x14ac:dyDescent="0.35">
      <c r="A16" s="27">
        <v>110</v>
      </c>
      <c r="B16" s="28" t="s">
        <v>9</v>
      </c>
      <c r="C16" s="28" t="s">
        <v>11</v>
      </c>
      <c r="D16" s="11" t="s">
        <v>266</v>
      </c>
      <c r="E16" s="42">
        <v>6642.18</v>
      </c>
      <c r="F16" s="42">
        <v>0</v>
      </c>
      <c r="G16" s="42"/>
      <c r="H16" s="42"/>
      <c r="I16" s="42"/>
      <c r="J16" s="42"/>
      <c r="K16" s="42"/>
      <c r="L16" s="42"/>
      <c r="M16" s="43">
        <f t="shared" si="0"/>
        <v>6642.18</v>
      </c>
      <c r="N16" s="15">
        <v>45987</v>
      </c>
      <c r="O16" s="15">
        <v>46000</v>
      </c>
      <c r="P16" s="15">
        <v>46000</v>
      </c>
    </row>
    <row r="17" spans="1:16" x14ac:dyDescent="0.35">
      <c r="A17" s="27">
        <v>110</v>
      </c>
      <c r="B17" s="28" t="s">
        <v>201</v>
      </c>
      <c r="C17" s="28" t="s">
        <v>11</v>
      </c>
      <c r="D17" s="11" t="s">
        <v>267</v>
      </c>
      <c r="E17" s="42">
        <v>69.819999999999993</v>
      </c>
      <c r="F17" s="42"/>
      <c r="G17" s="42"/>
      <c r="H17" s="42"/>
      <c r="I17" s="42"/>
      <c r="J17" s="42"/>
      <c r="K17" s="42"/>
      <c r="L17" s="42"/>
      <c r="M17" s="43">
        <f t="shared" si="0"/>
        <v>69.819999999999993</v>
      </c>
      <c r="N17" s="15">
        <v>45995</v>
      </c>
      <c r="O17" s="15">
        <v>45996</v>
      </c>
      <c r="P17" s="15">
        <v>45996</v>
      </c>
    </row>
    <row r="18" spans="1:16" x14ac:dyDescent="0.35">
      <c r="A18" s="27">
        <v>120</v>
      </c>
      <c r="B18" s="28" t="s">
        <v>12</v>
      </c>
      <c r="C18" s="28" t="s">
        <v>13</v>
      </c>
      <c r="D18" s="11" t="s">
        <v>268</v>
      </c>
      <c r="E18" s="42">
        <v>633022.86</v>
      </c>
      <c r="F18" s="42">
        <v>0</v>
      </c>
      <c r="G18" s="42"/>
      <c r="H18" s="42"/>
      <c r="I18" s="42"/>
      <c r="J18" s="42"/>
      <c r="K18" s="42"/>
      <c r="L18" s="42"/>
      <c r="M18" s="43">
        <f t="shared" si="0"/>
        <v>633022.86</v>
      </c>
      <c r="N18" s="15">
        <v>45987</v>
      </c>
      <c r="O18" s="15">
        <v>45992</v>
      </c>
      <c r="P18" s="15">
        <v>45992</v>
      </c>
    </row>
    <row r="19" spans="1:16" x14ac:dyDescent="0.35">
      <c r="A19" s="27">
        <v>123</v>
      </c>
      <c r="B19" s="28" t="s">
        <v>12</v>
      </c>
      <c r="C19" s="28" t="s">
        <v>14</v>
      </c>
      <c r="D19" s="11" t="s">
        <v>269</v>
      </c>
      <c r="E19" s="42">
        <v>535393.64</v>
      </c>
      <c r="F19" s="42">
        <v>0</v>
      </c>
      <c r="G19" s="42"/>
      <c r="H19" s="42"/>
      <c r="I19" s="42"/>
      <c r="J19" s="42"/>
      <c r="K19" s="42"/>
      <c r="L19" s="42"/>
      <c r="M19" s="43">
        <f t="shared" si="0"/>
        <v>535393.64</v>
      </c>
      <c r="N19" s="15">
        <v>45987</v>
      </c>
      <c r="O19" s="15">
        <v>45992</v>
      </c>
      <c r="P19" s="15">
        <v>45992</v>
      </c>
    </row>
    <row r="20" spans="1:16" x14ac:dyDescent="0.35">
      <c r="A20" s="27">
        <v>130</v>
      </c>
      <c r="B20" s="28" t="s">
        <v>12</v>
      </c>
      <c r="C20" s="28" t="s">
        <v>15</v>
      </c>
      <c r="D20" s="11" t="s">
        <v>270</v>
      </c>
      <c r="E20" s="42">
        <v>3232633.24</v>
      </c>
      <c r="F20" s="42">
        <v>0</v>
      </c>
      <c r="G20" s="42"/>
      <c r="H20" s="42"/>
      <c r="I20" s="42"/>
      <c r="J20" s="42"/>
      <c r="K20" s="42"/>
      <c r="L20" s="42"/>
      <c r="M20" s="43">
        <f t="shared" si="0"/>
        <v>3232633.24</v>
      </c>
      <c r="N20" s="15">
        <v>45987</v>
      </c>
      <c r="O20" s="15">
        <v>45992</v>
      </c>
      <c r="P20" s="15">
        <v>45992</v>
      </c>
    </row>
    <row r="21" spans="1:16" x14ac:dyDescent="0.35">
      <c r="A21" s="27">
        <v>140</v>
      </c>
      <c r="B21" s="28" t="s">
        <v>12</v>
      </c>
      <c r="C21" s="28" t="s">
        <v>16</v>
      </c>
      <c r="D21" s="11" t="s">
        <v>271</v>
      </c>
      <c r="E21" s="42">
        <v>2555535.0099999998</v>
      </c>
      <c r="F21" s="42">
        <v>0</v>
      </c>
      <c r="G21" s="42"/>
      <c r="H21" s="42"/>
      <c r="I21" s="42"/>
      <c r="J21" s="42"/>
      <c r="K21" s="42"/>
      <c r="L21" s="42"/>
      <c r="M21" s="43">
        <f t="shared" si="0"/>
        <v>2555535.0099999998</v>
      </c>
      <c r="N21" s="15">
        <v>45987</v>
      </c>
      <c r="O21" s="15">
        <v>45992</v>
      </c>
      <c r="P21" s="15">
        <v>45992</v>
      </c>
    </row>
    <row r="22" spans="1:16" x14ac:dyDescent="0.35">
      <c r="A22" s="27">
        <v>170</v>
      </c>
      <c r="B22" s="28" t="s">
        <v>1</v>
      </c>
      <c r="C22" s="28" t="s">
        <v>17</v>
      </c>
      <c r="D22" s="11" t="s">
        <v>272</v>
      </c>
      <c r="E22" s="42">
        <v>1210.5899999999999</v>
      </c>
      <c r="F22" s="42"/>
      <c r="G22" s="42"/>
      <c r="H22" s="42"/>
      <c r="I22" s="42"/>
      <c r="J22" s="42"/>
      <c r="K22" s="42"/>
      <c r="L22" s="42"/>
      <c r="M22" s="43">
        <f t="shared" si="0"/>
        <v>1210.5899999999999</v>
      </c>
      <c r="N22" s="15">
        <v>45982</v>
      </c>
      <c r="O22" s="15">
        <v>45985</v>
      </c>
      <c r="P22" s="15">
        <v>45992</v>
      </c>
    </row>
    <row r="23" spans="1:16" x14ac:dyDescent="0.35">
      <c r="A23" s="27">
        <v>170</v>
      </c>
      <c r="B23" s="28" t="s">
        <v>12</v>
      </c>
      <c r="C23" s="28" t="s">
        <v>17</v>
      </c>
      <c r="D23" s="11" t="s">
        <v>273</v>
      </c>
      <c r="E23" s="42">
        <v>3639.34</v>
      </c>
      <c r="F23" s="42">
        <v>0</v>
      </c>
      <c r="G23" s="42"/>
      <c r="H23" s="42"/>
      <c r="I23" s="42"/>
      <c r="J23" s="42"/>
      <c r="K23" s="42"/>
      <c r="L23" s="42"/>
      <c r="M23" s="43">
        <f t="shared" si="0"/>
        <v>3639.34</v>
      </c>
      <c r="N23" s="15">
        <v>45987</v>
      </c>
      <c r="O23" s="15">
        <v>45992</v>
      </c>
      <c r="P23" s="15">
        <v>45992</v>
      </c>
    </row>
    <row r="24" spans="1:16" x14ac:dyDescent="0.35">
      <c r="A24" s="27">
        <v>180</v>
      </c>
      <c r="B24" s="28" t="s">
        <v>1</v>
      </c>
      <c r="C24" s="28" t="s">
        <v>18</v>
      </c>
      <c r="D24" s="11" t="s">
        <v>274</v>
      </c>
      <c r="E24" s="42">
        <v>10776187.130000001</v>
      </c>
      <c r="F24" s="42"/>
      <c r="G24" s="42"/>
      <c r="H24" s="42"/>
      <c r="I24" s="42"/>
      <c r="J24" s="42"/>
      <c r="K24" s="42"/>
      <c r="L24" s="42"/>
      <c r="M24" s="43">
        <f t="shared" si="0"/>
        <v>10776187.130000001</v>
      </c>
      <c r="N24" s="15">
        <v>45982</v>
      </c>
      <c r="O24" s="15">
        <v>45985</v>
      </c>
      <c r="P24" s="15">
        <v>45992</v>
      </c>
    </row>
    <row r="25" spans="1:16" x14ac:dyDescent="0.35">
      <c r="A25" s="27">
        <v>180</v>
      </c>
      <c r="B25" s="28" t="s">
        <v>12</v>
      </c>
      <c r="C25" s="28" t="s">
        <v>18</v>
      </c>
      <c r="D25" s="11" t="s">
        <v>275</v>
      </c>
      <c r="E25" s="42">
        <v>2758141.25</v>
      </c>
      <c r="F25" s="42">
        <v>0</v>
      </c>
      <c r="G25" s="42"/>
      <c r="H25" s="42"/>
      <c r="I25" s="42"/>
      <c r="J25" s="42"/>
      <c r="K25" s="42"/>
      <c r="L25" s="42"/>
      <c r="M25" s="43">
        <f t="shared" si="0"/>
        <v>2758141.25</v>
      </c>
      <c r="N25" s="15">
        <v>45987</v>
      </c>
      <c r="O25" s="15">
        <v>45992</v>
      </c>
      <c r="P25" s="15">
        <v>45992</v>
      </c>
    </row>
    <row r="26" spans="1:16" x14ac:dyDescent="0.35">
      <c r="A26" s="27">
        <v>190</v>
      </c>
      <c r="B26" s="28" t="s">
        <v>1</v>
      </c>
      <c r="C26" s="28" t="s">
        <v>19</v>
      </c>
      <c r="D26" s="11" t="s">
        <v>276</v>
      </c>
      <c r="E26" s="42">
        <v>3599.08</v>
      </c>
      <c r="F26" s="42"/>
      <c r="G26" s="42"/>
      <c r="H26" s="42"/>
      <c r="I26" s="42"/>
      <c r="J26" s="42"/>
      <c r="K26" s="42"/>
      <c r="L26" s="42"/>
      <c r="M26" s="43">
        <f t="shared" si="0"/>
        <v>3599.08</v>
      </c>
      <c r="N26" s="15">
        <v>45982</v>
      </c>
      <c r="O26" s="15">
        <v>45985</v>
      </c>
      <c r="P26" s="15">
        <v>45992</v>
      </c>
    </row>
    <row r="27" spans="1:16" x14ac:dyDescent="0.35">
      <c r="A27" s="27">
        <v>190</v>
      </c>
      <c r="B27" s="28" t="s">
        <v>12</v>
      </c>
      <c r="C27" s="28" t="s">
        <v>19</v>
      </c>
      <c r="D27" s="11" t="s">
        <v>277</v>
      </c>
      <c r="E27" s="42">
        <v>916.15</v>
      </c>
      <c r="F27" s="42">
        <v>0</v>
      </c>
      <c r="G27" s="42"/>
      <c r="H27" s="42"/>
      <c r="I27" s="42"/>
      <c r="J27" s="42"/>
      <c r="K27" s="42"/>
      <c r="L27" s="42"/>
      <c r="M27" s="43">
        <f t="shared" si="0"/>
        <v>916.15</v>
      </c>
      <c r="N27" s="15">
        <v>45987</v>
      </c>
      <c r="O27" s="15">
        <v>45992</v>
      </c>
      <c r="P27" s="15">
        <v>45992</v>
      </c>
    </row>
    <row r="28" spans="1:16" x14ac:dyDescent="0.35">
      <c r="A28" s="27">
        <v>220</v>
      </c>
      <c r="B28" s="28" t="s">
        <v>20</v>
      </c>
      <c r="C28" s="28" t="s">
        <v>21</v>
      </c>
      <c r="D28" s="11" t="s">
        <v>278</v>
      </c>
      <c r="E28" s="42">
        <v>71156.850000000006</v>
      </c>
      <c r="F28" s="42">
        <v>0</v>
      </c>
      <c r="G28" s="42"/>
      <c r="H28" s="42"/>
      <c r="I28" s="42"/>
      <c r="J28" s="42">
        <v>8502.73</v>
      </c>
      <c r="K28" s="42">
        <v>273.07</v>
      </c>
      <c r="L28" s="42">
        <v>0</v>
      </c>
      <c r="M28" s="43">
        <f t="shared" si="0"/>
        <v>79932.650000000009</v>
      </c>
      <c r="N28" s="15">
        <v>45993</v>
      </c>
      <c r="O28" s="15">
        <v>45993</v>
      </c>
      <c r="P28" s="15">
        <v>45994</v>
      </c>
    </row>
    <row r="29" spans="1:16" x14ac:dyDescent="0.35">
      <c r="A29" s="27">
        <v>220</v>
      </c>
      <c r="B29" s="28" t="s">
        <v>100</v>
      </c>
      <c r="C29" s="28" t="s">
        <v>21</v>
      </c>
      <c r="D29" s="11" t="s">
        <v>279</v>
      </c>
      <c r="E29" s="42">
        <v>178.04</v>
      </c>
      <c r="F29" s="42"/>
      <c r="G29" s="42"/>
      <c r="H29" s="42"/>
      <c r="I29" s="42"/>
      <c r="J29" s="42">
        <v>21.19</v>
      </c>
      <c r="K29" s="42"/>
      <c r="L29" s="42"/>
      <c r="M29" s="43">
        <f t="shared" si="0"/>
        <v>199.23</v>
      </c>
      <c r="N29" s="15">
        <v>45980</v>
      </c>
      <c r="O29" s="15">
        <v>45980</v>
      </c>
      <c r="P29" s="15">
        <v>45980</v>
      </c>
    </row>
    <row r="30" spans="1:16" x14ac:dyDescent="0.35">
      <c r="A30" s="27">
        <v>230</v>
      </c>
      <c r="B30" s="28" t="s">
        <v>22</v>
      </c>
      <c r="C30" s="28" t="s">
        <v>23</v>
      </c>
      <c r="D30" s="11" t="s">
        <v>280</v>
      </c>
      <c r="E30" s="42">
        <v>3500.49</v>
      </c>
      <c r="F30" s="42">
        <v>0</v>
      </c>
      <c r="G30" s="42"/>
      <c r="H30" s="42"/>
      <c r="I30" s="42"/>
      <c r="J30" s="42">
        <v>0</v>
      </c>
      <c r="K30" s="42">
        <v>0</v>
      </c>
      <c r="L30" s="42">
        <v>0</v>
      </c>
      <c r="M30" s="43">
        <f t="shared" si="0"/>
        <v>3500.49</v>
      </c>
      <c r="N30" s="15">
        <v>45978</v>
      </c>
      <c r="O30" s="15">
        <v>45982</v>
      </c>
      <c r="P30" s="15">
        <v>45992</v>
      </c>
    </row>
    <row r="31" spans="1:16" x14ac:dyDescent="0.35">
      <c r="A31" s="27">
        <v>240</v>
      </c>
      <c r="B31" s="28" t="s">
        <v>22</v>
      </c>
      <c r="C31" s="28" t="s">
        <v>24</v>
      </c>
      <c r="D31" s="11" t="s">
        <v>281</v>
      </c>
      <c r="E31" s="42">
        <v>686.71</v>
      </c>
      <c r="F31" s="42">
        <v>0</v>
      </c>
      <c r="G31" s="42"/>
      <c r="H31" s="42"/>
      <c r="I31" s="42"/>
      <c r="J31" s="42">
        <v>0</v>
      </c>
      <c r="K31" s="42">
        <v>0</v>
      </c>
      <c r="L31" s="42">
        <v>0</v>
      </c>
      <c r="M31" s="43">
        <f t="shared" si="0"/>
        <v>686.71</v>
      </c>
      <c r="N31" s="15">
        <v>45978</v>
      </c>
      <c r="O31" s="15">
        <v>45982</v>
      </c>
      <c r="P31" s="15">
        <v>45992</v>
      </c>
    </row>
    <row r="32" spans="1:16" x14ac:dyDescent="0.35">
      <c r="A32" s="27">
        <v>250</v>
      </c>
      <c r="B32" s="28" t="s">
        <v>22</v>
      </c>
      <c r="C32" s="28" t="s">
        <v>25</v>
      </c>
      <c r="D32" s="11" t="s">
        <v>282</v>
      </c>
      <c r="E32" s="42">
        <v>4802.17</v>
      </c>
      <c r="F32" s="42">
        <v>0</v>
      </c>
      <c r="G32" s="42"/>
      <c r="H32" s="42"/>
      <c r="I32" s="42"/>
      <c r="J32" s="42">
        <v>0</v>
      </c>
      <c r="K32" s="42">
        <v>0</v>
      </c>
      <c r="L32" s="42">
        <v>0</v>
      </c>
      <c r="M32" s="43">
        <f t="shared" si="0"/>
        <v>4802.17</v>
      </c>
      <c r="N32" s="15">
        <v>45978</v>
      </c>
      <c r="O32" s="15">
        <v>45982</v>
      </c>
      <c r="P32" s="15">
        <v>45992</v>
      </c>
    </row>
    <row r="33" spans="1:16" x14ac:dyDescent="0.35">
      <c r="A33" s="27">
        <v>260</v>
      </c>
      <c r="B33" s="28" t="s">
        <v>22</v>
      </c>
      <c r="C33" s="28" t="s">
        <v>26</v>
      </c>
      <c r="D33" s="11" t="s">
        <v>283</v>
      </c>
      <c r="E33" s="42">
        <v>758.17</v>
      </c>
      <c r="F33" s="42">
        <v>0</v>
      </c>
      <c r="G33" s="42"/>
      <c r="H33" s="42"/>
      <c r="I33" s="42"/>
      <c r="J33" s="42">
        <v>0</v>
      </c>
      <c r="K33" s="42">
        <v>0</v>
      </c>
      <c r="L33" s="42">
        <v>0</v>
      </c>
      <c r="M33" s="43">
        <f t="shared" si="0"/>
        <v>758.17</v>
      </c>
      <c r="N33" s="15">
        <v>45978</v>
      </c>
      <c r="O33" s="15">
        <v>45982</v>
      </c>
      <c r="P33" s="15">
        <v>45992</v>
      </c>
    </row>
    <row r="34" spans="1:16" x14ac:dyDescent="0.35">
      <c r="A34" s="27">
        <v>270</v>
      </c>
      <c r="B34" s="28" t="s">
        <v>22</v>
      </c>
      <c r="C34" s="28" t="s">
        <v>27</v>
      </c>
      <c r="D34" s="11" t="s">
        <v>284</v>
      </c>
      <c r="E34" s="42">
        <v>2576.21</v>
      </c>
      <c r="F34" s="42">
        <v>0</v>
      </c>
      <c r="G34" s="42"/>
      <c r="H34" s="42"/>
      <c r="I34" s="42"/>
      <c r="J34" s="42">
        <v>0</v>
      </c>
      <c r="K34" s="42">
        <v>0</v>
      </c>
      <c r="L34" s="42">
        <v>0</v>
      </c>
      <c r="M34" s="43">
        <f t="shared" si="0"/>
        <v>2576.21</v>
      </c>
      <c r="N34" s="15">
        <v>45978</v>
      </c>
      <c r="O34" s="15">
        <v>45982</v>
      </c>
      <c r="P34" s="15">
        <v>45992</v>
      </c>
    </row>
    <row r="35" spans="1:16" x14ac:dyDescent="0.35">
      <c r="A35" s="27">
        <v>290</v>
      </c>
      <c r="B35" s="28" t="s">
        <v>28</v>
      </c>
      <c r="C35" s="28" t="s">
        <v>29</v>
      </c>
      <c r="D35" s="11" t="s">
        <v>285</v>
      </c>
      <c r="E35" s="42">
        <v>5944.72</v>
      </c>
      <c r="F35" s="42">
        <v>0</v>
      </c>
      <c r="G35" s="42">
        <v>0</v>
      </c>
      <c r="H35" s="42">
        <v>0</v>
      </c>
      <c r="I35" s="42">
        <v>0</v>
      </c>
      <c r="J35" s="42">
        <v>0</v>
      </c>
      <c r="K35" s="42">
        <v>0</v>
      </c>
      <c r="L35" s="42">
        <v>0</v>
      </c>
      <c r="M35" s="43">
        <f t="shared" si="0"/>
        <v>5944.72</v>
      </c>
      <c r="N35" s="15">
        <v>45992</v>
      </c>
      <c r="O35" s="15">
        <v>45993</v>
      </c>
      <c r="P35" s="15">
        <v>45994</v>
      </c>
    </row>
    <row r="36" spans="1:16" x14ac:dyDescent="0.35">
      <c r="A36" s="27">
        <v>310</v>
      </c>
      <c r="B36" s="28" t="s">
        <v>28</v>
      </c>
      <c r="C36" s="28" t="s">
        <v>30</v>
      </c>
      <c r="D36" s="11" t="s">
        <v>286</v>
      </c>
      <c r="E36" s="42">
        <v>15792.25</v>
      </c>
      <c r="F36" s="42">
        <v>0</v>
      </c>
      <c r="G36" s="42">
        <v>0</v>
      </c>
      <c r="H36" s="42">
        <v>0</v>
      </c>
      <c r="I36" s="42">
        <v>0</v>
      </c>
      <c r="J36" s="42">
        <v>0</v>
      </c>
      <c r="K36" s="42">
        <v>0</v>
      </c>
      <c r="L36" s="42">
        <v>0</v>
      </c>
      <c r="M36" s="43">
        <f t="shared" si="0"/>
        <v>15792.25</v>
      </c>
      <c r="N36" s="15">
        <v>45992</v>
      </c>
      <c r="O36" s="15">
        <v>45993</v>
      </c>
      <c r="P36" s="15">
        <v>45994</v>
      </c>
    </row>
    <row r="37" spans="1:16" x14ac:dyDescent="0.35">
      <c r="A37" s="27">
        <v>470</v>
      </c>
      <c r="B37" s="28" t="s">
        <v>31</v>
      </c>
      <c r="C37" s="28" t="s">
        <v>32</v>
      </c>
      <c r="D37" s="11" t="s">
        <v>287</v>
      </c>
      <c r="E37" s="42">
        <v>2210448</v>
      </c>
      <c r="F37" s="42"/>
      <c r="G37" s="42"/>
      <c r="H37" s="42"/>
      <c r="I37" s="42"/>
      <c r="J37" s="42"/>
      <c r="K37" s="42"/>
      <c r="L37" s="42"/>
      <c r="M37" s="43">
        <f t="shared" si="0"/>
        <v>2210448</v>
      </c>
      <c r="N37" s="15">
        <v>45993</v>
      </c>
      <c r="O37" s="15">
        <v>45993</v>
      </c>
      <c r="P37" s="15">
        <v>45994</v>
      </c>
    </row>
    <row r="38" spans="1:16" x14ac:dyDescent="0.35">
      <c r="A38" s="27">
        <v>470</v>
      </c>
      <c r="B38" s="28" t="s">
        <v>242</v>
      </c>
      <c r="C38" s="28" t="s">
        <v>32</v>
      </c>
      <c r="D38" s="11" t="s">
        <v>288</v>
      </c>
      <c r="E38" s="42">
        <v>0</v>
      </c>
      <c r="F38" s="42">
        <v>0</v>
      </c>
      <c r="G38" s="42">
        <v>0</v>
      </c>
      <c r="H38" s="42">
        <v>0</v>
      </c>
      <c r="I38" s="42">
        <v>0</v>
      </c>
      <c r="J38" s="42">
        <v>0</v>
      </c>
      <c r="K38" s="42">
        <v>0</v>
      </c>
      <c r="L38" s="42">
        <v>0</v>
      </c>
      <c r="M38" s="43">
        <f t="shared" si="0"/>
        <v>0</v>
      </c>
      <c r="N38" s="15">
        <v>45981</v>
      </c>
      <c r="O38" s="15">
        <v>45986</v>
      </c>
      <c r="P38" s="15">
        <v>45992</v>
      </c>
    </row>
    <row r="39" spans="1:16" x14ac:dyDescent="0.35">
      <c r="A39" s="27">
        <v>470</v>
      </c>
      <c r="B39" s="28" t="s">
        <v>124</v>
      </c>
      <c r="C39" s="28" t="s">
        <v>32</v>
      </c>
      <c r="D39" s="11" t="s">
        <v>289</v>
      </c>
      <c r="E39" s="42">
        <v>1129.6300000000001</v>
      </c>
      <c r="F39" s="42"/>
      <c r="G39" s="42"/>
      <c r="H39" s="42"/>
      <c r="I39" s="42"/>
      <c r="J39" s="42"/>
      <c r="K39" s="42"/>
      <c r="L39" s="42"/>
      <c r="M39" s="43">
        <f t="shared" si="0"/>
        <v>1129.6300000000001</v>
      </c>
      <c r="N39" s="15">
        <v>45985</v>
      </c>
      <c r="O39" s="15">
        <v>45985</v>
      </c>
      <c r="P39" s="15">
        <v>45992</v>
      </c>
    </row>
    <row r="40" spans="1:16" x14ac:dyDescent="0.35">
      <c r="A40" s="27">
        <v>470</v>
      </c>
      <c r="B40" s="28" t="s">
        <v>224</v>
      </c>
      <c r="C40" s="28" t="s">
        <v>32</v>
      </c>
      <c r="D40" s="11" t="s">
        <v>290</v>
      </c>
      <c r="E40" s="13">
        <v>117146.85</v>
      </c>
      <c r="F40" s="13"/>
      <c r="G40" s="13"/>
      <c r="H40" s="13"/>
      <c r="I40" s="13"/>
      <c r="J40" s="13"/>
      <c r="K40" s="13"/>
      <c r="L40" s="13"/>
      <c r="M40" s="44">
        <f t="shared" si="0"/>
        <v>117146.85</v>
      </c>
      <c r="N40" s="15">
        <v>45978</v>
      </c>
      <c r="O40" s="15">
        <v>45981</v>
      </c>
      <c r="P40" s="15">
        <v>45982</v>
      </c>
    </row>
    <row r="41" spans="1:16" x14ac:dyDescent="0.35">
      <c r="A41" s="27">
        <v>480</v>
      </c>
      <c r="B41" s="28" t="s">
        <v>31</v>
      </c>
      <c r="C41" s="28" t="s">
        <v>33</v>
      </c>
      <c r="D41" s="11" t="s">
        <v>291</v>
      </c>
      <c r="E41" s="42">
        <v>6557525</v>
      </c>
      <c r="F41" s="42"/>
      <c r="G41" s="42"/>
      <c r="H41" s="42"/>
      <c r="I41" s="42"/>
      <c r="J41" s="42"/>
      <c r="K41" s="42"/>
      <c r="L41" s="42"/>
      <c r="M41" s="43">
        <f t="shared" si="0"/>
        <v>6557525</v>
      </c>
      <c r="N41" s="15">
        <v>45993</v>
      </c>
      <c r="O41" s="15">
        <v>45993</v>
      </c>
      <c r="P41" s="15">
        <v>45994</v>
      </c>
    </row>
    <row r="42" spans="1:16" x14ac:dyDescent="0.35">
      <c r="A42" s="27">
        <v>480</v>
      </c>
      <c r="B42" s="28" t="s">
        <v>242</v>
      </c>
      <c r="C42" s="28" t="s">
        <v>33</v>
      </c>
      <c r="D42" s="11" t="s">
        <v>292</v>
      </c>
      <c r="E42" s="42">
        <v>246880.43</v>
      </c>
      <c r="F42" s="42">
        <v>52930.03</v>
      </c>
      <c r="G42" s="42">
        <v>1567.85</v>
      </c>
      <c r="H42" s="42">
        <v>5307.47</v>
      </c>
      <c r="I42" s="42">
        <v>27820.21</v>
      </c>
      <c r="J42" s="42"/>
      <c r="K42" s="42"/>
      <c r="L42" s="42"/>
      <c r="M42" s="43">
        <f t="shared" si="0"/>
        <v>334505.98999999993</v>
      </c>
      <c r="N42" s="15">
        <v>45981</v>
      </c>
      <c r="O42" s="15">
        <v>45986</v>
      </c>
      <c r="P42" s="15">
        <v>45992</v>
      </c>
    </row>
    <row r="43" spans="1:16" x14ac:dyDescent="0.35">
      <c r="A43" s="27">
        <v>480</v>
      </c>
      <c r="B43" s="28" t="s">
        <v>93</v>
      </c>
      <c r="C43" s="28" t="s">
        <v>33</v>
      </c>
      <c r="D43" s="11" t="s">
        <v>293</v>
      </c>
      <c r="E43" s="42">
        <v>0</v>
      </c>
      <c r="F43" s="42">
        <v>0</v>
      </c>
      <c r="G43" s="42">
        <v>0</v>
      </c>
      <c r="H43" s="42">
        <v>0</v>
      </c>
      <c r="I43" s="42">
        <v>0</v>
      </c>
      <c r="J43" s="42">
        <v>0</v>
      </c>
      <c r="K43" s="42">
        <v>0</v>
      </c>
      <c r="L43" s="42">
        <v>0</v>
      </c>
      <c r="M43" s="43">
        <f t="shared" si="0"/>
        <v>0</v>
      </c>
      <c r="N43" s="15">
        <v>45987</v>
      </c>
      <c r="O43" s="15">
        <v>45987</v>
      </c>
      <c r="P43" s="15">
        <v>45992</v>
      </c>
    </row>
    <row r="44" spans="1:16" x14ac:dyDescent="0.35">
      <c r="A44" s="27">
        <v>490</v>
      </c>
      <c r="B44" s="28" t="s">
        <v>34</v>
      </c>
      <c r="C44" s="28" t="s">
        <v>35</v>
      </c>
      <c r="D44" s="11" t="s">
        <v>294</v>
      </c>
      <c r="E44" s="42">
        <v>59231.3</v>
      </c>
      <c r="F44" s="42"/>
      <c r="G44" s="42"/>
      <c r="H44" s="42"/>
      <c r="I44" s="42"/>
      <c r="J44" s="42"/>
      <c r="K44" s="42"/>
      <c r="L44" s="42"/>
      <c r="M44" s="43">
        <f t="shared" si="0"/>
        <v>59231.3</v>
      </c>
      <c r="N44" s="15">
        <v>45991</v>
      </c>
      <c r="O44" s="15">
        <v>45992</v>
      </c>
      <c r="P44" s="15">
        <v>45993</v>
      </c>
    </row>
    <row r="45" spans="1:16" x14ac:dyDescent="0.35">
      <c r="A45" s="27">
        <v>500</v>
      </c>
      <c r="B45" s="28" t="s">
        <v>34</v>
      </c>
      <c r="C45" s="28" t="s">
        <v>36</v>
      </c>
      <c r="D45" s="11" t="s">
        <v>295</v>
      </c>
      <c r="E45" s="42">
        <v>28006.3</v>
      </c>
      <c r="F45" s="42"/>
      <c r="G45" s="42"/>
      <c r="H45" s="42"/>
      <c r="I45" s="42"/>
      <c r="J45" s="42"/>
      <c r="K45" s="42"/>
      <c r="L45" s="42"/>
      <c r="M45" s="43">
        <f t="shared" si="0"/>
        <v>28006.3</v>
      </c>
      <c r="N45" s="15">
        <v>45991</v>
      </c>
      <c r="O45" s="15">
        <v>45992</v>
      </c>
      <c r="P45" s="15">
        <v>45993</v>
      </c>
    </row>
    <row r="46" spans="1:16" x14ac:dyDescent="0.35">
      <c r="A46" s="27">
        <v>500</v>
      </c>
      <c r="B46" s="28" t="s">
        <v>85</v>
      </c>
      <c r="C46" s="28" t="s">
        <v>36</v>
      </c>
      <c r="D46" s="11" t="s">
        <v>296</v>
      </c>
      <c r="E46" s="42">
        <v>674.75</v>
      </c>
      <c r="F46" s="42"/>
      <c r="G46" s="42"/>
      <c r="H46" s="42"/>
      <c r="I46" s="42"/>
      <c r="J46" s="42"/>
      <c r="K46" s="42"/>
      <c r="L46" s="42"/>
      <c r="M46" s="43">
        <f t="shared" si="0"/>
        <v>674.75</v>
      </c>
      <c r="N46" s="15">
        <v>45980</v>
      </c>
      <c r="O46" s="15">
        <v>45980</v>
      </c>
      <c r="P46" s="15">
        <v>45980</v>
      </c>
    </row>
    <row r="47" spans="1:16" x14ac:dyDescent="0.35">
      <c r="A47" s="27">
        <v>510</v>
      </c>
      <c r="B47" s="28" t="s">
        <v>37</v>
      </c>
      <c r="C47" s="28" t="s">
        <v>38</v>
      </c>
      <c r="D47" s="11" t="s">
        <v>297</v>
      </c>
      <c r="E47" s="42">
        <v>4482.76</v>
      </c>
      <c r="F47" s="42"/>
      <c r="G47" s="42"/>
      <c r="H47" s="42"/>
      <c r="I47" s="42"/>
      <c r="J47" s="42"/>
      <c r="K47" s="42"/>
      <c r="L47" s="42"/>
      <c r="M47" s="43">
        <f t="shared" si="0"/>
        <v>4482.76</v>
      </c>
      <c r="N47" s="15">
        <v>45985</v>
      </c>
      <c r="O47" s="15">
        <v>46008</v>
      </c>
      <c r="P47" s="15">
        <v>46013</v>
      </c>
    </row>
    <row r="48" spans="1:16" x14ac:dyDescent="0.35">
      <c r="A48" s="27">
        <v>520</v>
      </c>
      <c r="B48" s="28" t="s">
        <v>37</v>
      </c>
      <c r="C48" s="28" t="s">
        <v>39</v>
      </c>
      <c r="D48" s="11" t="s">
        <v>298</v>
      </c>
      <c r="E48" s="42">
        <v>2506.94</v>
      </c>
      <c r="F48" s="42"/>
      <c r="G48" s="42"/>
      <c r="H48" s="42"/>
      <c r="I48" s="42"/>
      <c r="J48" s="42"/>
      <c r="K48" s="42"/>
      <c r="L48" s="42"/>
      <c r="M48" s="43">
        <f t="shared" si="0"/>
        <v>2506.94</v>
      </c>
      <c r="N48" s="15">
        <v>45985</v>
      </c>
      <c r="O48" s="15">
        <v>45986</v>
      </c>
      <c r="P48" s="15">
        <v>46013</v>
      </c>
    </row>
    <row r="49" spans="1:16" x14ac:dyDescent="0.35">
      <c r="A49" s="27">
        <v>540</v>
      </c>
      <c r="B49" s="28" t="s">
        <v>40</v>
      </c>
      <c r="C49" s="28" t="s">
        <v>41</v>
      </c>
      <c r="D49" s="11" t="s">
        <v>299</v>
      </c>
      <c r="E49" s="42">
        <v>24801.15</v>
      </c>
      <c r="F49" s="42"/>
      <c r="G49" s="42"/>
      <c r="H49" s="42"/>
      <c r="I49" s="42"/>
      <c r="J49" s="42"/>
      <c r="K49" s="42"/>
      <c r="L49" s="42"/>
      <c r="M49" s="43">
        <f t="shared" si="0"/>
        <v>24801.15</v>
      </c>
      <c r="N49" s="15">
        <v>45985</v>
      </c>
      <c r="O49" s="15">
        <v>45985</v>
      </c>
      <c r="P49" s="15">
        <v>45985</v>
      </c>
    </row>
    <row r="50" spans="1:16" x14ac:dyDescent="0.35">
      <c r="A50" s="27">
        <v>550</v>
      </c>
      <c r="B50" s="28" t="s">
        <v>9</v>
      </c>
      <c r="C50" s="28" t="s">
        <v>43</v>
      </c>
      <c r="D50" s="11" t="s">
        <v>300</v>
      </c>
      <c r="E50" s="42">
        <v>0.95</v>
      </c>
      <c r="F50" s="42">
        <v>0</v>
      </c>
      <c r="G50" s="42"/>
      <c r="H50" s="42"/>
      <c r="I50" s="42"/>
      <c r="J50" s="42"/>
      <c r="K50" s="42"/>
      <c r="L50" s="42"/>
      <c r="M50" s="43">
        <f t="shared" si="0"/>
        <v>0.95</v>
      </c>
      <c r="N50" s="15">
        <v>45987</v>
      </c>
      <c r="O50" s="15">
        <v>46001</v>
      </c>
      <c r="P50" s="15">
        <v>46001</v>
      </c>
    </row>
    <row r="51" spans="1:16" x14ac:dyDescent="0.35">
      <c r="A51" s="27">
        <v>550</v>
      </c>
      <c r="B51" s="28" t="s">
        <v>42</v>
      </c>
      <c r="C51" s="28" t="s">
        <v>43</v>
      </c>
      <c r="D51" s="11" t="s">
        <v>301</v>
      </c>
      <c r="E51" s="12">
        <v>4872.6899999999996</v>
      </c>
      <c r="F51" s="42"/>
      <c r="G51" s="42"/>
      <c r="H51" s="42"/>
      <c r="I51" s="42"/>
      <c r="J51" s="42"/>
      <c r="K51" s="42"/>
      <c r="L51" s="42"/>
      <c r="M51" s="43">
        <f t="shared" si="0"/>
        <v>4872.6899999999996</v>
      </c>
      <c r="N51" s="15">
        <v>45992</v>
      </c>
      <c r="O51" s="15">
        <v>45993</v>
      </c>
      <c r="P51" s="15">
        <v>45994</v>
      </c>
    </row>
    <row r="52" spans="1:16" x14ac:dyDescent="0.35">
      <c r="A52" s="27">
        <v>560</v>
      </c>
      <c r="B52" s="28" t="s">
        <v>9</v>
      </c>
      <c r="C52" s="28" t="s">
        <v>44</v>
      </c>
      <c r="D52" s="11" t="s">
        <v>302</v>
      </c>
      <c r="E52" s="42">
        <v>2.02</v>
      </c>
      <c r="F52" s="42">
        <v>0</v>
      </c>
      <c r="G52" s="42"/>
      <c r="H52" s="42"/>
      <c r="I52" s="42"/>
      <c r="J52" s="42"/>
      <c r="K52" s="42"/>
      <c r="L52" s="42"/>
      <c r="M52" s="43">
        <f t="shared" si="0"/>
        <v>2.02</v>
      </c>
      <c r="N52" s="15">
        <v>45987</v>
      </c>
      <c r="O52" s="15">
        <v>45995</v>
      </c>
      <c r="P52" s="15">
        <v>45995</v>
      </c>
    </row>
    <row r="53" spans="1:16" x14ac:dyDescent="0.35">
      <c r="A53" s="27">
        <v>560</v>
      </c>
      <c r="B53" s="28" t="s">
        <v>42</v>
      </c>
      <c r="C53" s="28" t="s">
        <v>44</v>
      </c>
      <c r="D53" s="11" t="s">
        <v>303</v>
      </c>
      <c r="E53" s="12">
        <v>17354.5</v>
      </c>
      <c r="F53" s="42"/>
      <c r="G53" s="42"/>
      <c r="H53" s="42"/>
      <c r="I53" s="42"/>
      <c r="J53" s="42"/>
      <c r="K53" s="42"/>
      <c r="L53" s="42"/>
      <c r="M53" s="43">
        <f t="shared" si="0"/>
        <v>17354.5</v>
      </c>
      <c r="N53" s="15">
        <v>45992</v>
      </c>
      <c r="O53" s="15">
        <v>45993</v>
      </c>
      <c r="P53" s="15">
        <v>45994</v>
      </c>
    </row>
    <row r="54" spans="1:16" x14ac:dyDescent="0.35">
      <c r="A54" s="27">
        <v>580</v>
      </c>
      <c r="B54" s="28" t="s">
        <v>42</v>
      </c>
      <c r="C54" s="28" t="s">
        <v>45</v>
      </c>
      <c r="D54" s="11" t="s">
        <v>304</v>
      </c>
      <c r="E54" s="12">
        <v>8041.91</v>
      </c>
      <c r="F54" s="42"/>
      <c r="G54" s="42"/>
      <c r="H54" s="42"/>
      <c r="I54" s="42"/>
      <c r="J54" s="42"/>
      <c r="K54" s="42"/>
      <c r="L54" s="42"/>
      <c r="M54" s="43">
        <f t="shared" si="0"/>
        <v>8041.91</v>
      </c>
      <c r="N54" s="15">
        <v>45992</v>
      </c>
      <c r="O54" s="15">
        <v>45993</v>
      </c>
      <c r="P54" s="15">
        <v>45994</v>
      </c>
    </row>
    <row r="55" spans="1:16" x14ac:dyDescent="0.35">
      <c r="A55" s="27">
        <v>640</v>
      </c>
      <c r="B55" s="28" t="s">
        <v>46</v>
      </c>
      <c r="C55" s="28" t="s">
        <v>47</v>
      </c>
      <c r="D55" s="11" t="s">
        <v>305</v>
      </c>
      <c r="E55" s="12">
        <v>2156.85</v>
      </c>
      <c r="F55" s="42"/>
      <c r="G55" s="42"/>
      <c r="H55" s="42"/>
      <c r="I55" s="42"/>
      <c r="J55" s="42"/>
      <c r="K55" s="42"/>
      <c r="L55" s="42"/>
      <c r="M55" s="43">
        <f t="shared" si="0"/>
        <v>2156.85</v>
      </c>
      <c r="N55" s="15">
        <v>45990</v>
      </c>
      <c r="O55" s="15">
        <v>45992</v>
      </c>
      <c r="P55" s="15">
        <v>45992</v>
      </c>
    </row>
    <row r="56" spans="1:16" x14ac:dyDescent="0.35">
      <c r="A56" s="27">
        <v>740</v>
      </c>
      <c r="B56" s="28" t="s">
        <v>46</v>
      </c>
      <c r="C56" s="28" t="s">
        <v>48</v>
      </c>
      <c r="D56" s="11" t="s">
        <v>306</v>
      </c>
      <c r="E56" s="12">
        <v>41102.92</v>
      </c>
      <c r="F56" s="42"/>
      <c r="G56" s="42"/>
      <c r="H56" s="42"/>
      <c r="I56" s="42"/>
      <c r="J56" s="42"/>
      <c r="K56" s="42"/>
      <c r="L56" s="42"/>
      <c r="M56" s="43">
        <f t="shared" si="0"/>
        <v>41102.92</v>
      </c>
      <c r="N56" s="15">
        <v>45990</v>
      </c>
      <c r="O56" s="15">
        <v>45992</v>
      </c>
      <c r="P56" s="15">
        <v>45992</v>
      </c>
    </row>
    <row r="57" spans="1:16" x14ac:dyDescent="0.35">
      <c r="A57" s="27">
        <v>770</v>
      </c>
      <c r="B57" s="28" t="s">
        <v>49</v>
      </c>
      <c r="C57" s="28" t="s">
        <v>50</v>
      </c>
      <c r="D57" s="11" t="s">
        <v>307</v>
      </c>
      <c r="E57" s="42">
        <v>0</v>
      </c>
      <c r="F57" s="42">
        <v>0</v>
      </c>
      <c r="G57" s="42">
        <v>0</v>
      </c>
      <c r="H57" s="42">
        <v>0</v>
      </c>
      <c r="I57" s="42">
        <v>0</v>
      </c>
      <c r="J57" s="42">
        <v>0</v>
      </c>
      <c r="K57" s="42">
        <v>0</v>
      </c>
      <c r="L57" s="42">
        <v>0</v>
      </c>
      <c r="M57" s="43">
        <f t="shared" si="0"/>
        <v>0</v>
      </c>
      <c r="N57" s="15">
        <v>45985</v>
      </c>
      <c r="O57" s="40">
        <v>45985</v>
      </c>
      <c r="P57" s="15">
        <v>45985</v>
      </c>
    </row>
    <row r="58" spans="1:16" x14ac:dyDescent="0.35">
      <c r="A58" s="27">
        <v>770</v>
      </c>
      <c r="B58" s="28" t="s">
        <v>135</v>
      </c>
      <c r="C58" s="28" t="s">
        <v>50</v>
      </c>
      <c r="D58" s="11" t="s">
        <v>308</v>
      </c>
      <c r="E58" s="42">
        <v>0</v>
      </c>
      <c r="F58" s="42">
        <v>0</v>
      </c>
      <c r="G58" s="42">
        <v>0</v>
      </c>
      <c r="H58" s="42">
        <v>0</v>
      </c>
      <c r="I58" s="42">
        <v>0</v>
      </c>
      <c r="J58" s="42">
        <v>0</v>
      </c>
      <c r="K58" s="42">
        <v>0</v>
      </c>
      <c r="L58" s="42">
        <v>0</v>
      </c>
      <c r="M58" s="43">
        <f t="shared" si="0"/>
        <v>0</v>
      </c>
      <c r="N58" s="15">
        <v>45980</v>
      </c>
      <c r="O58" s="15">
        <v>45981</v>
      </c>
      <c r="P58" s="15">
        <v>45981</v>
      </c>
    </row>
    <row r="59" spans="1:16" x14ac:dyDescent="0.35">
      <c r="A59" s="27">
        <v>860</v>
      </c>
      <c r="B59" s="28" t="s">
        <v>51</v>
      </c>
      <c r="C59" s="28" t="s">
        <v>52</v>
      </c>
      <c r="D59" s="11" t="s">
        <v>309</v>
      </c>
      <c r="E59" s="42">
        <v>10053</v>
      </c>
      <c r="F59" s="42"/>
      <c r="G59" s="42"/>
      <c r="H59" s="42"/>
      <c r="I59" s="42"/>
      <c r="J59" s="42"/>
      <c r="K59" s="42"/>
      <c r="L59" s="42"/>
      <c r="M59" s="43">
        <f t="shared" si="0"/>
        <v>10053</v>
      </c>
      <c r="N59" s="15">
        <v>45971</v>
      </c>
      <c r="O59" s="15">
        <v>45980</v>
      </c>
      <c r="P59" s="15">
        <v>45980</v>
      </c>
    </row>
    <row r="60" spans="1:16" x14ac:dyDescent="0.35">
      <c r="A60" s="27">
        <v>870</v>
      </c>
      <c r="B60" s="28" t="s">
        <v>53</v>
      </c>
      <c r="C60" s="28" t="s">
        <v>54</v>
      </c>
      <c r="D60" s="11" t="s">
        <v>310</v>
      </c>
      <c r="E60" s="42">
        <v>41413</v>
      </c>
      <c r="F60" s="42"/>
      <c r="G60" s="42"/>
      <c r="H60" s="42"/>
      <c r="I60" s="42"/>
      <c r="J60" s="42"/>
      <c r="K60" s="42"/>
      <c r="L60" s="42"/>
      <c r="M60" s="43">
        <f t="shared" si="0"/>
        <v>41413</v>
      </c>
      <c r="N60" s="15">
        <v>45986</v>
      </c>
      <c r="O60" s="15">
        <v>45987</v>
      </c>
      <c r="P60" s="15">
        <v>45992</v>
      </c>
    </row>
    <row r="61" spans="1:16" x14ac:dyDescent="0.35">
      <c r="A61" s="27">
        <v>870</v>
      </c>
      <c r="B61" s="28" t="s">
        <v>98</v>
      </c>
      <c r="C61" s="28" t="s">
        <v>54</v>
      </c>
      <c r="D61" s="11" t="s">
        <v>311</v>
      </c>
      <c r="E61" s="12">
        <v>174.67</v>
      </c>
      <c r="F61" s="42"/>
      <c r="G61" s="42"/>
      <c r="H61" s="42"/>
      <c r="I61" s="42"/>
      <c r="J61" s="42"/>
      <c r="K61" s="42"/>
      <c r="L61" s="42"/>
      <c r="M61" s="43">
        <f t="shared" si="0"/>
        <v>174.67</v>
      </c>
      <c r="N61" s="15">
        <v>45986</v>
      </c>
      <c r="O61" s="15">
        <v>45992</v>
      </c>
      <c r="P61" s="15">
        <v>45992</v>
      </c>
    </row>
    <row r="62" spans="1:16" x14ac:dyDescent="0.35">
      <c r="A62" s="27">
        <v>870</v>
      </c>
      <c r="B62" s="28" t="s">
        <v>144</v>
      </c>
      <c r="C62" s="28" t="s">
        <v>54</v>
      </c>
      <c r="D62" s="11" t="s">
        <v>312</v>
      </c>
      <c r="E62" s="42">
        <v>0</v>
      </c>
      <c r="F62" s="42"/>
      <c r="G62" s="42"/>
      <c r="H62" s="42"/>
      <c r="I62" s="42"/>
      <c r="J62" s="42"/>
      <c r="K62" s="42"/>
      <c r="L62" s="42"/>
      <c r="M62" s="43">
        <f t="shared" si="0"/>
        <v>0</v>
      </c>
      <c r="N62" s="15">
        <v>45986</v>
      </c>
      <c r="O62" s="15">
        <v>45987</v>
      </c>
      <c r="P62" s="15">
        <v>45992</v>
      </c>
    </row>
    <row r="63" spans="1:16" x14ac:dyDescent="0.35">
      <c r="A63" s="27">
        <v>870</v>
      </c>
      <c r="B63" s="28" t="s">
        <v>156</v>
      </c>
      <c r="C63" s="28" t="s">
        <v>54</v>
      </c>
      <c r="D63" s="11" t="s">
        <v>313</v>
      </c>
      <c r="E63" s="42">
        <v>0</v>
      </c>
      <c r="F63" s="42">
        <v>0</v>
      </c>
      <c r="G63" s="42">
        <v>0</v>
      </c>
      <c r="H63" s="42">
        <v>0</v>
      </c>
      <c r="I63" s="42">
        <v>0</v>
      </c>
      <c r="J63" s="42">
        <v>0</v>
      </c>
      <c r="K63" s="42">
        <v>0</v>
      </c>
      <c r="L63" s="42">
        <v>0</v>
      </c>
      <c r="M63" s="43">
        <f t="shared" si="0"/>
        <v>0</v>
      </c>
      <c r="N63" s="15">
        <v>45986</v>
      </c>
      <c r="O63" s="15">
        <v>45986</v>
      </c>
      <c r="P63" s="15">
        <v>45992</v>
      </c>
    </row>
    <row r="64" spans="1:16" x14ac:dyDescent="0.35">
      <c r="A64" s="27">
        <v>880</v>
      </c>
      <c r="B64" s="28" t="s">
        <v>55</v>
      </c>
      <c r="C64" s="28" t="s">
        <v>56</v>
      </c>
      <c r="D64" s="11" t="s">
        <v>314</v>
      </c>
      <c r="E64" s="42">
        <v>39295177</v>
      </c>
      <c r="F64" s="42"/>
      <c r="G64" s="42"/>
      <c r="H64" s="42"/>
      <c r="I64" s="42"/>
      <c r="J64" s="42"/>
      <c r="K64" s="42"/>
      <c r="L64" s="42"/>
      <c r="M64" s="43">
        <f t="shared" si="0"/>
        <v>39295177</v>
      </c>
      <c r="N64" s="15">
        <v>45996</v>
      </c>
      <c r="O64" s="15">
        <v>45999</v>
      </c>
      <c r="P64" s="15">
        <v>45999</v>
      </c>
    </row>
    <row r="65" spans="1:16" x14ac:dyDescent="0.35">
      <c r="A65" s="27">
        <v>890</v>
      </c>
      <c r="B65" s="28" t="s">
        <v>57</v>
      </c>
      <c r="C65" s="28" t="s">
        <v>58</v>
      </c>
      <c r="D65" s="11" t="s">
        <v>315</v>
      </c>
      <c r="E65" s="42">
        <v>2133.62</v>
      </c>
      <c r="F65" s="42">
        <v>798.75</v>
      </c>
      <c r="G65" s="42"/>
      <c r="H65" s="42"/>
      <c r="I65" s="42"/>
      <c r="J65" s="42"/>
      <c r="K65" s="42"/>
      <c r="L65" s="42"/>
      <c r="M65" s="43">
        <f t="shared" si="0"/>
        <v>2932.37</v>
      </c>
      <c r="N65" s="15">
        <v>45979</v>
      </c>
      <c r="O65" s="15">
        <v>45979</v>
      </c>
      <c r="P65" s="15">
        <v>45985</v>
      </c>
    </row>
    <row r="66" spans="1:16" x14ac:dyDescent="0.35">
      <c r="A66" s="27">
        <v>890</v>
      </c>
      <c r="B66" s="28" t="s">
        <v>207</v>
      </c>
      <c r="C66" s="28" t="s">
        <v>58</v>
      </c>
      <c r="D66" s="11" t="s">
        <v>316</v>
      </c>
      <c r="E66" s="42">
        <v>1139.24</v>
      </c>
      <c r="F66" s="42"/>
      <c r="G66" s="42"/>
      <c r="H66" s="42"/>
      <c r="I66" s="42"/>
      <c r="J66" s="42"/>
      <c r="K66" s="42"/>
      <c r="L66" s="42"/>
      <c r="M66" s="43">
        <f t="shared" ref="M66:M129" si="1">SUM(E66:L66)</f>
        <v>1139.24</v>
      </c>
      <c r="N66" s="15">
        <v>45980</v>
      </c>
      <c r="O66" s="15">
        <v>45981</v>
      </c>
      <c r="P66" s="15">
        <v>45992</v>
      </c>
    </row>
    <row r="67" spans="1:16" x14ac:dyDescent="0.35">
      <c r="A67" s="27">
        <v>900</v>
      </c>
      <c r="B67" s="28" t="s">
        <v>59</v>
      </c>
      <c r="C67" s="28" t="s">
        <v>60</v>
      </c>
      <c r="D67" s="11" t="s">
        <v>317</v>
      </c>
      <c r="E67" s="42">
        <v>4607217.1100000003</v>
      </c>
      <c r="F67" s="42">
        <v>598637.09</v>
      </c>
      <c r="G67" s="42"/>
      <c r="H67" s="42"/>
      <c r="I67" s="42"/>
      <c r="J67" s="42"/>
      <c r="K67" s="42"/>
      <c r="L67" s="42"/>
      <c r="M67" s="43">
        <f t="shared" si="1"/>
        <v>5205854.2</v>
      </c>
      <c r="N67" s="15">
        <v>45980</v>
      </c>
      <c r="O67" s="15">
        <v>45981</v>
      </c>
      <c r="P67" s="15">
        <v>45982</v>
      </c>
    </row>
    <row r="68" spans="1:16" x14ac:dyDescent="0.35">
      <c r="A68" s="27">
        <v>900</v>
      </c>
      <c r="B68" s="28" t="s">
        <v>63</v>
      </c>
      <c r="C68" s="28" t="s">
        <v>60</v>
      </c>
      <c r="D68" s="11" t="s">
        <v>318</v>
      </c>
      <c r="E68" s="42">
        <v>12034.55</v>
      </c>
      <c r="F68" s="42">
        <v>1549.34</v>
      </c>
      <c r="G68" s="42"/>
      <c r="H68" s="42"/>
      <c r="I68" s="42"/>
      <c r="J68" s="42"/>
      <c r="K68" s="42"/>
      <c r="L68" s="42"/>
      <c r="M68" s="43">
        <f t="shared" si="1"/>
        <v>13583.89</v>
      </c>
      <c r="N68" s="15">
        <v>45986</v>
      </c>
      <c r="O68" s="15">
        <v>45986</v>
      </c>
      <c r="P68" s="15">
        <v>45992</v>
      </c>
    </row>
    <row r="69" spans="1:16" x14ac:dyDescent="0.35">
      <c r="A69" s="27">
        <v>910</v>
      </c>
      <c r="B69" s="28" t="s">
        <v>61</v>
      </c>
      <c r="C69" s="28" t="s">
        <v>62</v>
      </c>
      <c r="D69" s="11" t="s">
        <v>319</v>
      </c>
      <c r="E69" s="42">
        <v>275493.73</v>
      </c>
      <c r="F69" s="42">
        <v>130188.91</v>
      </c>
      <c r="G69" s="42"/>
      <c r="H69" s="42">
        <v>5673.07</v>
      </c>
      <c r="I69" s="42">
        <v>0</v>
      </c>
      <c r="J69" s="42"/>
      <c r="K69" s="42"/>
      <c r="L69" s="42"/>
      <c r="M69" s="43">
        <f t="shared" si="1"/>
        <v>411355.71</v>
      </c>
      <c r="N69" s="15">
        <v>45993</v>
      </c>
      <c r="O69" s="15">
        <v>45993</v>
      </c>
      <c r="P69" s="15">
        <v>45994</v>
      </c>
    </row>
    <row r="70" spans="1:16" x14ac:dyDescent="0.35">
      <c r="A70" s="27">
        <v>910</v>
      </c>
      <c r="B70" s="28" t="s">
        <v>89</v>
      </c>
      <c r="C70" s="28" t="s">
        <v>62</v>
      </c>
      <c r="D70" s="11" t="s">
        <v>320</v>
      </c>
      <c r="E70" s="42">
        <v>109.92</v>
      </c>
      <c r="F70" s="42">
        <v>33.42</v>
      </c>
      <c r="G70" s="42"/>
      <c r="H70" s="42">
        <v>1.46</v>
      </c>
      <c r="I70" s="42"/>
      <c r="J70" s="42"/>
      <c r="K70" s="42"/>
      <c r="L70" s="42"/>
      <c r="M70" s="43">
        <f t="shared" si="1"/>
        <v>144.80000000000001</v>
      </c>
      <c r="N70" s="15">
        <v>45982</v>
      </c>
      <c r="O70" s="15">
        <v>45982</v>
      </c>
      <c r="P70" s="15">
        <v>45992</v>
      </c>
    </row>
    <row r="71" spans="1:16" x14ac:dyDescent="0.35">
      <c r="A71" s="27">
        <v>910</v>
      </c>
      <c r="B71" s="28" t="s">
        <v>197</v>
      </c>
      <c r="C71" s="28" t="s">
        <v>62</v>
      </c>
      <c r="D71" s="11" t="s">
        <v>321</v>
      </c>
      <c r="E71" s="42">
        <v>321.61</v>
      </c>
      <c r="F71" s="42">
        <v>97.76</v>
      </c>
      <c r="G71" s="42"/>
      <c r="H71" s="42">
        <v>4.25</v>
      </c>
      <c r="I71" s="42"/>
      <c r="J71" s="42"/>
      <c r="K71" s="42"/>
      <c r="L71" s="42"/>
      <c r="M71" s="43">
        <f t="shared" si="1"/>
        <v>423.62</v>
      </c>
      <c r="N71" s="15">
        <v>45991</v>
      </c>
      <c r="O71" s="15">
        <v>45992</v>
      </c>
      <c r="P71" s="15">
        <v>45992</v>
      </c>
    </row>
    <row r="72" spans="1:16" x14ac:dyDescent="0.35">
      <c r="A72" s="27">
        <v>920</v>
      </c>
      <c r="B72" s="28" t="s">
        <v>63</v>
      </c>
      <c r="C72" s="28" t="s">
        <v>64</v>
      </c>
      <c r="D72" s="11" t="s">
        <v>322</v>
      </c>
      <c r="E72" s="42">
        <v>215536.98</v>
      </c>
      <c r="F72" s="42"/>
      <c r="G72" s="42"/>
      <c r="H72" s="42"/>
      <c r="I72" s="42"/>
      <c r="J72" s="42">
        <v>32169.18</v>
      </c>
      <c r="K72" s="42"/>
      <c r="L72" s="42"/>
      <c r="M72" s="43">
        <f t="shared" si="1"/>
        <v>247706.16</v>
      </c>
      <c r="N72" s="15">
        <v>45986</v>
      </c>
      <c r="O72" s="15">
        <v>45986</v>
      </c>
      <c r="P72" s="15">
        <v>45992</v>
      </c>
    </row>
    <row r="73" spans="1:16" x14ac:dyDescent="0.35">
      <c r="A73" s="27">
        <v>930</v>
      </c>
      <c r="B73" s="28" t="s">
        <v>63</v>
      </c>
      <c r="C73" s="28" t="s">
        <v>65</v>
      </c>
      <c r="D73" s="11" t="s">
        <v>323</v>
      </c>
      <c r="E73" s="42">
        <v>47238.18</v>
      </c>
      <c r="F73" s="42"/>
      <c r="G73" s="42"/>
      <c r="H73" s="42"/>
      <c r="I73" s="42"/>
      <c r="J73" s="42"/>
      <c r="K73" s="42"/>
      <c r="L73" s="42"/>
      <c r="M73" s="43">
        <f t="shared" si="1"/>
        <v>47238.18</v>
      </c>
      <c r="N73" s="15">
        <v>45986</v>
      </c>
      <c r="O73" s="15">
        <v>46010</v>
      </c>
      <c r="P73" s="15">
        <v>46013</v>
      </c>
    </row>
    <row r="74" spans="1:16" x14ac:dyDescent="0.35">
      <c r="A74" s="27">
        <v>940</v>
      </c>
      <c r="B74" s="28" t="s">
        <v>69</v>
      </c>
      <c r="C74" s="28" t="s">
        <v>66</v>
      </c>
      <c r="D74" s="11" t="s">
        <v>324</v>
      </c>
      <c r="E74" s="42">
        <v>0</v>
      </c>
      <c r="F74" s="42">
        <v>0</v>
      </c>
      <c r="G74" s="42">
        <v>0</v>
      </c>
      <c r="H74" s="42">
        <v>0</v>
      </c>
      <c r="I74" s="42">
        <v>0</v>
      </c>
      <c r="J74" s="42">
        <v>0</v>
      </c>
      <c r="K74" s="42">
        <v>0</v>
      </c>
      <c r="L74" s="42">
        <v>0</v>
      </c>
      <c r="M74" s="43">
        <f t="shared" si="1"/>
        <v>0</v>
      </c>
      <c r="N74" s="15">
        <v>45983</v>
      </c>
      <c r="O74" s="15">
        <v>45987</v>
      </c>
      <c r="P74" s="15">
        <v>45992</v>
      </c>
    </row>
    <row r="75" spans="1:16" x14ac:dyDescent="0.35">
      <c r="A75" s="27">
        <v>940</v>
      </c>
      <c r="B75" s="28" t="s">
        <v>63</v>
      </c>
      <c r="C75" s="28" t="s">
        <v>66</v>
      </c>
      <c r="D75" s="11" t="s">
        <v>325</v>
      </c>
      <c r="E75" s="42">
        <v>21793.77</v>
      </c>
      <c r="F75" s="42">
        <v>3606.59</v>
      </c>
      <c r="G75" s="42"/>
      <c r="H75" s="42"/>
      <c r="I75" s="42"/>
      <c r="J75" s="42"/>
      <c r="K75" s="42"/>
      <c r="L75" s="42"/>
      <c r="M75" s="43">
        <f t="shared" si="1"/>
        <v>25400.36</v>
      </c>
      <c r="N75" s="15">
        <v>45986</v>
      </c>
      <c r="O75" s="15">
        <v>45986</v>
      </c>
      <c r="P75" s="15">
        <v>45992</v>
      </c>
    </row>
    <row r="76" spans="1:16" x14ac:dyDescent="0.35">
      <c r="A76" s="27">
        <v>950</v>
      </c>
      <c r="B76" s="28" t="s">
        <v>63</v>
      </c>
      <c r="C76" s="28" t="s">
        <v>67</v>
      </c>
      <c r="D76" s="11" t="s">
        <v>326</v>
      </c>
      <c r="E76" s="42">
        <v>48657.69</v>
      </c>
      <c r="F76" s="42">
        <v>10232.780000000001</v>
      </c>
      <c r="G76" s="42"/>
      <c r="H76" s="42"/>
      <c r="I76" s="42"/>
      <c r="J76" s="42"/>
      <c r="K76" s="42"/>
      <c r="L76" s="42"/>
      <c r="M76" s="43">
        <f t="shared" si="1"/>
        <v>58890.47</v>
      </c>
      <c r="N76" s="15">
        <v>45986</v>
      </c>
      <c r="O76" s="15">
        <v>45986</v>
      </c>
      <c r="P76" s="15">
        <v>45992</v>
      </c>
    </row>
    <row r="77" spans="1:16" x14ac:dyDescent="0.35">
      <c r="A77" s="27">
        <v>960</v>
      </c>
      <c r="B77" s="28" t="s">
        <v>63</v>
      </c>
      <c r="C77" s="28" t="s">
        <v>68</v>
      </c>
      <c r="D77" s="11" t="s">
        <v>327</v>
      </c>
      <c r="E77" s="42">
        <v>2479.37</v>
      </c>
      <c r="F77" s="42"/>
      <c r="G77" s="42"/>
      <c r="H77" s="42"/>
      <c r="I77" s="42"/>
      <c r="J77" s="42"/>
      <c r="K77" s="42"/>
      <c r="L77" s="42"/>
      <c r="M77" s="43">
        <f t="shared" si="1"/>
        <v>2479.37</v>
      </c>
      <c r="N77" s="15">
        <v>45986</v>
      </c>
      <c r="O77" s="15">
        <v>45986</v>
      </c>
      <c r="P77" s="15">
        <v>45992</v>
      </c>
    </row>
    <row r="78" spans="1:16" x14ac:dyDescent="0.35">
      <c r="A78" s="27">
        <v>970</v>
      </c>
      <c r="B78" s="28" t="s">
        <v>69</v>
      </c>
      <c r="C78" s="28" t="s">
        <v>70</v>
      </c>
      <c r="D78" s="11" t="s">
        <v>328</v>
      </c>
      <c r="E78" s="42">
        <v>706.34</v>
      </c>
      <c r="F78" s="42"/>
      <c r="G78" s="42"/>
      <c r="H78" s="42"/>
      <c r="I78" s="42"/>
      <c r="J78" s="42"/>
      <c r="K78" s="42"/>
      <c r="L78" s="42"/>
      <c r="M78" s="43">
        <f t="shared" si="1"/>
        <v>706.34</v>
      </c>
      <c r="N78" s="15">
        <v>45983</v>
      </c>
      <c r="O78" s="15">
        <v>45987</v>
      </c>
      <c r="P78" s="15">
        <v>45992</v>
      </c>
    </row>
    <row r="79" spans="1:16" x14ac:dyDescent="0.35">
      <c r="A79" s="27">
        <v>970</v>
      </c>
      <c r="B79" s="28" t="s">
        <v>63</v>
      </c>
      <c r="C79" s="28" t="s">
        <v>70</v>
      </c>
      <c r="D79" s="11" t="s">
        <v>329</v>
      </c>
      <c r="E79" s="42">
        <v>12.15</v>
      </c>
      <c r="F79" s="42">
        <v>4.28</v>
      </c>
      <c r="G79" s="42"/>
      <c r="H79" s="42"/>
      <c r="I79" s="42"/>
      <c r="J79" s="42"/>
      <c r="K79" s="42"/>
      <c r="L79" s="42"/>
      <c r="M79" s="43">
        <f t="shared" si="1"/>
        <v>16.43</v>
      </c>
      <c r="N79" s="15">
        <v>45986</v>
      </c>
      <c r="O79" s="15">
        <v>45986</v>
      </c>
      <c r="P79" s="15">
        <v>45992</v>
      </c>
    </row>
    <row r="80" spans="1:16" x14ac:dyDescent="0.35">
      <c r="A80" s="27">
        <v>980</v>
      </c>
      <c r="B80" s="28" t="s">
        <v>69</v>
      </c>
      <c r="C80" s="28" t="s">
        <v>71</v>
      </c>
      <c r="D80" s="11" t="s">
        <v>330</v>
      </c>
      <c r="E80" s="42">
        <v>268017.25</v>
      </c>
      <c r="F80" s="42"/>
      <c r="G80" s="42"/>
      <c r="H80" s="42"/>
      <c r="I80" s="42"/>
      <c r="J80" s="42"/>
      <c r="K80" s="42"/>
      <c r="L80" s="42"/>
      <c r="M80" s="43">
        <f t="shared" si="1"/>
        <v>268017.25</v>
      </c>
      <c r="N80" s="15">
        <v>45983</v>
      </c>
      <c r="O80" s="15">
        <v>45987</v>
      </c>
      <c r="P80" s="15">
        <v>45992</v>
      </c>
    </row>
    <row r="81" spans="1:16" x14ac:dyDescent="0.35">
      <c r="A81" s="27">
        <v>990</v>
      </c>
      <c r="B81" s="28" t="s">
        <v>69</v>
      </c>
      <c r="C81" s="28" t="s">
        <v>72</v>
      </c>
      <c r="D81" s="11" t="s">
        <v>331</v>
      </c>
      <c r="E81" s="42">
        <v>194490.23</v>
      </c>
      <c r="F81" s="42"/>
      <c r="G81" s="42"/>
      <c r="H81" s="42"/>
      <c r="I81" s="42"/>
      <c r="J81" s="42"/>
      <c r="K81" s="42"/>
      <c r="L81" s="42"/>
      <c r="M81" s="43">
        <f t="shared" si="1"/>
        <v>194490.23</v>
      </c>
      <c r="N81" s="15">
        <v>45983</v>
      </c>
      <c r="O81" s="15">
        <v>45987</v>
      </c>
      <c r="P81" s="15">
        <v>45992</v>
      </c>
    </row>
    <row r="82" spans="1:16" x14ac:dyDescent="0.35">
      <c r="A82" s="27">
        <v>1000</v>
      </c>
      <c r="B82" s="28" t="s">
        <v>69</v>
      </c>
      <c r="C82" s="28" t="s">
        <v>73</v>
      </c>
      <c r="D82" s="11" t="s">
        <v>332</v>
      </c>
      <c r="E82" s="42">
        <v>23369.040000000001</v>
      </c>
      <c r="F82" s="42"/>
      <c r="G82" s="42"/>
      <c r="H82" s="42"/>
      <c r="I82" s="42"/>
      <c r="J82" s="42"/>
      <c r="K82" s="42"/>
      <c r="L82" s="42"/>
      <c r="M82" s="43">
        <f t="shared" si="1"/>
        <v>23369.040000000001</v>
      </c>
      <c r="N82" s="15">
        <v>45983</v>
      </c>
      <c r="O82" s="15">
        <v>45987</v>
      </c>
      <c r="P82" s="15">
        <v>45992</v>
      </c>
    </row>
    <row r="83" spans="1:16" x14ac:dyDescent="0.35">
      <c r="A83" s="27">
        <v>1010</v>
      </c>
      <c r="B83" s="28" t="s">
        <v>69</v>
      </c>
      <c r="C83" s="28" t="s">
        <v>74</v>
      </c>
      <c r="D83" s="11" t="s">
        <v>333</v>
      </c>
      <c r="E83" s="42">
        <v>1424340.2</v>
      </c>
      <c r="F83" s="42"/>
      <c r="G83" s="42"/>
      <c r="H83" s="42"/>
      <c r="I83" s="42"/>
      <c r="J83" s="42"/>
      <c r="K83" s="42"/>
      <c r="L83" s="42"/>
      <c r="M83" s="43">
        <f t="shared" si="1"/>
        <v>1424340.2</v>
      </c>
      <c r="N83" s="15">
        <v>45983</v>
      </c>
      <c r="O83" s="15">
        <v>45987</v>
      </c>
      <c r="P83" s="15">
        <v>45992</v>
      </c>
    </row>
    <row r="84" spans="1:16" x14ac:dyDescent="0.35">
      <c r="A84" s="27">
        <v>1020</v>
      </c>
      <c r="B84" s="28" t="s">
        <v>69</v>
      </c>
      <c r="C84" s="28" t="s">
        <v>75</v>
      </c>
      <c r="D84" s="11" t="s">
        <v>334</v>
      </c>
      <c r="E84" s="42">
        <v>41256.629999999997</v>
      </c>
      <c r="F84" s="42"/>
      <c r="G84" s="42"/>
      <c r="H84" s="42"/>
      <c r="I84" s="42"/>
      <c r="J84" s="42"/>
      <c r="K84" s="42"/>
      <c r="L84" s="42"/>
      <c r="M84" s="43">
        <f t="shared" si="1"/>
        <v>41256.629999999997</v>
      </c>
      <c r="N84" s="15">
        <v>45983</v>
      </c>
      <c r="O84" s="15">
        <v>45987</v>
      </c>
      <c r="P84" s="15">
        <v>45992</v>
      </c>
    </row>
    <row r="85" spans="1:16" x14ac:dyDescent="0.35">
      <c r="A85" s="27">
        <v>1030</v>
      </c>
      <c r="B85" s="28" t="s">
        <v>69</v>
      </c>
      <c r="C85" s="28" t="s">
        <v>76</v>
      </c>
      <c r="D85" s="11" t="s">
        <v>335</v>
      </c>
      <c r="E85" s="42">
        <v>39191.18</v>
      </c>
      <c r="F85" s="42"/>
      <c r="G85" s="42"/>
      <c r="H85" s="42"/>
      <c r="I85" s="42"/>
      <c r="J85" s="42"/>
      <c r="K85" s="42"/>
      <c r="L85" s="42"/>
      <c r="M85" s="43">
        <f t="shared" si="1"/>
        <v>39191.18</v>
      </c>
      <c r="N85" s="15">
        <v>45983</v>
      </c>
      <c r="O85" s="15">
        <v>45987</v>
      </c>
      <c r="P85" s="15">
        <v>45992</v>
      </c>
    </row>
    <row r="86" spans="1:16" x14ac:dyDescent="0.35">
      <c r="A86" s="27">
        <v>1040</v>
      </c>
      <c r="B86" s="28" t="s">
        <v>69</v>
      </c>
      <c r="C86" s="28" t="s">
        <v>77</v>
      </c>
      <c r="D86" s="11" t="s">
        <v>336</v>
      </c>
      <c r="E86" s="42">
        <v>1450807.09</v>
      </c>
      <c r="F86" s="42"/>
      <c r="G86" s="42"/>
      <c r="H86" s="42"/>
      <c r="I86" s="42"/>
      <c r="J86" s="42"/>
      <c r="K86" s="42"/>
      <c r="L86" s="42"/>
      <c r="M86" s="43">
        <f t="shared" si="1"/>
        <v>1450807.09</v>
      </c>
      <c r="N86" s="15">
        <v>45983</v>
      </c>
      <c r="O86" s="15">
        <v>45987</v>
      </c>
      <c r="P86" s="15">
        <v>45992</v>
      </c>
    </row>
    <row r="87" spans="1:16" x14ac:dyDescent="0.35">
      <c r="A87" s="27">
        <v>1050</v>
      </c>
      <c r="B87" s="28" t="s">
        <v>69</v>
      </c>
      <c r="C87" s="28" t="s">
        <v>78</v>
      </c>
      <c r="D87" s="11" t="s">
        <v>337</v>
      </c>
      <c r="E87" s="42">
        <v>22693.200000000001</v>
      </c>
      <c r="F87" s="42"/>
      <c r="G87" s="42"/>
      <c r="H87" s="42"/>
      <c r="I87" s="42"/>
      <c r="J87" s="42"/>
      <c r="K87" s="42"/>
      <c r="L87" s="42"/>
      <c r="M87" s="43">
        <f t="shared" si="1"/>
        <v>22693.200000000001</v>
      </c>
      <c r="N87" s="15">
        <v>45983</v>
      </c>
      <c r="O87" s="15">
        <v>45987</v>
      </c>
      <c r="P87" s="15">
        <v>45992</v>
      </c>
    </row>
    <row r="88" spans="1:16" x14ac:dyDescent="0.35">
      <c r="A88" s="27">
        <v>1060</v>
      </c>
      <c r="B88" s="28" t="s">
        <v>69</v>
      </c>
      <c r="C88" s="28" t="s">
        <v>79</v>
      </c>
      <c r="D88" s="11" t="s">
        <v>338</v>
      </c>
      <c r="E88" s="42">
        <v>1721.43</v>
      </c>
      <c r="F88" s="42"/>
      <c r="G88" s="42"/>
      <c r="H88" s="42"/>
      <c r="I88" s="42"/>
      <c r="J88" s="42"/>
      <c r="K88" s="42"/>
      <c r="L88" s="42"/>
      <c r="M88" s="43">
        <f t="shared" si="1"/>
        <v>1721.43</v>
      </c>
      <c r="N88" s="15">
        <v>45983</v>
      </c>
      <c r="O88" s="15">
        <v>45987</v>
      </c>
      <c r="P88" s="15">
        <v>45992</v>
      </c>
    </row>
    <row r="89" spans="1:16" x14ac:dyDescent="0.35">
      <c r="A89" s="27">
        <v>1060</v>
      </c>
      <c r="B89" s="28" t="s">
        <v>63</v>
      </c>
      <c r="C89" s="28" t="s">
        <v>79</v>
      </c>
      <c r="D89" s="11" t="s">
        <v>339</v>
      </c>
      <c r="E89" s="42">
        <v>11</v>
      </c>
      <c r="F89" s="42">
        <v>0</v>
      </c>
      <c r="G89" s="42">
        <v>0</v>
      </c>
      <c r="H89" s="42">
        <v>0</v>
      </c>
      <c r="I89" s="42">
        <v>0</v>
      </c>
      <c r="J89" s="42">
        <v>0</v>
      </c>
      <c r="K89" s="42">
        <v>0</v>
      </c>
      <c r="L89" s="42">
        <v>0</v>
      </c>
      <c r="M89" s="43">
        <f t="shared" si="1"/>
        <v>11</v>
      </c>
      <c r="N89" s="15">
        <v>45986</v>
      </c>
      <c r="O89" s="15">
        <v>45999</v>
      </c>
      <c r="P89" s="15">
        <v>45999</v>
      </c>
    </row>
    <row r="90" spans="1:16" x14ac:dyDescent="0.35">
      <c r="A90" s="27">
        <v>1070</v>
      </c>
      <c r="B90" s="28" t="s">
        <v>69</v>
      </c>
      <c r="C90" s="28" t="s">
        <v>80</v>
      </c>
      <c r="D90" s="11" t="s">
        <v>340</v>
      </c>
      <c r="E90" s="42">
        <v>47027.79</v>
      </c>
      <c r="F90" s="42"/>
      <c r="G90" s="42"/>
      <c r="H90" s="42"/>
      <c r="I90" s="42"/>
      <c r="J90" s="42"/>
      <c r="K90" s="42"/>
      <c r="L90" s="42"/>
      <c r="M90" s="43">
        <f t="shared" si="1"/>
        <v>47027.79</v>
      </c>
      <c r="N90" s="15">
        <v>45983</v>
      </c>
      <c r="O90" s="15">
        <v>45987</v>
      </c>
      <c r="P90" s="15">
        <v>45992</v>
      </c>
    </row>
    <row r="91" spans="1:16" x14ac:dyDescent="0.35">
      <c r="A91" s="27">
        <v>1080</v>
      </c>
      <c r="B91" s="28" t="s">
        <v>69</v>
      </c>
      <c r="C91" s="28" t="s">
        <v>81</v>
      </c>
      <c r="D91" s="11" t="s">
        <v>341</v>
      </c>
      <c r="E91" s="42">
        <v>45286.35</v>
      </c>
      <c r="F91" s="42"/>
      <c r="G91" s="42"/>
      <c r="H91" s="42"/>
      <c r="I91" s="42"/>
      <c r="J91" s="42"/>
      <c r="K91" s="42"/>
      <c r="L91" s="42"/>
      <c r="M91" s="43">
        <f t="shared" si="1"/>
        <v>45286.35</v>
      </c>
      <c r="N91" s="15">
        <v>45983</v>
      </c>
      <c r="O91" s="15">
        <v>45987</v>
      </c>
      <c r="P91" s="15">
        <v>45992</v>
      </c>
    </row>
    <row r="92" spans="1:16" x14ac:dyDescent="0.35">
      <c r="A92" s="27">
        <v>1110</v>
      </c>
      <c r="B92" s="28" t="s">
        <v>69</v>
      </c>
      <c r="C92" s="28" t="s">
        <v>82</v>
      </c>
      <c r="D92" s="11" t="s">
        <v>342</v>
      </c>
      <c r="E92" s="42">
        <v>293847.92</v>
      </c>
      <c r="F92" s="42"/>
      <c r="G92" s="42"/>
      <c r="H92" s="42"/>
      <c r="I92" s="42"/>
      <c r="J92" s="42"/>
      <c r="K92" s="42"/>
      <c r="L92" s="42"/>
      <c r="M92" s="43">
        <f t="shared" si="1"/>
        <v>293847.92</v>
      </c>
      <c r="N92" s="15">
        <v>45983</v>
      </c>
      <c r="O92" s="15">
        <v>45987</v>
      </c>
      <c r="P92" s="15">
        <v>45992</v>
      </c>
    </row>
    <row r="93" spans="1:16" x14ac:dyDescent="0.35">
      <c r="A93" s="27">
        <v>1120</v>
      </c>
      <c r="B93" s="28" t="s">
        <v>69</v>
      </c>
      <c r="C93" s="28" t="s">
        <v>83</v>
      </c>
      <c r="D93" s="11" t="s">
        <v>343</v>
      </c>
      <c r="E93" s="42">
        <v>2104.0300000000002</v>
      </c>
      <c r="F93" s="42"/>
      <c r="G93" s="42"/>
      <c r="H93" s="42"/>
      <c r="I93" s="42"/>
      <c r="J93" s="42"/>
      <c r="K93" s="42"/>
      <c r="L93" s="42"/>
      <c r="M93" s="43">
        <f t="shared" si="1"/>
        <v>2104.0300000000002</v>
      </c>
      <c r="N93" s="15">
        <v>45983</v>
      </c>
      <c r="O93" s="15">
        <v>45987</v>
      </c>
      <c r="P93" s="15">
        <v>45992</v>
      </c>
    </row>
    <row r="94" spans="1:16" x14ac:dyDescent="0.35">
      <c r="A94" s="27">
        <v>1120</v>
      </c>
      <c r="B94" s="28" t="s">
        <v>135</v>
      </c>
      <c r="C94" s="28" t="s">
        <v>83</v>
      </c>
      <c r="D94" s="11" t="s">
        <v>344</v>
      </c>
      <c r="E94" s="42">
        <v>397.68</v>
      </c>
      <c r="F94" s="42">
        <v>53.52</v>
      </c>
      <c r="G94" s="42"/>
      <c r="H94" s="42"/>
      <c r="I94" s="42"/>
      <c r="J94" s="42"/>
      <c r="K94" s="42"/>
      <c r="L94" s="42"/>
      <c r="M94" s="43">
        <f t="shared" si="1"/>
        <v>451.2</v>
      </c>
      <c r="N94" s="15">
        <v>45980</v>
      </c>
      <c r="O94" s="15">
        <v>45981</v>
      </c>
      <c r="P94" s="15">
        <v>45981</v>
      </c>
    </row>
    <row r="95" spans="1:16" x14ac:dyDescent="0.35">
      <c r="A95" s="27">
        <v>1120</v>
      </c>
      <c r="B95" s="28" t="s">
        <v>187</v>
      </c>
      <c r="C95" s="28" t="s">
        <v>83</v>
      </c>
      <c r="D95" s="11" t="s">
        <v>345</v>
      </c>
      <c r="E95" s="42">
        <v>149</v>
      </c>
      <c r="F95" s="42"/>
      <c r="G95" s="42"/>
      <c r="H95" s="42"/>
      <c r="I95" s="42"/>
      <c r="J95" s="42"/>
      <c r="K95" s="42"/>
      <c r="L95" s="42"/>
      <c r="M95" s="43">
        <f t="shared" si="1"/>
        <v>149</v>
      </c>
      <c r="N95" s="15">
        <v>45979</v>
      </c>
      <c r="O95" s="15">
        <v>45982</v>
      </c>
      <c r="P95" s="15">
        <v>45992</v>
      </c>
    </row>
    <row r="96" spans="1:16" x14ac:dyDescent="0.35">
      <c r="A96" s="27">
        <v>1130</v>
      </c>
      <c r="B96" s="28" t="s">
        <v>69</v>
      </c>
      <c r="C96" s="28" t="s">
        <v>84</v>
      </c>
      <c r="D96" s="11" t="s">
        <v>346</v>
      </c>
      <c r="E96" s="42">
        <v>6034.77</v>
      </c>
      <c r="F96" s="42"/>
      <c r="G96" s="42"/>
      <c r="H96" s="42"/>
      <c r="I96" s="42"/>
      <c r="J96" s="42"/>
      <c r="K96" s="42"/>
      <c r="L96" s="42"/>
      <c r="M96" s="43">
        <f t="shared" si="1"/>
        <v>6034.77</v>
      </c>
      <c r="N96" s="15">
        <v>45983</v>
      </c>
      <c r="O96" s="15">
        <v>45987</v>
      </c>
      <c r="P96" s="15">
        <v>45992</v>
      </c>
    </row>
    <row r="97" spans="1:16" x14ac:dyDescent="0.35">
      <c r="A97" s="27">
        <v>1130</v>
      </c>
      <c r="B97" s="28" t="s">
        <v>63</v>
      </c>
      <c r="C97" s="28" t="s">
        <v>84</v>
      </c>
      <c r="D97" s="11" t="s">
        <v>347</v>
      </c>
      <c r="E97" s="42">
        <v>148.35</v>
      </c>
      <c r="F97" s="42">
        <v>6.04</v>
      </c>
      <c r="G97" s="42"/>
      <c r="H97" s="42"/>
      <c r="I97" s="42"/>
      <c r="J97" s="42"/>
      <c r="K97" s="42"/>
      <c r="L97" s="42"/>
      <c r="M97" s="43">
        <f t="shared" si="1"/>
        <v>154.38999999999999</v>
      </c>
      <c r="N97" s="15">
        <v>45986</v>
      </c>
      <c r="O97" s="15">
        <v>45986</v>
      </c>
      <c r="P97" s="15">
        <v>45992</v>
      </c>
    </row>
    <row r="98" spans="1:16" x14ac:dyDescent="0.35">
      <c r="A98" s="27">
        <v>1130</v>
      </c>
      <c r="B98" s="28" t="s">
        <v>135</v>
      </c>
      <c r="C98" s="28" t="s">
        <v>84</v>
      </c>
      <c r="D98" s="11" t="s">
        <v>348</v>
      </c>
      <c r="E98" s="42">
        <v>597.30999999999995</v>
      </c>
      <c r="F98" s="42">
        <v>24.3</v>
      </c>
      <c r="G98" s="42"/>
      <c r="H98" s="42"/>
      <c r="I98" s="42"/>
      <c r="J98" s="42"/>
      <c r="K98" s="42"/>
      <c r="L98" s="42"/>
      <c r="M98" s="43">
        <f t="shared" si="1"/>
        <v>621.6099999999999</v>
      </c>
      <c r="N98" s="15">
        <v>45980</v>
      </c>
      <c r="O98" s="15">
        <v>45981</v>
      </c>
      <c r="P98" s="15">
        <v>45981</v>
      </c>
    </row>
    <row r="99" spans="1:16" x14ac:dyDescent="0.35">
      <c r="A99" s="27">
        <v>1140</v>
      </c>
      <c r="B99" s="28" t="s">
        <v>85</v>
      </c>
      <c r="C99" s="28" t="s">
        <v>86</v>
      </c>
      <c r="D99" s="11" t="s">
        <v>349</v>
      </c>
      <c r="E99" s="42">
        <v>35871.699999999997</v>
      </c>
      <c r="F99" s="42"/>
      <c r="G99" s="42"/>
      <c r="H99" s="42"/>
      <c r="I99" s="42"/>
      <c r="J99" s="42"/>
      <c r="K99" s="42"/>
      <c r="L99" s="42"/>
      <c r="M99" s="43">
        <f t="shared" si="1"/>
        <v>35871.699999999997</v>
      </c>
      <c r="N99" s="15">
        <v>45980</v>
      </c>
      <c r="O99" s="15">
        <v>45980</v>
      </c>
      <c r="P99" s="15">
        <v>45980</v>
      </c>
    </row>
    <row r="100" spans="1:16" x14ac:dyDescent="0.35">
      <c r="A100" s="27">
        <v>1150</v>
      </c>
      <c r="B100" s="28" t="s">
        <v>51</v>
      </c>
      <c r="C100" s="28" t="s">
        <v>87</v>
      </c>
      <c r="D100" s="11" t="s">
        <v>350</v>
      </c>
      <c r="E100" s="42">
        <v>30</v>
      </c>
      <c r="F100" s="42"/>
      <c r="G100" s="42"/>
      <c r="H100" s="42"/>
      <c r="I100" s="42"/>
      <c r="J100" s="42"/>
      <c r="K100" s="42"/>
      <c r="L100" s="42"/>
      <c r="M100" s="43">
        <f t="shared" si="1"/>
        <v>30</v>
      </c>
      <c r="N100" s="15">
        <v>45971</v>
      </c>
      <c r="O100" s="15">
        <v>45980</v>
      </c>
      <c r="P100" s="15">
        <v>45980</v>
      </c>
    </row>
    <row r="101" spans="1:16" x14ac:dyDescent="0.35">
      <c r="A101" s="27">
        <v>1150</v>
      </c>
      <c r="B101" s="28" t="s">
        <v>69</v>
      </c>
      <c r="C101" s="28" t="s">
        <v>87</v>
      </c>
      <c r="D101" s="11" t="s">
        <v>351</v>
      </c>
      <c r="E101" s="42">
        <v>3.12</v>
      </c>
      <c r="F101" s="42"/>
      <c r="G101" s="42"/>
      <c r="H101" s="42"/>
      <c r="I101" s="42"/>
      <c r="J101" s="42"/>
      <c r="K101" s="42"/>
      <c r="L101" s="42"/>
      <c r="M101" s="43">
        <f t="shared" si="1"/>
        <v>3.12</v>
      </c>
      <c r="N101" s="15">
        <v>45983</v>
      </c>
      <c r="O101" s="15">
        <v>45987</v>
      </c>
      <c r="P101" s="15">
        <v>45992</v>
      </c>
    </row>
    <row r="102" spans="1:16" x14ac:dyDescent="0.35">
      <c r="A102" s="27">
        <v>1150</v>
      </c>
      <c r="B102" s="28" t="s">
        <v>85</v>
      </c>
      <c r="C102" s="28" t="s">
        <v>87</v>
      </c>
      <c r="D102" s="11" t="s">
        <v>352</v>
      </c>
      <c r="E102" s="42">
        <v>13463.31</v>
      </c>
      <c r="F102" s="42"/>
      <c r="G102" s="42"/>
      <c r="H102" s="42"/>
      <c r="I102" s="42"/>
      <c r="J102" s="42"/>
      <c r="K102" s="42"/>
      <c r="L102" s="42"/>
      <c r="M102" s="43">
        <f t="shared" si="1"/>
        <v>13463.31</v>
      </c>
      <c r="N102" s="15">
        <v>45980</v>
      </c>
      <c r="O102" s="15">
        <v>45980</v>
      </c>
      <c r="P102" s="15">
        <v>45980</v>
      </c>
    </row>
    <row r="103" spans="1:16" x14ac:dyDescent="0.35">
      <c r="A103" s="27">
        <v>1160</v>
      </c>
      <c r="B103" s="28" t="s">
        <v>85</v>
      </c>
      <c r="C103" s="28" t="s">
        <v>88</v>
      </c>
      <c r="D103" s="11" t="s">
        <v>353</v>
      </c>
      <c r="E103" s="42">
        <v>9410.1200000000008</v>
      </c>
      <c r="F103" s="42"/>
      <c r="G103" s="42"/>
      <c r="H103" s="42"/>
      <c r="I103" s="42"/>
      <c r="J103" s="42"/>
      <c r="K103" s="42"/>
      <c r="L103" s="42"/>
      <c r="M103" s="43">
        <f t="shared" si="1"/>
        <v>9410.1200000000008</v>
      </c>
      <c r="N103" s="15">
        <v>46001</v>
      </c>
      <c r="O103" s="15">
        <v>45980</v>
      </c>
      <c r="P103" s="15">
        <v>45980</v>
      </c>
    </row>
    <row r="104" spans="1:16" x14ac:dyDescent="0.35">
      <c r="A104" s="27">
        <v>1180</v>
      </c>
      <c r="B104" s="28" t="s">
        <v>61</v>
      </c>
      <c r="C104" s="28" t="s">
        <v>90</v>
      </c>
      <c r="D104" s="11" t="s">
        <v>354</v>
      </c>
      <c r="E104" s="42">
        <v>72937.33</v>
      </c>
      <c r="F104" s="42">
        <v>22372.92</v>
      </c>
      <c r="G104" s="42"/>
      <c r="H104" s="42"/>
      <c r="I104" s="42"/>
      <c r="J104" s="42">
        <v>27151.18</v>
      </c>
      <c r="K104" s="42"/>
      <c r="L104" s="42"/>
      <c r="M104" s="43">
        <f t="shared" si="1"/>
        <v>122461.43</v>
      </c>
      <c r="N104" s="15">
        <v>45993</v>
      </c>
      <c r="O104" s="15">
        <v>45993</v>
      </c>
      <c r="P104" s="15">
        <v>45994</v>
      </c>
    </row>
    <row r="105" spans="1:16" x14ac:dyDescent="0.35">
      <c r="A105" s="27">
        <v>1180</v>
      </c>
      <c r="B105" s="28" t="s">
        <v>89</v>
      </c>
      <c r="C105" s="28" t="s">
        <v>90</v>
      </c>
      <c r="D105" s="11" t="s">
        <v>355</v>
      </c>
      <c r="E105" s="42">
        <v>69276.33</v>
      </c>
      <c r="F105" s="42">
        <v>20898.09</v>
      </c>
      <c r="G105" s="42"/>
      <c r="H105" s="42"/>
      <c r="I105" s="42"/>
      <c r="J105" s="42">
        <v>25096.15</v>
      </c>
      <c r="K105" s="42"/>
      <c r="L105" s="42"/>
      <c r="M105" s="43">
        <f t="shared" si="1"/>
        <v>115270.57</v>
      </c>
      <c r="N105" s="15">
        <v>45982</v>
      </c>
      <c r="O105" s="15">
        <v>45982</v>
      </c>
      <c r="P105" s="15">
        <v>45992</v>
      </c>
    </row>
    <row r="106" spans="1:16" x14ac:dyDescent="0.35">
      <c r="A106" s="27">
        <v>1180</v>
      </c>
      <c r="B106" s="28" t="s">
        <v>180</v>
      </c>
      <c r="C106" s="28" t="s">
        <v>90</v>
      </c>
      <c r="D106" s="11" t="s">
        <v>356</v>
      </c>
      <c r="E106" s="42">
        <v>58778.04</v>
      </c>
      <c r="F106" s="42">
        <v>17968.36</v>
      </c>
      <c r="G106" s="42">
        <v>0</v>
      </c>
      <c r="H106" s="42">
        <v>0</v>
      </c>
      <c r="I106" s="42">
        <v>0</v>
      </c>
      <c r="J106" s="42">
        <v>21771.75</v>
      </c>
      <c r="K106" s="42">
        <v>0</v>
      </c>
      <c r="L106" s="42">
        <v>0</v>
      </c>
      <c r="M106" s="43">
        <f t="shared" si="1"/>
        <v>98518.15</v>
      </c>
      <c r="N106" s="15">
        <v>45992</v>
      </c>
      <c r="O106" s="15">
        <v>45992</v>
      </c>
      <c r="P106" s="15">
        <v>45993</v>
      </c>
    </row>
    <row r="107" spans="1:16" x14ac:dyDescent="0.35">
      <c r="A107" s="27">
        <v>1195</v>
      </c>
      <c r="B107" s="28" t="s">
        <v>89</v>
      </c>
      <c r="C107" s="28" t="s">
        <v>91</v>
      </c>
      <c r="D107" s="11" t="s">
        <v>357</v>
      </c>
      <c r="E107" s="42">
        <v>14064.52</v>
      </c>
      <c r="F107" s="42">
        <v>13291.89</v>
      </c>
      <c r="G107" s="42"/>
      <c r="H107" s="42"/>
      <c r="I107" s="42"/>
      <c r="J107" s="42">
        <v>14542.77</v>
      </c>
      <c r="K107" s="42"/>
      <c r="L107" s="42"/>
      <c r="M107" s="43">
        <f t="shared" si="1"/>
        <v>41899.18</v>
      </c>
      <c r="N107" s="15">
        <v>45982</v>
      </c>
      <c r="O107" s="15">
        <v>45982</v>
      </c>
      <c r="P107" s="15">
        <v>45992</v>
      </c>
    </row>
    <row r="108" spans="1:16" x14ac:dyDescent="0.35">
      <c r="A108" s="27">
        <v>1220</v>
      </c>
      <c r="B108" s="28" t="s">
        <v>89</v>
      </c>
      <c r="C108" s="28" t="s">
        <v>92</v>
      </c>
      <c r="D108" s="11" t="s">
        <v>358</v>
      </c>
      <c r="E108" s="42">
        <v>1302.6099999999999</v>
      </c>
      <c r="F108" s="42">
        <v>2155.3000000000002</v>
      </c>
      <c r="G108" s="42"/>
      <c r="H108" s="42"/>
      <c r="I108" s="42"/>
      <c r="J108" s="42">
        <v>868.38</v>
      </c>
      <c r="K108" s="42"/>
      <c r="L108" s="42"/>
      <c r="M108" s="43">
        <f t="shared" si="1"/>
        <v>4326.29</v>
      </c>
      <c r="N108" s="15">
        <v>45982</v>
      </c>
      <c r="O108" s="15">
        <v>45982</v>
      </c>
      <c r="P108" s="15">
        <v>45992</v>
      </c>
    </row>
    <row r="109" spans="1:16" x14ac:dyDescent="0.35">
      <c r="A109" s="27">
        <v>1330</v>
      </c>
      <c r="B109" s="28" t="s">
        <v>93</v>
      </c>
      <c r="C109" s="28" t="s">
        <v>94</v>
      </c>
      <c r="D109" s="11" t="s">
        <v>359</v>
      </c>
      <c r="E109" s="42">
        <v>0</v>
      </c>
      <c r="F109" s="42">
        <v>0</v>
      </c>
      <c r="G109" s="42">
        <v>0</v>
      </c>
      <c r="H109" s="42">
        <v>0</v>
      </c>
      <c r="I109" s="42">
        <v>0</v>
      </c>
      <c r="J109" s="42">
        <v>0</v>
      </c>
      <c r="K109" s="42">
        <v>0</v>
      </c>
      <c r="L109" s="42">
        <v>0</v>
      </c>
      <c r="M109" s="43">
        <f t="shared" si="1"/>
        <v>0</v>
      </c>
      <c r="N109" s="15">
        <v>45999</v>
      </c>
      <c r="O109" s="15">
        <v>45999</v>
      </c>
      <c r="P109" s="15">
        <v>46000</v>
      </c>
    </row>
    <row r="110" spans="1:16" x14ac:dyDescent="0.35">
      <c r="A110" s="27">
        <v>1340</v>
      </c>
      <c r="B110" s="28" t="s">
        <v>61</v>
      </c>
      <c r="C110" s="28" t="s">
        <v>96</v>
      </c>
      <c r="D110" s="11" t="s">
        <v>360</v>
      </c>
      <c r="E110" s="42">
        <v>0.98</v>
      </c>
      <c r="F110" s="42">
        <v>0.37</v>
      </c>
      <c r="G110" s="42"/>
      <c r="H110" s="42"/>
      <c r="I110" s="42"/>
      <c r="J110" s="42">
        <v>0.47</v>
      </c>
      <c r="K110" s="42"/>
      <c r="L110" s="42"/>
      <c r="M110" s="43">
        <f t="shared" si="1"/>
        <v>1.82</v>
      </c>
      <c r="N110" s="15">
        <v>45993</v>
      </c>
      <c r="O110" s="15">
        <v>45993</v>
      </c>
      <c r="P110" s="15">
        <v>45994</v>
      </c>
    </row>
    <row r="111" spans="1:16" x14ac:dyDescent="0.35">
      <c r="A111" s="27">
        <v>1340</v>
      </c>
      <c r="B111" s="28" t="s">
        <v>95</v>
      </c>
      <c r="C111" s="28" t="s">
        <v>96</v>
      </c>
      <c r="D111" s="11" t="s">
        <v>361</v>
      </c>
      <c r="E111" s="42">
        <v>13733.54</v>
      </c>
      <c r="F111" s="42">
        <v>3606.3</v>
      </c>
      <c r="G111" s="42"/>
      <c r="H111" s="42"/>
      <c r="I111" s="42"/>
      <c r="J111" s="42"/>
      <c r="K111" s="42"/>
      <c r="L111" s="42"/>
      <c r="M111" s="43">
        <f t="shared" si="1"/>
        <v>17339.84</v>
      </c>
      <c r="N111" s="15">
        <v>45986</v>
      </c>
      <c r="O111" s="15">
        <v>45987</v>
      </c>
      <c r="P111" s="15">
        <v>45992</v>
      </c>
    </row>
    <row r="112" spans="1:16" x14ac:dyDescent="0.35">
      <c r="A112" s="27">
        <v>1340</v>
      </c>
      <c r="B112" s="28" t="s">
        <v>213</v>
      </c>
      <c r="C112" s="28" t="s">
        <v>96</v>
      </c>
      <c r="D112" s="11" t="s">
        <v>362</v>
      </c>
      <c r="E112" s="42">
        <v>570.5</v>
      </c>
      <c r="F112" s="42"/>
      <c r="G112" s="42"/>
      <c r="H112" s="42"/>
      <c r="I112" s="42"/>
      <c r="J112" s="42"/>
      <c r="K112" s="42"/>
      <c r="L112" s="42"/>
      <c r="M112" s="43">
        <f t="shared" si="1"/>
        <v>570.5</v>
      </c>
      <c r="N112" s="15">
        <v>45986</v>
      </c>
      <c r="O112" s="15">
        <v>45985</v>
      </c>
      <c r="P112" s="15">
        <v>45992</v>
      </c>
    </row>
    <row r="113" spans="1:16" x14ac:dyDescent="0.35">
      <c r="A113" s="27">
        <v>1350</v>
      </c>
      <c r="B113" s="28" t="s">
        <v>95</v>
      </c>
      <c r="C113" s="28" t="s">
        <v>97</v>
      </c>
      <c r="D113" s="11" t="s">
        <v>363</v>
      </c>
      <c r="E113" s="42">
        <v>49326.95</v>
      </c>
      <c r="F113" s="42">
        <v>16873.66</v>
      </c>
      <c r="G113" s="42"/>
      <c r="H113" s="42"/>
      <c r="I113" s="42"/>
      <c r="J113" s="42"/>
      <c r="K113" s="42"/>
      <c r="L113" s="42"/>
      <c r="M113" s="43">
        <f t="shared" si="1"/>
        <v>66200.61</v>
      </c>
      <c r="N113" s="15">
        <v>45986</v>
      </c>
      <c r="O113" s="15">
        <v>45987</v>
      </c>
      <c r="P113" s="15">
        <v>45992</v>
      </c>
    </row>
    <row r="114" spans="1:16" x14ac:dyDescent="0.35">
      <c r="A114" s="27">
        <v>1360</v>
      </c>
      <c r="B114" s="28" t="s">
        <v>98</v>
      </c>
      <c r="C114" s="28" t="s">
        <v>99</v>
      </c>
      <c r="D114" s="11" t="s">
        <v>364</v>
      </c>
      <c r="E114" s="12">
        <v>100589.68</v>
      </c>
      <c r="F114" s="42"/>
      <c r="G114" s="42"/>
      <c r="H114" s="42"/>
      <c r="I114" s="42"/>
      <c r="J114" s="42"/>
      <c r="K114" s="42"/>
      <c r="L114" s="42"/>
      <c r="M114" s="43">
        <f t="shared" si="1"/>
        <v>100589.68</v>
      </c>
      <c r="N114" s="15">
        <v>45986</v>
      </c>
      <c r="O114" s="15">
        <v>45992</v>
      </c>
      <c r="P114" s="15">
        <v>45992</v>
      </c>
    </row>
    <row r="115" spans="1:16" x14ac:dyDescent="0.35">
      <c r="A115" s="27">
        <v>1360</v>
      </c>
      <c r="B115" s="28" t="s">
        <v>201</v>
      </c>
      <c r="C115" s="28" t="s">
        <v>99</v>
      </c>
      <c r="D115" s="11" t="s">
        <v>365</v>
      </c>
      <c r="E115" s="42">
        <v>76.08</v>
      </c>
      <c r="F115" s="42"/>
      <c r="G115" s="42"/>
      <c r="H115" s="42"/>
      <c r="I115" s="42"/>
      <c r="J115" s="42"/>
      <c r="K115" s="42"/>
      <c r="L115" s="42"/>
      <c r="M115" s="43">
        <f t="shared" si="1"/>
        <v>76.08</v>
      </c>
      <c r="N115" s="15">
        <v>45995</v>
      </c>
      <c r="O115" s="15">
        <v>45996</v>
      </c>
      <c r="P115" s="15">
        <v>45996</v>
      </c>
    </row>
    <row r="116" spans="1:16" x14ac:dyDescent="0.35">
      <c r="A116" s="27">
        <v>1380</v>
      </c>
      <c r="B116" s="28" t="s">
        <v>100</v>
      </c>
      <c r="C116" s="28" t="s">
        <v>101</v>
      </c>
      <c r="D116" s="11" t="s">
        <v>366</v>
      </c>
      <c r="E116" s="42">
        <v>1773.9</v>
      </c>
      <c r="F116" s="42">
        <v>522.80999999999995</v>
      </c>
      <c r="G116" s="42"/>
      <c r="H116" s="42"/>
      <c r="I116" s="42"/>
      <c r="J116" s="42"/>
      <c r="K116" s="42"/>
      <c r="L116" s="42"/>
      <c r="M116" s="43">
        <f t="shared" si="1"/>
        <v>2296.71</v>
      </c>
      <c r="N116" s="15">
        <v>45980</v>
      </c>
      <c r="O116" s="15">
        <v>45980</v>
      </c>
      <c r="P116" s="15">
        <v>45980</v>
      </c>
    </row>
    <row r="117" spans="1:16" x14ac:dyDescent="0.35">
      <c r="A117" s="27">
        <v>1390</v>
      </c>
      <c r="B117" s="28" t="s">
        <v>102</v>
      </c>
      <c r="C117" s="28" t="s">
        <v>103</v>
      </c>
      <c r="D117" s="11" t="s">
        <v>367</v>
      </c>
      <c r="E117" s="42">
        <v>23951.99</v>
      </c>
      <c r="F117" s="42"/>
      <c r="G117" s="42"/>
      <c r="H117" s="42"/>
      <c r="I117" s="42"/>
      <c r="J117" s="42"/>
      <c r="K117" s="42"/>
      <c r="L117" s="42"/>
      <c r="M117" s="43">
        <f t="shared" si="1"/>
        <v>23951.99</v>
      </c>
      <c r="N117" s="15">
        <v>45992</v>
      </c>
      <c r="O117" s="15">
        <v>45985</v>
      </c>
      <c r="P117" s="15">
        <v>45992</v>
      </c>
    </row>
    <row r="118" spans="1:16" x14ac:dyDescent="0.35">
      <c r="A118" s="27">
        <v>1400</v>
      </c>
      <c r="B118" s="28" t="s">
        <v>102</v>
      </c>
      <c r="C118" s="28" t="s">
        <v>104</v>
      </c>
      <c r="D118" s="11" t="s">
        <v>368</v>
      </c>
      <c r="E118" s="42">
        <v>3650.37</v>
      </c>
      <c r="F118" s="42"/>
      <c r="G118" s="42"/>
      <c r="H118" s="42"/>
      <c r="I118" s="42"/>
      <c r="J118" s="42"/>
      <c r="K118" s="42"/>
      <c r="L118" s="42"/>
      <c r="M118" s="43">
        <f t="shared" si="1"/>
        <v>3650.37</v>
      </c>
      <c r="N118" s="15">
        <v>45992</v>
      </c>
      <c r="O118" s="15">
        <v>45985</v>
      </c>
      <c r="P118" s="15">
        <v>45992</v>
      </c>
    </row>
    <row r="119" spans="1:16" x14ac:dyDescent="0.35">
      <c r="A119" s="27">
        <v>1410</v>
      </c>
      <c r="B119" s="28" t="s">
        <v>105</v>
      </c>
      <c r="C119" s="28" t="s">
        <v>106</v>
      </c>
      <c r="D119" s="11" t="s">
        <v>369</v>
      </c>
      <c r="E119" s="42">
        <v>6868.27</v>
      </c>
      <c r="F119" s="42"/>
      <c r="G119" s="42">
        <v>28.04</v>
      </c>
      <c r="H119" s="42"/>
      <c r="I119" s="42"/>
      <c r="J119" s="42"/>
      <c r="K119" s="42"/>
      <c r="L119" s="42"/>
      <c r="M119" s="43">
        <f t="shared" si="1"/>
        <v>6896.31</v>
      </c>
      <c r="N119" s="15">
        <v>45985</v>
      </c>
      <c r="O119" s="15">
        <v>45986</v>
      </c>
      <c r="P119" s="15">
        <v>45992</v>
      </c>
    </row>
    <row r="120" spans="1:16" x14ac:dyDescent="0.35">
      <c r="A120" s="27">
        <v>1420</v>
      </c>
      <c r="B120" s="28" t="s">
        <v>242</v>
      </c>
      <c r="C120" s="28" t="s">
        <v>108</v>
      </c>
      <c r="D120" s="11" t="s">
        <v>370</v>
      </c>
      <c r="E120" s="42">
        <v>52098.51</v>
      </c>
      <c r="F120" s="42">
        <v>8017.45</v>
      </c>
      <c r="G120" s="42">
        <v>276.94</v>
      </c>
      <c r="H120" s="42"/>
      <c r="I120" s="42"/>
      <c r="J120" s="42"/>
      <c r="K120" s="42"/>
      <c r="L120" s="42"/>
      <c r="M120" s="43">
        <f t="shared" si="1"/>
        <v>60392.9</v>
      </c>
      <c r="N120" s="15">
        <v>45981</v>
      </c>
      <c r="O120" s="15">
        <v>45986</v>
      </c>
      <c r="P120" s="15">
        <v>45992</v>
      </c>
    </row>
    <row r="121" spans="1:16" x14ac:dyDescent="0.35">
      <c r="A121" s="27">
        <v>1420</v>
      </c>
      <c r="B121" s="28" t="s">
        <v>107</v>
      </c>
      <c r="C121" s="28" t="s">
        <v>108</v>
      </c>
      <c r="D121" s="11" t="s">
        <v>371</v>
      </c>
      <c r="E121" s="42">
        <v>4069536</v>
      </c>
      <c r="F121" s="42"/>
      <c r="G121" s="42"/>
      <c r="H121" s="42"/>
      <c r="I121" s="42"/>
      <c r="J121" s="42"/>
      <c r="K121" s="42"/>
      <c r="L121" s="42"/>
      <c r="M121" s="43">
        <f t="shared" si="1"/>
        <v>4069536</v>
      </c>
      <c r="N121" s="15">
        <v>45995</v>
      </c>
      <c r="O121" s="15">
        <v>45995</v>
      </c>
      <c r="P121" s="15">
        <v>45996</v>
      </c>
    </row>
    <row r="122" spans="1:16" x14ac:dyDescent="0.35">
      <c r="A122" s="27">
        <v>1430</v>
      </c>
      <c r="B122" s="28" t="s">
        <v>109</v>
      </c>
      <c r="C122" s="28" t="s">
        <v>110</v>
      </c>
      <c r="D122" s="11" t="s">
        <v>372</v>
      </c>
      <c r="E122" s="42">
        <v>7093.52</v>
      </c>
      <c r="F122" s="42"/>
      <c r="G122" s="42"/>
      <c r="H122" s="42"/>
      <c r="I122" s="42"/>
      <c r="J122" s="42"/>
      <c r="K122" s="42"/>
      <c r="L122" s="42"/>
      <c r="M122" s="43">
        <f t="shared" si="1"/>
        <v>7093.52</v>
      </c>
      <c r="N122" s="15">
        <v>45992</v>
      </c>
      <c r="O122" s="15">
        <v>45992</v>
      </c>
      <c r="P122" s="15">
        <v>45993</v>
      </c>
    </row>
    <row r="123" spans="1:16" x14ac:dyDescent="0.35">
      <c r="A123" s="27">
        <v>1440</v>
      </c>
      <c r="B123" s="28" t="s">
        <v>109</v>
      </c>
      <c r="C123" s="28" t="s">
        <v>111</v>
      </c>
      <c r="D123" s="11" t="s">
        <v>373</v>
      </c>
      <c r="E123" s="42">
        <v>508.13</v>
      </c>
      <c r="F123" s="42"/>
      <c r="G123" s="42"/>
      <c r="H123" s="42"/>
      <c r="I123" s="42"/>
      <c r="J123" s="42"/>
      <c r="K123" s="42"/>
      <c r="L123" s="42"/>
      <c r="M123" s="43">
        <f t="shared" si="1"/>
        <v>508.13</v>
      </c>
      <c r="N123" s="15">
        <v>45992</v>
      </c>
      <c r="O123" s="15">
        <v>45992</v>
      </c>
      <c r="P123" s="15">
        <v>45993</v>
      </c>
    </row>
    <row r="124" spans="1:16" x14ac:dyDescent="0.35">
      <c r="A124" s="27">
        <v>1450</v>
      </c>
      <c r="B124" s="28" t="s">
        <v>112</v>
      </c>
      <c r="C124" s="28" t="s">
        <v>113</v>
      </c>
      <c r="D124" s="11" t="s">
        <v>374</v>
      </c>
      <c r="E124" s="42">
        <v>348.5</v>
      </c>
      <c r="F124" s="42"/>
      <c r="G124" s="42"/>
      <c r="H124" s="42"/>
      <c r="I124" s="42"/>
      <c r="J124" s="42"/>
      <c r="K124" s="42"/>
      <c r="L124" s="42"/>
      <c r="M124" s="43">
        <f t="shared" si="1"/>
        <v>348.5</v>
      </c>
      <c r="N124" s="15">
        <v>45980</v>
      </c>
      <c r="O124" s="15">
        <v>45980</v>
      </c>
      <c r="P124" s="15">
        <v>45992</v>
      </c>
    </row>
    <row r="125" spans="1:16" x14ac:dyDescent="0.35">
      <c r="A125" s="27">
        <v>1450</v>
      </c>
      <c r="B125" s="28" t="s">
        <v>135</v>
      </c>
      <c r="C125" s="28" t="s">
        <v>113</v>
      </c>
      <c r="D125" s="11" t="s">
        <v>375</v>
      </c>
      <c r="E125" s="42">
        <v>84.67</v>
      </c>
      <c r="F125" s="42"/>
      <c r="G125" s="42"/>
      <c r="H125" s="42"/>
      <c r="I125" s="42"/>
      <c r="J125" s="42"/>
      <c r="K125" s="42"/>
      <c r="L125" s="42"/>
      <c r="M125" s="43">
        <f t="shared" si="1"/>
        <v>84.67</v>
      </c>
      <c r="N125" s="15">
        <v>45980</v>
      </c>
      <c r="O125" s="15">
        <v>45981</v>
      </c>
      <c r="P125" s="15">
        <v>45981</v>
      </c>
    </row>
    <row r="126" spans="1:16" x14ac:dyDescent="0.35">
      <c r="A126" s="27">
        <v>1460</v>
      </c>
      <c r="B126" s="28" t="s">
        <v>112</v>
      </c>
      <c r="C126" s="28" t="s">
        <v>114</v>
      </c>
      <c r="D126" s="11" t="s">
        <v>376</v>
      </c>
      <c r="E126" s="42">
        <v>188.16</v>
      </c>
      <c r="F126" s="42"/>
      <c r="G126" s="42"/>
      <c r="H126" s="42"/>
      <c r="I126" s="42"/>
      <c r="J126" s="42"/>
      <c r="K126" s="42"/>
      <c r="L126" s="42"/>
      <c r="M126" s="43">
        <f t="shared" si="1"/>
        <v>188.16</v>
      </c>
      <c r="N126" s="15">
        <v>45980</v>
      </c>
      <c r="O126" s="15">
        <v>45980</v>
      </c>
      <c r="P126" s="15">
        <v>45992</v>
      </c>
    </row>
    <row r="127" spans="1:16" x14ac:dyDescent="0.35">
      <c r="A127" s="27">
        <v>1480</v>
      </c>
      <c r="B127" s="28" t="s">
        <v>112</v>
      </c>
      <c r="C127" s="28" t="s">
        <v>115</v>
      </c>
      <c r="D127" s="11" t="s">
        <v>377</v>
      </c>
      <c r="E127" s="42">
        <v>2544.5700000000002</v>
      </c>
      <c r="F127" s="42"/>
      <c r="G127" s="42"/>
      <c r="H127" s="42"/>
      <c r="I127" s="42"/>
      <c r="J127" s="42"/>
      <c r="K127" s="42"/>
      <c r="L127" s="42"/>
      <c r="M127" s="43">
        <f t="shared" si="1"/>
        <v>2544.5700000000002</v>
      </c>
      <c r="N127" s="15">
        <v>45980</v>
      </c>
      <c r="O127" s="15">
        <v>45980</v>
      </c>
      <c r="P127" s="15">
        <v>45992</v>
      </c>
    </row>
    <row r="128" spans="1:16" x14ac:dyDescent="0.35">
      <c r="A128" s="27">
        <v>1490</v>
      </c>
      <c r="B128" s="28" t="s">
        <v>112</v>
      </c>
      <c r="C128" s="28" t="s">
        <v>116</v>
      </c>
      <c r="D128" s="11" t="s">
        <v>378</v>
      </c>
      <c r="E128" s="42">
        <v>970.96</v>
      </c>
      <c r="F128" s="42"/>
      <c r="G128" s="42"/>
      <c r="H128" s="42"/>
      <c r="I128" s="42"/>
      <c r="J128" s="42"/>
      <c r="K128" s="42"/>
      <c r="L128" s="42"/>
      <c r="M128" s="43">
        <f t="shared" si="1"/>
        <v>970.96</v>
      </c>
      <c r="N128" s="15">
        <v>45980</v>
      </c>
      <c r="O128" s="15">
        <v>45980</v>
      </c>
      <c r="P128" s="15">
        <v>45992</v>
      </c>
    </row>
    <row r="129" spans="1:16" x14ac:dyDescent="0.35">
      <c r="A129" s="27">
        <v>1500</v>
      </c>
      <c r="B129" s="28" t="s">
        <v>112</v>
      </c>
      <c r="C129" s="28" t="s">
        <v>117</v>
      </c>
      <c r="D129" s="11" t="s">
        <v>379</v>
      </c>
      <c r="E129" s="42">
        <v>26240.06</v>
      </c>
      <c r="F129" s="42"/>
      <c r="G129" s="42"/>
      <c r="H129" s="42"/>
      <c r="I129" s="42"/>
      <c r="J129" s="42"/>
      <c r="K129" s="42"/>
      <c r="L129" s="42"/>
      <c r="M129" s="43">
        <f t="shared" si="1"/>
        <v>26240.06</v>
      </c>
      <c r="N129" s="15">
        <v>45980</v>
      </c>
      <c r="O129" s="15">
        <v>45980</v>
      </c>
      <c r="P129" s="15">
        <v>45992</v>
      </c>
    </row>
    <row r="130" spans="1:16" x14ac:dyDescent="0.35">
      <c r="A130" s="27">
        <v>1500</v>
      </c>
      <c r="B130" s="28" t="s">
        <v>237</v>
      </c>
      <c r="C130" s="28" t="s">
        <v>117</v>
      </c>
      <c r="D130" s="11" t="s">
        <v>380</v>
      </c>
      <c r="E130" s="42">
        <v>0</v>
      </c>
      <c r="F130" s="42">
        <v>0</v>
      </c>
      <c r="G130" s="42">
        <v>0</v>
      </c>
      <c r="H130" s="42">
        <v>0</v>
      </c>
      <c r="I130" s="42">
        <v>0</v>
      </c>
      <c r="J130" s="42">
        <v>0</v>
      </c>
      <c r="K130" s="42">
        <v>0</v>
      </c>
      <c r="L130" s="42">
        <v>0</v>
      </c>
      <c r="M130" s="43">
        <f t="shared" ref="M130:M193" si="2">SUM(E130:L130)</f>
        <v>0</v>
      </c>
      <c r="N130" s="15">
        <v>45992</v>
      </c>
      <c r="O130" s="15">
        <v>45986</v>
      </c>
      <c r="P130" s="15">
        <v>45992</v>
      </c>
    </row>
    <row r="131" spans="1:16" x14ac:dyDescent="0.35">
      <c r="A131" s="27">
        <v>1510</v>
      </c>
      <c r="B131" s="28" t="s">
        <v>118</v>
      </c>
      <c r="C131" s="28" t="s">
        <v>119</v>
      </c>
      <c r="D131" s="11" t="s">
        <v>381</v>
      </c>
      <c r="E131" s="42">
        <v>63685.4</v>
      </c>
      <c r="F131" s="42">
        <v>9768.2099999999991</v>
      </c>
      <c r="G131" s="42">
        <v>734.84</v>
      </c>
      <c r="H131" s="42"/>
      <c r="I131" s="42">
        <v>3109.54</v>
      </c>
      <c r="J131" s="42">
        <v>4383.29</v>
      </c>
      <c r="K131" s="42"/>
      <c r="L131" s="42">
        <v>1943.74</v>
      </c>
      <c r="M131" s="43">
        <f t="shared" si="2"/>
        <v>83625.01999999999</v>
      </c>
      <c r="N131" s="15">
        <v>45994</v>
      </c>
      <c r="O131" s="15">
        <v>46006</v>
      </c>
      <c r="P131" s="15">
        <v>46006</v>
      </c>
    </row>
    <row r="132" spans="1:16" x14ac:dyDescent="0.35">
      <c r="A132" s="27">
        <v>1520</v>
      </c>
      <c r="B132" s="28" t="s">
        <v>120</v>
      </c>
      <c r="C132" s="28" t="s">
        <v>121</v>
      </c>
      <c r="D132" s="11" t="s">
        <v>382</v>
      </c>
      <c r="E132" s="42">
        <v>150706.78</v>
      </c>
      <c r="F132" s="42">
        <v>64876.77</v>
      </c>
      <c r="G132" s="42"/>
      <c r="H132" s="42"/>
      <c r="I132" s="42"/>
      <c r="J132" s="42"/>
      <c r="K132" s="42"/>
      <c r="L132" s="42"/>
      <c r="M132" s="43">
        <f t="shared" si="2"/>
        <v>215583.55</v>
      </c>
      <c r="N132" s="15">
        <v>45992</v>
      </c>
      <c r="O132" s="15">
        <v>45992</v>
      </c>
      <c r="P132" s="15">
        <v>45992</v>
      </c>
    </row>
    <row r="133" spans="1:16" x14ac:dyDescent="0.35">
      <c r="A133" s="27">
        <v>1530</v>
      </c>
      <c r="B133" s="28" t="s">
        <v>20</v>
      </c>
      <c r="C133" s="28" t="s">
        <v>122</v>
      </c>
      <c r="D133" s="11" t="s">
        <v>383</v>
      </c>
      <c r="E133" s="42">
        <v>8.57</v>
      </c>
      <c r="F133" s="42">
        <v>5.83</v>
      </c>
      <c r="G133" s="42"/>
      <c r="H133" s="42"/>
      <c r="I133" s="42"/>
      <c r="J133" s="42">
        <v>10.11</v>
      </c>
      <c r="K133" s="42">
        <v>0.01</v>
      </c>
      <c r="L133" s="42">
        <v>0.1</v>
      </c>
      <c r="M133" s="43">
        <f t="shared" si="2"/>
        <v>24.62</v>
      </c>
      <c r="N133" s="15">
        <v>45993</v>
      </c>
      <c r="O133" s="15">
        <v>45993</v>
      </c>
      <c r="P133" s="15">
        <v>45994</v>
      </c>
    </row>
    <row r="134" spans="1:16" x14ac:dyDescent="0.35">
      <c r="A134" s="27">
        <v>1530</v>
      </c>
      <c r="B134" s="28" t="s">
        <v>120</v>
      </c>
      <c r="C134" s="28" t="s">
        <v>122</v>
      </c>
      <c r="D134" s="11" t="s">
        <v>384</v>
      </c>
      <c r="E134" s="42">
        <v>2809.74</v>
      </c>
      <c r="F134" s="42">
        <v>1872.1</v>
      </c>
      <c r="G134" s="42"/>
      <c r="H134" s="42"/>
      <c r="I134" s="42"/>
      <c r="J134" s="42"/>
      <c r="K134" s="42"/>
      <c r="L134" s="42"/>
      <c r="M134" s="43">
        <f t="shared" si="2"/>
        <v>4681.84</v>
      </c>
      <c r="N134" s="15">
        <v>45992</v>
      </c>
      <c r="O134" s="15">
        <v>45992</v>
      </c>
      <c r="P134" s="15">
        <v>45992</v>
      </c>
    </row>
    <row r="135" spans="1:16" x14ac:dyDescent="0.35">
      <c r="A135" s="27">
        <v>1540</v>
      </c>
      <c r="B135" s="28" t="s">
        <v>20</v>
      </c>
      <c r="C135" s="28" t="s">
        <v>123</v>
      </c>
      <c r="D135" s="11" t="s">
        <v>385</v>
      </c>
      <c r="E135" s="42">
        <v>178.04</v>
      </c>
      <c r="F135" s="42">
        <v>255.39</v>
      </c>
      <c r="G135" s="42"/>
      <c r="H135" s="42"/>
      <c r="I135" s="42"/>
      <c r="J135" s="42">
        <v>117.88</v>
      </c>
      <c r="K135" s="42">
        <v>0.37</v>
      </c>
      <c r="L135" s="42">
        <v>0</v>
      </c>
      <c r="M135" s="43">
        <f t="shared" si="2"/>
        <v>551.67999999999995</v>
      </c>
      <c r="N135" s="15">
        <v>45993</v>
      </c>
      <c r="O135" s="15">
        <v>45993</v>
      </c>
      <c r="P135" s="15">
        <v>45994</v>
      </c>
    </row>
    <row r="136" spans="1:16" x14ac:dyDescent="0.35">
      <c r="A136" s="27">
        <v>1540</v>
      </c>
      <c r="B136" s="28" t="s">
        <v>120</v>
      </c>
      <c r="C136" s="28" t="s">
        <v>123</v>
      </c>
      <c r="D136" s="11" t="s">
        <v>386</v>
      </c>
      <c r="E136" s="42">
        <v>1665.6</v>
      </c>
      <c r="F136" s="42">
        <v>1491.92</v>
      </c>
      <c r="G136" s="42"/>
      <c r="H136" s="42"/>
      <c r="I136" s="42"/>
      <c r="J136" s="42"/>
      <c r="K136" s="42"/>
      <c r="L136" s="42"/>
      <c r="M136" s="43">
        <f t="shared" si="2"/>
        <v>3157.52</v>
      </c>
      <c r="N136" s="15">
        <v>45992</v>
      </c>
      <c r="O136" s="15">
        <v>45992</v>
      </c>
      <c r="P136" s="15">
        <v>45992</v>
      </c>
    </row>
    <row r="137" spans="1:16" x14ac:dyDescent="0.35">
      <c r="A137" s="27">
        <v>1550</v>
      </c>
      <c r="B137" s="28" t="s">
        <v>124</v>
      </c>
      <c r="C137" s="28" t="s">
        <v>125</v>
      </c>
      <c r="D137" s="11" t="s">
        <v>387</v>
      </c>
      <c r="E137" s="42">
        <v>2122197.6800000002</v>
      </c>
      <c r="F137" s="42"/>
      <c r="G137" s="42"/>
      <c r="H137" s="42"/>
      <c r="I137" s="42"/>
      <c r="J137" s="42"/>
      <c r="K137" s="42"/>
      <c r="L137" s="42"/>
      <c r="M137" s="43">
        <f t="shared" si="2"/>
        <v>2122197.6800000002</v>
      </c>
      <c r="N137" s="15">
        <v>45985</v>
      </c>
      <c r="O137" s="15">
        <v>45985</v>
      </c>
      <c r="P137" s="15">
        <v>45992</v>
      </c>
    </row>
    <row r="138" spans="1:16" x14ac:dyDescent="0.35">
      <c r="A138" s="27">
        <v>1560</v>
      </c>
      <c r="B138" s="28" t="s">
        <v>31</v>
      </c>
      <c r="C138" s="28" t="s">
        <v>126</v>
      </c>
      <c r="D138" s="11" t="s">
        <v>388</v>
      </c>
      <c r="E138" s="42">
        <v>151</v>
      </c>
      <c r="F138" s="42"/>
      <c r="G138" s="42"/>
      <c r="H138" s="42"/>
      <c r="I138" s="42"/>
      <c r="J138" s="42"/>
      <c r="K138" s="42"/>
      <c r="L138" s="42"/>
      <c r="M138" s="43">
        <f t="shared" si="2"/>
        <v>151</v>
      </c>
      <c r="N138" s="15">
        <v>45993</v>
      </c>
      <c r="O138" s="15">
        <v>45993</v>
      </c>
      <c r="P138" s="15">
        <v>45994</v>
      </c>
    </row>
    <row r="139" spans="1:16" x14ac:dyDescent="0.35">
      <c r="A139" s="27">
        <v>1560</v>
      </c>
      <c r="B139" s="28" t="s">
        <v>124</v>
      </c>
      <c r="C139" s="28" t="s">
        <v>126</v>
      </c>
      <c r="D139" s="11" t="s">
        <v>389</v>
      </c>
      <c r="E139" s="42">
        <v>1246015.18</v>
      </c>
      <c r="F139" s="42"/>
      <c r="G139" s="42"/>
      <c r="H139" s="42"/>
      <c r="I139" s="42"/>
      <c r="J139" s="42"/>
      <c r="K139" s="42"/>
      <c r="L139" s="42"/>
      <c r="M139" s="43">
        <f t="shared" si="2"/>
        <v>1246015.18</v>
      </c>
      <c r="N139" s="15">
        <v>45985</v>
      </c>
      <c r="O139" s="15">
        <v>45985</v>
      </c>
      <c r="P139" s="15">
        <v>45992</v>
      </c>
    </row>
    <row r="140" spans="1:16" x14ac:dyDescent="0.35">
      <c r="A140" s="27">
        <v>1560</v>
      </c>
      <c r="B140" s="28" t="s">
        <v>224</v>
      </c>
      <c r="C140" s="28" t="s">
        <v>126</v>
      </c>
      <c r="D140" s="11" t="s">
        <v>390</v>
      </c>
      <c r="E140" s="13">
        <v>57.01</v>
      </c>
      <c r="F140" s="13"/>
      <c r="G140" s="13"/>
      <c r="H140" s="13"/>
      <c r="I140" s="13"/>
      <c r="J140" s="13"/>
      <c r="K140" s="13"/>
      <c r="L140" s="13"/>
      <c r="M140" s="44">
        <f t="shared" si="2"/>
        <v>57.01</v>
      </c>
      <c r="N140" s="15">
        <v>45978</v>
      </c>
      <c r="O140" s="15">
        <v>45981</v>
      </c>
      <c r="P140" s="15">
        <v>45982</v>
      </c>
    </row>
    <row r="141" spans="1:16" x14ac:dyDescent="0.35">
      <c r="A141" s="27">
        <v>1570</v>
      </c>
      <c r="B141" s="28" t="s">
        <v>31</v>
      </c>
      <c r="C141" s="28" t="s">
        <v>127</v>
      </c>
      <c r="D141" s="11" t="s">
        <v>391</v>
      </c>
      <c r="E141" s="42">
        <v>46398</v>
      </c>
      <c r="F141" s="42"/>
      <c r="G141" s="42"/>
      <c r="H141" s="42"/>
      <c r="I141" s="42"/>
      <c r="J141" s="42"/>
      <c r="K141" s="42"/>
      <c r="L141" s="42"/>
      <c r="M141" s="43">
        <f t="shared" si="2"/>
        <v>46398</v>
      </c>
      <c r="N141" s="15">
        <v>45993</v>
      </c>
      <c r="O141" s="15">
        <v>45993</v>
      </c>
      <c r="P141" s="15">
        <v>45994</v>
      </c>
    </row>
    <row r="142" spans="1:16" x14ac:dyDescent="0.35">
      <c r="A142" s="27">
        <v>1570</v>
      </c>
      <c r="B142" s="28" t="s">
        <v>124</v>
      </c>
      <c r="C142" s="28" t="s">
        <v>127</v>
      </c>
      <c r="D142" s="11" t="s">
        <v>392</v>
      </c>
      <c r="E142" s="42">
        <v>195800.63</v>
      </c>
      <c r="F142" s="42"/>
      <c r="G142" s="42"/>
      <c r="H142" s="42"/>
      <c r="I142" s="42"/>
      <c r="J142" s="42"/>
      <c r="K142" s="42"/>
      <c r="L142" s="42"/>
      <c r="M142" s="43">
        <f t="shared" si="2"/>
        <v>195800.63</v>
      </c>
      <c r="N142" s="15">
        <v>45985</v>
      </c>
      <c r="O142" s="15">
        <v>45985</v>
      </c>
      <c r="P142" s="15">
        <v>45992</v>
      </c>
    </row>
    <row r="143" spans="1:16" x14ac:dyDescent="0.35">
      <c r="A143" s="27">
        <v>1580</v>
      </c>
      <c r="B143" s="28" t="s">
        <v>128</v>
      </c>
      <c r="C143" s="28" t="s">
        <v>129</v>
      </c>
      <c r="D143" s="11" t="s">
        <v>393</v>
      </c>
      <c r="E143" s="42">
        <v>13147.61</v>
      </c>
      <c r="F143" s="42">
        <v>3070.89</v>
      </c>
      <c r="G143" s="42">
        <v>3.2</v>
      </c>
      <c r="H143" s="42"/>
      <c r="I143" s="42"/>
      <c r="J143" s="42"/>
      <c r="K143" s="42"/>
      <c r="L143" s="42"/>
      <c r="M143" s="43">
        <f t="shared" si="2"/>
        <v>16221.7</v>
      </c>
      <c r="N143" s="15">
        <v>45986</v>
      </c>
      <c r="O143" s="15">
        <v>45986</v>
      </c>
      <c r="P143" s="15">
        <v>45992</v>
      </c>
    </row>
    <row r="144" spans="1:16" x14ac:dyDescent="0.35">
      <c r="A144" s="27">
        <v>1590</v>
      </c>
      <c r="B144" s="28" t="s">
        <v>128</v>
      </c>
      <c r="C144" s="28" t="s">
        <v>130</v>
      </c>
      <c r="D144" s="11" t="s">
        <v>394</v>
      </c>
      <c r="E144" s="42">
        <v>568.75</v>
      </c>
      <c r="F144" s="42">
        <v>1264.3499999999999</v>
      </c>
      <c r="G144" s="42">
        <v>0.02</v>
      </c>
      <c r="H144" s="42">
        <v>188.34</v>
      </c>
      <c r="I144" s="42"/>
      <c r="J144" s="42">
        <v>576.65</v>
      </c>
      <c r="K144" s="42"/>
      <c r="L144" s="42"/>
      <c r="M144" s="43">
        <f t="shared" si="2"/>
        <v>2598.1099999999997</v>
      </c>
      <c r="N144" s="15">
        <v>45986</v>
      </c>
      <c r="O144" s="15">
        <v>45986</v>
      </c>
      <c r="P144" s="15">
        <v>45992</v>
      </c>
    </row>
    <row r="145" spans="1:16" x14ac:dyDescent="0.35">
      <c r="A145" s="27">
        <v>1600</v>
      </c>
      <c r="B145" s="28" t="s">
        <v>128</v>
      </c>
      <c r="C145" s="28" t="s">
        <v>131</v>
      </c>
      <c r="D145" s="11" t="s">
        <v>395</v>
      </c>
      <c r="E145" s="42">
        <v>41.57</v>
      </c>
      <c r="F145" s="42">
        <v>7.01</v>
      </c>
      <c r="G145" s="42">
        <v>0.04</v>
      </c>
      <c r="H145" s="42"/>
      <c r="I145" s="42"/>
      <c r="J145" s="42"/>
      <c r="K145" s="42"/>
      <c r="L145" s="42"/>
      <c r="M145" s="43">
        <f t="shared" si="2"/>
        <v>48.62</v>
      </c>
      <c r="N145" s="15">
        <v>45986</v>
      </c>
      <c r="O145" s="15">
        <v>45986</v>
      </c>
      <c r="P145" s="15">
        <v>45992</v>
      </c>
    </row>
    <row r="146" spans="1:16" x14ac:dyDescent="0.35">
      <c r="A146" s="27">
        <v>1620</v>
      </c>
      <c r="B146" s="28" t="s">
        <v>128</v>
      </c>
      <c r="C146" s="28" t="s">
        <v>132</v>
      </c>
      <c r="D146" s="11" t="s">
        <v>396</v>
      </c>
      <c r="E146" s="42">
        <v>1111.76</v>
      </c>
      <c r="F146" s="42"/>
      <c r="G146" s="42">
        <v>0.06</v>
      </c>
      <c r="H146" s="42"/>
      <c r="I146" s="42"/>
      <c r="J146" s="42">
        <v>52.67</v>
      </c>
      <c r="K146" s="42"/>
      <c r="L146" s="42"/>
      <c r="M146" s="43">
        <f t="shared" si="2"/>
        <v>1164.49</v>
      </c>
      <c r="N146" s="15">
        <v>45986</v>
      </c>
      <c r="O146" s="15">
        <v>45986</v>
      </c>
      <c r="P146" s="15">
        <v>45992</v>
      </c>
    </row>
    <row r="147" spans="1:16" x14ac:dyDescent="0.35">
      <c r="A147" s="27">
        <v>1750</v>
      </c>
      <c r="B147" s="28" t="s">
        <v>128</v>
      </c>
      <c r="C147" s="28" t="s">
        <v>133</v>
      </c>
      <c r="D147" s="11" t="s">
        <v>397</v>
      </c>
      <c r="E147" s="42">
        <v>1139.94</v>
      </c>
      <c r="F147" s="42"/>
      <c r="G147" s="42"/>
      <c r="H147" s="42"/>
      <c r="I147" s="42"/>
      <c r="J147" s="42">
        <v>320.51</v>
      </c>
      <c r="K147" s="42"/>
      <c r="L147" s="42"/>
      <c r="M147" s="43">
        <f t="shared" si="2"/>
        <v>1460.45</v>
      </c>
      <c r="N147" s="15">
        <v>45986</v>
      </c>
      <c r="O147" s="15">
        <v>45986</v>
      </c>
      <c r="P147" s="15">
        <v>45992</v>
      </c>
    </row>
    <row r="148" spans="1:16" x14ac:dyDescent="0.35">
      <c r="A148" s="27">
        <v>1760</v>
      </c>
      <c r="B148" s="28" t="s">
        <v>128</v>
      </c>
      <c r="C148" s="28" t="s">
        <v>134</v>
      </c>
      <c r="D148" s="11" t="s">
        <v>398</v>
      </c>
      <c r="E148" s="42">
        <v>260.77999999999997</v>
      </c>
      <c r="F148" s="42">
        <v>145.46</v>
      </c>
      <c r="G148" s="42"/>
      <c r="H148" s="42"/>
      <c r="I148" s="42"/>
      <c r="J148" s="42">
        <v>126.5</v>
      </c>
      <c r="K148" s="42"/>
      <c r="L148" s="42"/>
      <c r="M148" s="43">
        <f t="shared" si="2"/>
        <v>532.74</v>
      </c>
      <c r="N148" s="15">
        <v>45986</v>
      </c>
      <c r="O148" s="15">
        <v>45986</v>
      </c>
      <c r="P148" s="15">
        <v>45992</v>
      </c>
    </row>
    <row r="149" spans="1:16" x14ac:dyDescent="0.35">
      <c r="A149" s="27">
        <v>1780</v>
      </c>
      <c r="B149" s="28" t="s">
        <v>135</v>
      </c>
      <c r="C149" s="28" t="s">
        <v>136</v>
      </c>
      <c r="D149" s="11" t="s">
        <v>399</v>
      </c>
      <c r="E149" s="42">
        <v>1541.31</v>
      </c>
      <c r="F149" s="42">
        <v>644.59</v>
      </c>
      <c r="G149" s="42"/>
      <c r="H149" s="42"/>
      <c r="I149" s="42"/>
      <c r="J149" s="42"/>
      <c r="K149" s="42"/>
      <c r="L149" s="42"/>
      <c r="M149" s="43">
        <f t="shared" si="2"/>
        <v>2185.9</v>
      </c>
      <c r="N149" s="15">
        <v>45980</v>
      </c>
      <c r="O149" s="15">
        <v>45981</v>
      </c>
      <c r="P149" s="15">
        <v>45981</v>
      </c>
    </row>
    <row r="150" spans="1:16" x14ac:dyDescent="0.35">
      <c r="A150" s="27">
        <v>1790</v>
      </c>
      <c r="B150" s="28" t="s">
        <v>63</v>
      </c>
      <c r="C150" s="28" t="s">
        <v>137</v>
      </c>
      <c r="D150" s="11" t="s">
        <v>400</v>
      </c>
      <c r="E150" s="42">
        <v>208.88</v>
      </c>
      <c r="F150" s="42">
        <v>52.35</v>
      </c>
      <c r="G150" s="42"/>
      <c r="H150" s="42"/>
      <c r="I150" s="42"/>
      <c r="J150" s="42"/>
      <c r="K150" s="42"/>
      <c r="L150" s="42"/>
      <c r="M150" s="43">
        <f t="shared" si="2"/>
        <v>261.23</v>
      </c>
      <c r="N150" s="15">
        <v>45986</v>
      </c>
      <c r="O150" s="15">
        <v>45986</v>
      </c>
      <c r="P150" s="15">
        <v>45992</v>
      </c>
    </row>
    <row r="151" spans="1:16" x14ac:dyDescent="0.35">
      <c r="A151" s="27">
        <v>1790</v>
      </c>
      <c r="B151" s="28" t="s">
        <v>135</v>
      </c>
      <c r="C151" s="28" t="s">
        <v>137</v>
      </c>
      <c r="D151" s="11" t="s">
        <v>401</v>
      </c>
      <c r="E151" s="42">
        <v>3820.04</v>
      </c>
      <c r="F151" s="42">
        <v>0</v>
      </c>
      <c r="G151" s="42"/>
      <c r="H151" s="42"/>
      <c r="I151" s="42"/>
      <c r="J151" s="42"/>
      <c r="K151" s="42"/>
      <c r="L151" s="42"/>
      <c r="M151" s="43">
        <f t="shared" si="2"/>
        <v>3820.04</v>
      </c>
      <c r="N151" s="15">
        <v>45980</v>
      </c>
      <c r="O151" s="15">
        <v>45981</v>
      </c>
      <c r="P151" s="15">
        <v>45981</v>
      </c>
    </row>
    <row r="152" spans="1:16" x14ac:dyDescent="0.35">
      <c r="A152" s="27">
        <v>1810</v>
      </c>
      <c r="B152" s="28" t="s">
        <v>135</v>
      </c>
      <c r="C152" s="28" t="s">
        <v>138</v>
      </c>
      <c r="D152" s="11" t="s">
        <v>402</v>
      </c>
      <c r="E152" s="42">
        <v>0</v>
      </c>
      <c r="F152" s="42">
        <v>0</v>
      </c>
      <c r="G152" s="42">
        <v>0</v>
      </c>
      <c r="H152" s="42">
        <v>0</v>
      </c>
      <c r="I152" s="42">
        <v>0</v>
      </c>
      <c r="J152" s="42">
        <v>0</v>
      </c>
      <c r="K152" s="42">
        <v>0</v>
      </c>
      <c r="L152" s="42">
        <v>0</v>
      </c>
      <c r="M152" s="43">
        <f t="shared" si="2"/>
        <v>0</v>
      </c>
      <c r="N152" s="15">
        <v>45980</v>
      </c>
      <c r="O152" s="15">
        <v>45981</v>
      </c>
      <c r="P152" s="15">
        <v>45981</v>
      </c>
    </row>
    <row r="153" spans="1:16" x14ac:dyDescent="0.35">
      <c r="A153" s="27">
        <v>1828</v>
      </c>
      <c r="B153" s="28" t="s">
        <v>139</v>
      </c>
      <c r="C153" s="28" t="s">
        <v>140</v>
      </c>
      <c r="D153" s="11" t="s">
        <v>403</v>
      </c>
      <c r="E153" s="42">
        <v>0</v>
      </c>
      <c r="F153" s="42">
        <v>0</v>
      </c>
      <c r="G153" s="42">
        <v>0</v>
      </c>
      <c r="H153" s="42">
        <v>0</v>
      </c>
      <c r="I153" s="42">
        <v>0</v>
      </c>
      <c r="J153" s="42">
        <v>0</v>
      </c>
      <c r="K153" s="42">
        <v>0</v>
      </c>
      <c r="L153" s="42">
        <v>0</v>
      </c>
      <c r="M153" s="43">
        <f t="shared" si="2"/>
        <v>0</v>
      </c>
      <c r="N153" s="15">
        <v>45981</v>
      </c>
      <c r="O153" s="15">
        <v>46001</v>
      </c>
      <c r="P153" s="15">
        <v>46001</v>
      </c>
    </row>
    <row r="154" spans="1:16" x14ac:dyDescent="0.35">
      <c r="A154" s="27">
        <v>1850</v>
      </c>
      <c r="B154" s="28" t="s">
        <v>139</v>
      </c>
      <c r="C154" s="28" t="s">
        <v>141</v>
      </c>
      <c r="D154" s="11" t="s">
        <v>404</v>
      </c>
      <c r="E154" s="42">
        <v>0</v>
      </c>
      <c r="F154" s="42">
        <v>0</v>
      </c>
      <c r="G154" s="42">
        <v>0</v>
      </c>
      <c r="H154" s="42">
        <v>0</v>
      </c>
      <c r="I154" s="42">
        <v>0</v>
      </c>
      <c r="J154" s="42">
        <v>0</v>
      </c>
      <c r="K154" s="42">
        <v>0</v>
      </c>
      <c r="L154" s="42">
        <v>0</v>
      </c>
      <c r="M154" s="43">
        <f t="shared" si="2"/>
        <v>0</v>
      </c>
      <c r="N154" s="15">
        <v>45981</v>
      </c>
      <c r="O154" s="15">
        <v>46001</v>
      </c>
      <c r="P154" s="15">
        <v>46001</v>
      </c>
    </row>
    <row r="155" spans="1:16" x14ac:dyDescent="0.35">
      <c r="A155" s="27">
        <v>1860</v>
      </c>
      <c r="B155" s="28" t="s">
        <v>139</v>
      </c>
      <c r="C155" s="28" t="s">
        <v>142</v>
      </c>
      <c r="D155" s="11" t="s">
        <v>405</v>
      </c>
      <c r="E155" s="42">
        <v>0</v>
      </c>
      <c r="F155" s="42">
        <v>0</v>
      </c>
      <c r="G155" s="42">
        <v>0</v>
      </c>
      <c r="H155" s="42">
        <v>0</v>
      </c>
      <c r="I155" s="42">
        <v>0</v>
      </c>
      <c r="J155" s="42">
        <v>0</v>
      </c>
      <c r="K155" s="42">
        <v>0</v>
      </c>
      <c r="L155" s="42">
        <v>0</v>
      </c>
      <c r="M155" s="43">
        <f t="shared" si="2"/>
        <v>0</v>
      </c>
      <c r="N155" s="15">
        <v>45981</v>
      </c>
      <c r="O155" s="15">
        <v>46001</v>
      </c>
      <c r="P155" s="15">
        <v>46001</v>
      </c>
    </row>
    <row r="156" spans="1:16" x14ac:dyDescent="0.35">
      <c r="A156" s="27">
        <v>1860</v>
      </c>
      <c r="B156" s="28" t="s">
        <v>159</v>
      </c>
      <c r="C156" s="28" t="s">
        <v>142</v>
      </c>
      <c r="D156" s="11" t="s">
        <v>406</v>
      </c>
      <c r="E156" s="42">
        <v>16.739999999999998</v>
      </c>
      <c r="F156" s="42">
        <v>2.2400000000000002</v>
      </c>
      <c r="G156" s="42"/>
      <c r="H156" s="42"/>
      <c r="I156" s="42"/>
      <c r="J156" s="42"/>
      <c r="K156" s="42"/>
      <c r="L156" s="42"/>
      <c r="M156" s="43">
        <f t="shared" si="2"/>
        <v>18.979999999999997</v>
      </c>
      <c r="N156" s="15">
        <v>45986</v>
      </c>
      <c r="O156" s="15">
        <v>46002</v>
      </c>
      <c r="P156" s="15">
        <v>46002</v>
      </c>
    </row>
    <row r="157" spans="1:16" x14ac:dyDescent="0.35">
      <c r="A157" s="27">
        <v>1860</v>
      </c>
      <c r="B157" s="28" t="s">
        <v>218</v>
      </c>
      <c r="C157" s="28" t="s">
        <v>142</v>
      </c>
      <c r="D157" s="11" t="s">
        <v>407</v>
      </c>
      <c r="E157" s="42">
        <v>136</v>
      </c>
      <c r="F157" s="42"/>
      <c r="G157" s="42"/>
      <c r="H157" s="42"/>
      <c r="I157" s="42"/>
      <c r="J157" s="42"/>
      <c r="K157" s="42"/>
      <c r="L157" s="42"/>
      <c r="M157" s="43">
        <f t="shared" si="2"/>
        <v>136</v>
      </c>
      <c r="N157" s="15">
        <v>45985</v>
      </c>
      <c r="O157" s="15">
        <v>46003</v>
      </c>
      <c r="P157" s="15">
        <v>46003</v>
      </c>
    </row>
    <row r="158" spans="1:16" x14ac:dyDescent="0.35">
      <c r="A158" s="27">
        <v>1870</v>
      </c>
      <c r="B158" s="28" t="s">
        <v>139</v>
      </c>
      <c r="C158" s="28" t="s">
        <v>143</v>
      </c>
      <c r="D158" s="11" t="s">
        <v>408</v>
      </c>
      <c r="E158" s="42">
        <v>0</v>
      </c>
      <c r="F158" s="42">
        <v>0</v>
      </c>
      <c r="G158" s="42">
        <v>0</v>
      </c>
      <c r="H158" s="42">
        <v>0</v>
      </c>
      <c r="I158" s="42">
        <v>0</v>
      </c>
      <c r="J158" s="42">
        <v>0</v>
      </c>
      <c r="K158" s="42">
        <v>0</v>
      </c>
      <c r="L158" s="42">
        <v>0</v>
      </c>
      <c r="M158" s="43">
        <f t="shared" si="2"/>
        <v>0</v>
      </c>
      <c r="N158" s="15">
        <v>45981</v>
      </c>
      <c r="O158" s="15">
        <v>46001</v>
      </c>
      <c r="P158" s="15">
        <v>46001</v>
      </c>
    </row>
    <row r="159" spans="1:16" x14ac:dyDescent="0.35">
      <c r="A159" s="27">
        <v>1980</v>
      </c>
      <c r="B159" s="28" t="s">
        <v>89</v>
      </c>
      <c r="C159" s="28" t="s">
        <v>145</v>
      </c>
      <c r="D159" s="11" t="s">
        <v>409</v>
      </c>
      <c r="E159" s="42">
        <v>0</v>
      </c>
      <c r="F159" s="42">
        <v>0</v>
      </c>
      <c r="G159" s="42">
        <v>0</v>
      </c>
      <c r="H159" s="42">
        <v>0</v>
      </c>
      <c r="I159" s="42">
        <v>0</v>
      </c>
      <c r="J159" s="42">
        <v>0</v>
      </c>
      <c r="K159" s="42">
        <v>0</v>
      </c>
      <c r="L159" s="42">
        <v>0</v>
      </c>
      <c r="M159" s="43">
        <f t="shared" si="2"/>
        <v>0</v>
      </c>
      <c r="N159" s="15">
        <v>45982</v>
      </c>
      <c r="O159" s="15">
        <v>45982</v>
      </c>
      <c r="P159" s="15">
        <v>45992</v>
      </c>
    </row>
    <row r="160" spans="1:16" x14ac:dyDescent="0.35">
      <c r="A160" s="27">
        <v>1980</v>
      </c>
      <c r="B160" s="28" t="s">
        <v>144</v>
      </c>
      <c r="C160" s="28" t="s">
        <v>145</v>
      </c>
      <c r="D160" s="11" t="s">
        <v>410</v>
      </c>
      <c r="E160" s="42">
        <v>479.43</v>
      </c>
      <c r="F160" s="42"/>
      <c r="G160" s="42"/>
      <c r="H160" s="42"/>
      <c r="I160" s="42"/>
      <c r="J160" s="42"/>
      <c r="K160" s="42"/>
      <c r="L160" s="42"/>
      <c r="M160" s="43">
        <f t="shared" si="2"/>
        <v>479.43</v>
      </c>
      <c r="N160" s="15">
        <v>45986</v>
      </c>
      <c r="O160" s="15">
        <v>45987</v>
      </c>
      <c r="P160" s="15">
        <v>45992</v>
      </c>
    </row>
    <row r="161" spans="1:16" x14ac:dyDescent="0.35">
      <c r="A161" s="27">
        <v>1990</v>
      </c>
      <c r="B161" s="28" t="s">
        <v>144</v>
      </c>
      <c r="C161" s="28" t="s">
        <v>146</v>
      </c>
      <c r="D161" s="11" t="s">
        <v>411</v>
      </c>
      <c r="E161" s="42">
        <v>16513.37</v>
      </c>
      <c r="F161" s="42">
        <v>0</v>
      </c>
      <c r="G161" s="42">
        <v>0</v>
      </c>
      <c r="H161" s="42">
        <v>0</v>
      </c>
      <c r="I161" s="42">
        <v>0</v>
      </c>
      <c r="J161" s="42">
        <v>0</v>
      </c>
      <c r="K161" s="42">
        <v>0</v>
      </c>
      <c r="L161" s="42">
        <v>0</v>
      </c>
      <c r="M161" s="43">
        <f t="shared" si="2"/>
        <v>16513.37</v>
      </c>
      <c r="N161" s="15">
        <v>45986</v>
      </c>
      <c r="O161" s="15">
        <v>45987</v>
      </c>
      <c r="P161" s="15">
        <v>45992</v>
      </c>
    </row>
    <row r="162" spans="1:16" x14ac:dyDescent="0.35">
      <c r="A162" s="27">
        <v>2000</v>
      </c>
      <c r="B162" s="28" t="s">
        <v>144</v>
      </c>
      <c r="C162" s="28" t="s">
        <v>147</v>
      </c>
      <c r="D162" s="11" t="s">
        <v>412</v>
      </c>
      <c r="E162" s="42">
        <v>378379.57</v>
      </c>
      <c r="F162" s="42"/>
      <c r="G162" s="42"/>
      <c r="H162" s="42"/>
      <c r="I162" s="42"/>
      <c r="J162" s="42"/>
      <c r="K162" s="42"/>
      <c r="L162" s="42"/>
      <c r="M162" s="43">
        <f t="shared" si="2"/>
        <v>378379.57</v>
      </c>
      <c r="N162" s="15">
        <v>45986</v>
      </c>
      <c r="O162" s="15">
        <v>45987</v>
      </c>
      <c r="P162" s="15">
        <v>45992</v>
      </c>
    </row>
    <row r="163" spans="1:16" x14ac:dyDescent="0.35">
      <c r="A163" s="27">
        <v>2010</v>
      </c>
      <c r="B163" s="28" t="s">
        <v>148</v>
      </c>
      <c r="C163" s="28" t="s">
        <v>149</v>
      </c>
      <c r="D163" s="11" t="s">
        <v>413</v>
      </c>
      <c r="E163" s="42">
        <v>3214.16</v>
      </c>
      <c r="F163" s="42">
        <v>1373.98</v>
      </c>
      <c r="G163" s="42"/>
      <c r="H163" s="42"/>
      <c r="I163" s="42"/>
      <c r="J163" s="42"/>
      <c r="K163" s="42"/>
      <c r="L163" s="42"/>
      <c r="M163" s="43">
        <f t="shared" si="2"/>
        <v>4588.1399999999994</v>
      </c>
      <c r="N163" s="15">
        <v>45983</v>
      </c>
      <c r="O163" s="15">
        <v>45985</v>
      </c>
      <c r="P163" s="15">
        <v>45992</v>
      </c>
    </row>
    <row r="164" spans="1:16" x14ac:dyDescent="0.35">
      <c r="A164" s="27">
        <v>2020</v>
      </c>
      <c r="B164" s="28" t="s">
        <v>150</v>
      </c>
      <c r="C164" s="28" t="s">
        <v>151</v>
      </c>
      <c r="D164" s="11" t="s">
        <v>414</v>
      </c>
      <c r="E164" s="42">
        <v>155147.04</v>
      </c>
      <c r="F164" s="42"/>
      <c r="G164" s="42"/>
      <c r="H164" s="42"/>
      <c r="I164" s="42"/>
      <c r="J164" s="42"/>
      <c r="K164" s="42"/>
      <c r="L164" s="42"/>
      <c r="M164" s="43">
        <f t="shared" si="2"/>
        <v>155147.04</v>
      </c>
      <c r="N164" s="15">
        <v>45985</v>
      </c>
      <c r="O164" s="15">
        <v>45987</v>
      </c>
      <c r="P164" s="15">
        <v>45992</v>
      </c>
    </row>
    <row r="165" spans="1:16" x14ac:dyDescent="0.35">
      <c r="A165" s="27">
        <v>2035</v>
      </c>
      <c r="B165" s="28" t="s">
        <v>152</v>
      </c>
      <c r="C165" s="28" t="s">
        <v>153</v>
      </c>
      <c r="D165" s="11" t="s">
        <v>415</v>
      </c>
      <c r="E165" s="42">
        <v>35876.9</v>
      </c>
      <c r="F165" s="42">
        <v>3578.83</v>
      </c>
      <c r="G165" s="42"/>
      <c r="H165" s="42"/>
      <c r="I165" s="42"/>
      <c r="J165" s="42"/>
      <c r="K165" s="42"/>
      <c r="L165" s="42"/>
      <c r="M165" s="43">
        <f t="shared" si="2"/>
        <v>39455.730000000003</v>
      </c>
      <c r="N165" s="15">
        <v>45985</v>
      </c>
      <c r="O165" s="15">
        <v>45986</v>
      </c>
      <c r="P165" s="15">
        <v>45992</v>
      </c>
    </row>
    <row r="166" spans="1:16" x14ac:dyDescent="0.35">
      <c r="A166" s="27">
        <v>2055</v>
      </c>
      <c r="B166" s="28" t="s">
        <v>152</v>
      </c>
      <c r="C166" s="28" t="s">
        <v>154</v>
      </c>
      <c r="D166" s="11" t="s">
        <v>416</v>
      </c>
      <c r="E166" s="42">
        <v>13402.84</v>
      </c>
      <c r="F166" s="42">
        <v>8256.89</v>
      </c>
      <c r="G166" s="42"/>
      <c r="H166" s="42"/>
      <c r="I166" s="42"/>
      <c r="J166" s="42"/>
      <c r="K166" s="42"/>
      <c r="L166" s="42"/>
      <c r="M166" s="43">
        <f t="shared" si="2"/>
        <v>21659.73</v>
      </c>
      <c r="N166" s="15">
        <v>45985</v>
      </c>
      <c r="O166" s="15">
        <v>45986</v>
      </c>
      <c r="P166" s="15">
        <v>45992</v>
      </c>
    </row>
    <row r="167" spans="1:16" x14ac:dyDescent="0.35">
      <c r="A167" s="27">
        <v>2070</v>
      </c>
      <c r="B167" s="28" t="s">
        <v>152</v>
      </c>
      <c r="C167" s="28" t="s">
        <v>155</v>
      </c>
      <c r="D167" s="11" t="s">
        <v>417</v>
      </c>
      <c r="E167" s="42">
        <v>25633.64</v>
      </c>
      <c r="F167" s="42">
        <v>8255.61</v>
      </c>
      <c r="G167" s="42"/>
      <c r="H167" s="42"/>
      <c r="I167" s="42"/>
      <c r="J167" s="42"/>
      <c r="K167" s="42"/>
      <c r="L167" s="42"/>
      <c r="M167" s="43">
        <f t="shared" si="2"/>
        <v>33889.25</v>
      </c>
      <c r="N167" s="15">
        <v>45985</v>
      </c>
      <c r="O167" s="15">
        <v>45986</v>
      </c>
      <c r="P167" s="15">
        <v>45992</v>
      </c>
    </row>
    <row r="168" spans="1:16" x14ac:dyDescent="0.35">
      <c r="A168" s="27">
        <v>2180</v>
      </c>
      <c r="B168" s="28" t="s">
        <v>98</v>
      </c>
      <c r="C168" s="28" t="s">
        <v>157</v>
      </c>
      <c r="D168" s="11" t="s">
        <v>418</v>
      </c>
      <c r="E168" s="12">
        <v>8811.09</v>
      </c>
      <c r="F168" s="42"/>
      <c r="G168" s="42"/>
      <c r="H168" s="42"/>
      <c r="I168" s="42"/>
      <c r="J168" s="42"/>
      <c r="K168" s="42"/>
      <c r="L168" s="42"/>
      <c r="M168" s="43">
        <f t="shared" si="2"/>
        <v>8811.09</v>
      </c>
      <c r="N168" s="15">
        <v>45986</v>
      </c>
      <c r="O168" s="15">
        <v>45992</v>
      </c>
      <c r="P168" s="15">
        <v>45992</v>
      </c>
    </row>
    <row r="169" spans="1:16" x14ac:dyDescent="0.35">
      <c r="A169" s="27">
        <v>2180</v>
      </c>
      <c r="B169" s="28" t="s">
        <v>156</v>
      </c>
      <c r="C169" s="28" t="s">
        <v>157</v>
      </c>
      <c r="D169" s="11" t="s">
        <v>419</v>
      </c>
      <c r="E169" s="42">
        <v>50363.27</v>
      </c>
      <c r="F169" s="42">
        <v>4494.16</v>
      </c>
      <c r="G169" s="42"/>
      <c r="H169" s="42"/>
      <c r="I169" s="42"/>
      <c r="J169" s="42"/>
      <c r="K169" s="42"/>
      <c r="L169" s="42"/>
      <c r="M169" s="43">
        <f t="shared" si="2"/>
        <v>54857.429999999993</v>
      </c>
      <c r="N169" s="15">
        <v>45986</v>
      </c>
      <c r="O169" s="15">
        <v>45986</v>
      </c>
      <c r="P169" s="15">
        <v>45992</v>
      </c>
    </row>
    <row r="170" spans="1:16" x14ac:dyDescent="0.35">
      <c r="A170" s="27">
        <v>2180</v>
      </c>
      <c r="B170" s="28" t="s">
        <v>171</v>
      </c>
      <c r="C170" s="28" t="s">
        <v>157</v>
      </c>
      <c r="D170" s="11" t="s">
        <v>420</v>
      </c>
      <c r="E170" s="42">
        <v>306.33999999999997</v>
      </c>
      <c r="F170" s="42">
        <v>27.26</v>
      </c>
      <c r="G170" s="42"/>
      <c r="H170" s="42"/>
      <c r="I170" s="42"/>
      <c r="J170" s="42"/>
      <c r="K170" s="42"/>
      <c r="L170" s="42"/>
      <c r="M170" s="43">
        <f t="shared" si="2"/>
        <v>333.59999999999997</v>
      </c>
      <c r="N170" s="15">
        <v>45989</v>
      </c>
      <c r="O170" s="15">
        <v>45989</v>
      </c>
      <c r="P170" s="15">
        <v>45992</v>
      </c>
    </row>
    <row r="171" spans="1:16" x14ac:dyDescent="0.35">
      <c r="A171" s="27">
        <v>2190</v>
      </c>
      <c r="B171" s="28" t="s">
        <v>156</v>
      </c>
      <c r="C171" s="28" t="s">
        <v>158</v>
      </c>
      <c r="D171" s="11" t="s">
        <v>421</v>
      </c>
      <c r="E171" s="42">
        <v>5023.4799999999996</v>
      </c>
      <c r="F171" s="42">
        <v>447.27</v>
      </c>
      <c r="G171" s="42"/>
      <c r="H171" s="42"/>
      <c r="I171" s="42"/>
      <c r="J171" s="42"/>
      <c r="K171" s="42"/>
      <c r="L171" s="42"/>
      <c r="M171" s="43">
        <f t="shared" si="2"/>
        <v>5470.75</v>
      </c>
      <c r="N171" s="15">
        <v>45986</v>
      </c>
      <c r="O171" s="15">
        <v>45986</v>
      </c>
      <c r="P171" s="15">
        <v>45992</v>
      </c>
    </row>
    <row r="172" spans="1:16" x14ac:dyDescent="0.35">
      <c r="A172" s="27">
        <v>2395</v>
      </c>
      <c r="B172" s="28" t="s">
        <v>159</v>
      </c>
      <c r="C172" s="28" t="s">
        <v>160</v>
      </c>
      <c r="D172" s="11" t="s">
        <v>422</v>
      </c>
      <c r="E172" s="42">
        <v>20933.25</v>
      </c>
      <c r="F172" s="42"/>
      <c r="G172" s="42"/>
      <c r="H172" s="42"/>
      <c r="I172" s="42"/>
      <c r="J172" s="42"/>
      <c r="K172" s="42"/>
      <c r="L172" s="42"/>
      <c r="M172" s="43">
        <f t="shared" si="2"/>
        <v>20933.25</v>
      </c>
      <c r="N172" s="15">
        <v>45986</v>
      </c>
      <c r="O172" s="15">
        <v>46006</v>
      </c>
      <c r="P172" s="15">
        <v>46006</v>
      </c>
    </row>
    <row r="173" spans="1:16" x14ac:dyDescent="0.35">
      <c r="A173" s="27">
        <v>2395</v>
      </c>
      <c r="B173" s="28" t="s">
        <v>218</v>
      </c>
      <c r="C173" s="28" t="s">
        <v>160</v>
      </c>
      <c r="D173" s="11" t="s">
        <v>423</v>
      </c>
      <c r="E173" s="42">
        <v>21</v>
      </c>
      <c r="F173" s="42"/>
      <c r="G173" s="42"/>
      <c r="H173" s="42"/>
      <c r="I173" s="42"/>
      <c r="J173" s="42"/>
      <c r="K173" s="42"/>
      <c r="L173" s="42"/>
      <c r="M173" s="43">
        <f t="shared" si="2"/>
        <v>21</v>
      </c>
      <c r="N173" s="15">
        <v>46003</v>
      </c>
      <c r="O173" s="15">
        <v>46003</v>
      </c>
      <c r="P173" s="15">
        <v>46003</v>
      </c>
    </row>
    <row r="174" spans="1:16" x14ac:dyDescent="0.35">
      <c r="A174" s="27">
        <v>2405</v>
      </c>
      <c r="B174" s="28" t="s">
        <v>159</v>
      </c>
      <c r="C174" s="28" t="s">
        <v>161</v>
      </c>
      <c r="D174" s="11" t="s">
        <v>424</v>
      </c>
      <c r="E174" s="42">
        <v>152609.24</v>
      </c>
      <c r="F174" s="42">
        <v>43180.78</v>
      </c>
      <c r="G174" s="42"/>
      <c r="H174" s="42"/>
      <c r="I174" s="42"/>
      <c r="J174" s="42">
        <v>8662.1</v>
      </c>
      <c r="K174" s="42"/>
      <c r="L174" s="42"/>
      <c r="M174" s="43">
        <f t="shared" si="2"/>
        <v>204452.12</v>
      </c>
      <c r="N174" s="15">
        <v>45986</v>
      </c>
      <c r="O174" s="15">
        <v>46001</v>
      </c>
      <c r="P174" s="15">
        <v>46001</v>
      </c>
    </row>
    <row r="175" spans="1:16" x14ac:dyDescent="0.35">
      <c r="A175" s="27">
        <v>2505</v>
      </c>
      <c r="B175" s="28" t="s">
        <v>159</v>
      </c>
      <c r="C175" s="28" t="s">
        <v>162</v>
      </c>
      <c r="D175" s="11" t="s">
        <v>425</v>
      </c>
      <c r="E175" s="42">
        <v>14868.13</v>
      </c>
      <c r="F175" s="42">
        <v>6802.75</v>
      </c>
      <c r="G175" s="42"/>
      <c r="H175" s="42"/>
      <c r="I175" s="42"/>
      <c r="J175" s="42"/>
      <c r="K175" s="42"/>
      <c r="L175" s="42"/>
      <c r="M175" s="43">
        <f t="shared" si="2"/>
        <v>21670.879999999997</v>
      </c>
      <c r="N175" s="15">
        <v>45986</v>
      </c>
      <c r="O175" s="15">
        <v>46006</v>
      </c>
      <c r="P175" s="15">
        <v>46006</v>
      </c>
    </row>
    <row r="176" spans="1:16" x14ac:dyDescent="0.35">
      <c r="A176" s="27">
        <v>2505</v>
      </c>
      <c r="B176" s="28" t="s">
        <v>224</v>
      </c>
      <c r="C176" s="28" t="s">
        <v>162</v>
      </c>
      <c r="D176" s="11" t="s">
        <v>426</v>
      </c>
      <c r="E176" s="13">
        <v>0</v>
      </c>
      <c r="F176" s="13">
        <v>0</v>
      </c>
      <c r="G176" s="13">
        <v>0</v>
      </c>
      <c r="H176" s="13">
        <v>0</v>
      </c>
      <c r="I176" s="13">
        <v>0</v>
      </c>
      <c r="J176" s="13">
        <v>0</v>
      </c>
      <c r="K176" s="13">
        <v>0</v>
      </c>
      <c r="L176" s="13">
        <v>0</v>
      </c>
      <c r="M176" s="44">
        <f t="shared" si="2"/>
        <v>0</v>
      </c>
      <c r="N176" s="15">
        <v>45978</v>
      </c>
      <c r="O176" s="15">
        <v>45981</v>
      </c>
      <c r="P176" s="15">
        <v>45982</v>
      </c>
    </row>
    <row r="177" spans="1:16" x14ac:dyDescent="0.35">
      <c r="A177" s="27">
        <v>2515</v>
      </c>
      <c r="B177" s="28" t="s">
        <v>1</v>
      </c>
      <c r="C177" s="28" t="s">
        <v>163</v>
      </c>
      <c r="D177" s="11" t="s">
        <v>427</v>
      </c>
      <c r="E177" s="42">
        <v>0</v>
      </c>
      <c r="F177" s="42">
        <v>0</v>
      </c>
      <c r="G177" s="42">
        <v>0</v>
      </c>
      <c r="H177" s="42">
        <v>0</v>
      </c>
      <c r="I177" s="42">
        <v>0</v>
      </c>
      <c r="J177" s="42">
        <v>0</v>
      </c>
      <c r="K177" s="42">
        <v>0</v>
      </c>
      <c r="L177" s="42">
        <v>0</v>
      </c>
      <c r="M177" s="43">
        <f t="shared" si="2"/>
        <v>0</v>
      </c>
      <c r="N177" s="15">
        <v>45982</v>
      </c>
      <c r="O177" s="15">
        <v>45985</v>
      </c>
      <c r="P177" s="15">
        <v>45992</v>
      </c>
    </row>
    <row r="178" spans="1:16" x14ac:dyDescent="0.35">
      <c r="A178" s="27">
        <v>2515</v>
      </c>
      <c r="B178" s="28" t="s">
        <v>159</v>
      </c>
      <c r="C178" s="28" t="s">
        <v>163</v>
      </c>
      <c r="D178" s="11" t="s">
        <v>428</v>
      </c>
      <c r="E178" s="42">
        <v>16681.73</v>
      </c>
      <c r="F178" s="42">
        <v>8669.26</v>
      </c>
      <c r="G178" s="42"/>
      <c r="H178" s="42"/>
      <c r="I178" s="42">
        <v>276.02999999999997</v>
      </c>
      <c r="J178" s="42"/>
      <c r="K178" s="42"/>
      <c r="L178" s="42"/>
      <c r="M178" s="43">
        <f t="shared" si="2"/>
        <v>25627.019999999997</v>
      </c>
      <c r="N178" s="15">
        <v>45986</v>
      </c>
      <c r="O178" s="15">
        <v>46000</v>
      </c>
      <c r="P178" s="15">
        <v>46000</v>
      </c>
    </row>
    <row r="179" spans="1:16" x14ac:dyDescent="0.35">
      <c r="A179" s="27">
        <v>2515</v>
      </c>
      <c r="B179" s="28" t="s">
        <v>224</v>
      </c>
      <c r="C179" s="28" t="s">
        <v>163</v>
      </c>
      <c r="D179" s="11" t="s">
        <v>429</v>
      </c>
      <c r="E179" s="13">
        <v>2930.41</v>
      </c>
      <c r="F179" s="13"/>
      <c r="G179" s="13"/>
      <c r="H179" s="13"/>
      <c r="I179" s="13"/>
      <c r="J179" s="13"/>
      <c r="K179" s="13"/>
      <c r="L179" s="13"/>
      <c r="M179" s="44">
        <f t="shared" si="2"/>
        <v>2930.41</v>
      </c>
      <c r="N179" s="15">
        <v>45978</v>
      </c>
      <c r="O179" s="15">
        <v>45981</v>
      </c>
      <c r="P179" s="15">
        <v>45982</v>
      </c>
    </row>
    <row r="180" spans="1:16" x14ac:dyDescent="0.35">
      <c r="A180" s="27">
        <v>2520</v>
      </c>
      <c r="B180" s="28" t="s">
        <v>164</v>
      </c>
      <c r="C180" s="28" t="s">
        <v>165</v>
      </c>
      <c r="D180" s="11" t="s">
        <v>430</v>
      </c>
      <c r="E180" s="42">
        <v>50444</v>
      </c>
      <c r="F180" s="42"/>
      <c r="G180" s="42"/>
      <c r="H180" s="42"/>
      <c r="I180" s="42"/>
      <c r="J180" s="42"/>
      <c r="K180" s="42"/>
      <c r="L180" s="42"/>
      <c r="M180" s="43">
        <f t="shared" si="2"/>
        <v>50444</v>
      </c>
      <c r="N180" s="15">
        <v>45981</v>
      </c>
      <c r="O180" s="15">
        <v>45985</v>
      </c>
      <c r="P180" s="15">
        <v>45992</v>
      </c>
    </row>
    <row r="181" spans="1:16" x14ac:dyDescent="0.35">
      <c r="A181" s="27">
        <v>2530</v>
      </c>
      <c r="B181" s="28" t="s">
        <v>164</v>
      </c>
      <c r="C181" s="28" t="s">
        <v>166</v>
      </c>
      <c r="D181" s="11" t="s">
        <v>431</v>
      </c>
      <c r="E181" s="42">
        <v>6537</v>
      </c>
      <c r="F181" s="42"/>
      <c r="G181" s="42"/>
      <c r="H181" s="42"/>
      <c r="I181" s="42"/>
      <c r="J181" s="42"/>
      <c r="K181" s="42"/>
      <c r="L181" s="42"/>
      <c r="M181" s="43">
        <f t="shared" si="2"/>
        <v>6537</v>
      </c>
      <c r="N181" s="15">
        <v>45981</v>
      </c>
      <c r="O181" s="15">
        <v>45985</v>
      </c>
      <c r="P181" s="15">
        <v>45992</v>
      </c>
    </row>
    <row r="182" spans="1:16" x14ac:dyDescent="0.35">
      <c r="A182" s="27">
        <v>2535</v>
      </c>
      <c r="B182" s="28" t="s">
        <v>49</v>
      </c>
      <c r="C182" s="28" t="s">
        <v>167</v>
      </c>
      <c r="D182" s="11" t="s">
        <v>432</v>
      </c>
      <c r="E182" s="42">
        <v>0</v>
      </c>
      <c r="F182" s="42">
        <v>0</v>
      </c>
      <c r="G182" s="42">
        <v>0</v>
      </c>
      <c r="H182" s="42">
        <v>0</v>
      </c>
      <c r="I182" s="42">
        <v>0</v>
      </c>
      <c r="J182" s="42">
        <v>0</v>
      </c>
      <c r="K182" s="42">
        <v>0</v>
      </c>
      <c r="L182" s="42">
        <v>0</v>
      </c>
      <c r="M182" s="43">
        <f t="shared" si="2"/>
        <v>0</v>
      </c>
      <c r="N182" s="15">
        <v>45985</v>
      </c>
      <c r="O182" s="40">
        <v>45985</v>
      </c>
      <c r="P182" s="15">
        <v>45985</v>
      </c>
    </row>
    <row r="183" spans="1:16" x14ac:dyDescent="0.35">
      <c r="A183" s="27">
        <v>2535</v>
      </c>
      <c r="B183" s="28" t="s">
        <v>164</v>
      </c>
      <c r="C183" s="28" t="s">
        <v>167</v>
      </c>
      <c r="D183" s="11" t="s">
        <v>433</v>
      </c>
      <c r="E183" s="42">
        <v>1108</v>
      </c>
      <c r="F183" s="42"/>
      <c r="G183" s="42"/>
      <c r="H183" s="42"/>
      <c r="I183" s="42"/>
      <c r="J183" s="42"/>
      <c r="K183" s="42"/>
      <c r="L183" s="42"/>
      <c r="M183" s="43">
        <f t="shared" si="2"/>
        <v>1108</v>
      </c>
      <c r="N183" s="15">
        <v>45981</v>
      </c>
      <c r="O183" s="15">
        <v>45985</v>
      </c>
      <c r="P183" s="15">
        <v>45992</v>
      </c>
    </row>
    <row r="184" spans="1:16" x14ac:dyDescent="0.35">
      <c r="A184" s="27">
        <v>2540</v>
      </c>
      <c r="B184" s="28" t="s">
        <v>49</v>
      </c>
      <c r="C184" s="28" t="s">
        <v>168</v>
      </c>
      <c r="D184" s="11" t="s">
        <v>434</v>
      </c>
      <c r="E184" s="42">
        <v>0</v>
      </c>
      <c r="F184" s="42">
        <v>0</v>
      </c>
      <c r="G184" s="42">
        <v>0</v>
      </c>
      <c r="H184" s="42">
        <v>0</v>
      </c>
      <c r="I184" s="42">
        <v>0</v>
      </c>
      <c r="J184" s="42">
        <v>0</v>
      </c>
      <c r="K184" s="42">
        <v>0</v>
      </c>
      <c r="L184" s="42">
        <v>0</v>
      </c>
      <c r="M184" s="43">
        <f t="shared" si="2"/>
        <v>0</v>
      </c>
      <c r="N184" s="15">
        <v>45985</v>
      </c>
      <c r="O184" s="40">
        <v>45985</v>
      </c>
      <c r="P184" s="15">
        <v>45985</v>
      </c>
    </row>
    <row r="185" spans="1:16" x14ac:dyDescent="0.35">
      <c r="A185" s="27">
        <v>2540</v>
      </c>
      <c r="B185" s="28" t="s">
        <v>164</v>
      </c>
      <c r="C185" s="28" t="s">
        <v>168</v>
      </c>
      <c r="D185" s="11" t="s">
        <v>435</v>
      </c>
      <c r="E185" s="42">
        <v>1686</v>
      </c>
      <c r="F185" s="42"/>
      <c r="G185" s="42"/>
      <c r="H185" s="42"/>
      <c r="I185" s="42"/>
      <c r="J185" s="42"/>
      <c r="K185" s="42"/>
      <c r="L185" s="42"/>
      <c r="M185" s="43">
        <f t="shared" si="2"/>
        <v>1686</v>
      </c>
      <c r="N185" s="15">
        <v>45981</v>
      </c>
      <c r="O185" s="15">
        <v>45985</v>
      </c>
      <c r="P185" s="15">
        <v>45992</v>
      </c>
    </row>
    <row r="186" spans="1:16" x14ac:dyDescent="0.35">
      <c r="A186" s="27">
        <v>2540</v>
      </c>
      <c r="B186" s="28" t="s">
        <v>187</v>
      </c>
      <c r="C186" s="28" t="s">
        <v>168</v>
      </c>
      <c r="D186" s="11" t="s">
        <v>436</v>
      </c>
      <c r="E186" s="42">
        <v>602</v>
      </c>
      <c r="F186" s="42"/>
      <c r="G186" s="42"/>
      <c r="H186" s="42"/>
      <c r="I186" s="42"/>
      <c r="J186" s="42"/>
      <c r="K186" s="42"/>
      <c r="L186" s="42"/>
      <c r="M186" s="43">
        <f t="shared" si="2"/>
        <v>602</v>
      </c>
      <c r="N186" s="15">
        <v>45979</v>
      </c>
      <c r="O186" s="15">
        <v>45982</v>
      </c>
      <c r="P186" s="15">
        <v>45992</v>
      </c>
    </row>
    <row r="187" spans="1:16" x14ac:dyDescent="0.35">
      <c r="A187" s="27">
        <v>2560</v>
      </c>
      <c r="B187" s="28" t="s">
        <v>164</v>
      </c>
      <c r="C187" s="28" t="s">
        <v>169</v>
      </c>
      <c r="D187" s="11" t="s">
        <v>437</v>
      </c>
      <c r="E187" s="42">
        <v>716</v>
      </c>
      <c r="F187" s="42"/>
      <c r="G187" s="42"/>
      <c r="H187" s="42"/>
      <c r="I187" s="42"/>
      <c r="J187" s="42"/>
      <c r="K187" s="42"/>
      <c r="L187" s="42"/>
      <c r="M187" s="43">
        <f t="shared" si="2"/>
        <v>716</v>
      </c>
      <c r="N187" s="15">
        <v>45981</v>
      </c>
      <c r="O187" s="15">
        <v>45985</v>
      </c>
      <c r="P187" s="15">
        <v>45992</v>
      </c>
    </row>
    <row r="188" spans="1:16" x14ac:dyDescent="0.35">
      <c r="A188" s="27">
        <v>2570</v>
      </c>
      <c r="B188" s="28" t="s">
        <v>164</v>
      </c>
      <c r="C188" s="28" t="s">
        <v>170</v>
      </c>
      <c r="D188" s="11" t="s">
        <v>438</v>
      </c>
      <c r="E188" s="42">
        <v>763</v>
      </c>
      <c r="F188" s="42"/>
      <c r="G188" s="42"/>
      <c r="H188" s="42"/>
      <c r="I188" s="42"/>
      <c r="J188" s="42"/>
      <c r="K188" s="42"/>
      <c r="L188" s="42"/>
      <c r="M188" s="43">
        <f t="shared" si="2"/>
        <v>763</v>
      </c>
      <c r="N188" s="15">
        <v>45981</v>
      </c>
      <c r="O188" s="15">
        <v>45985</v>
      </c>
      <c r="P188" s="15">
        <v>45992</v>
      </c>
    </row>
    <row r="189" spans="1:16" x14ac:dyDescent="0.35">
      <c r="A189" s="27">
        <v>2580</v>
      </c>
      <c r="B189" s="28" t="s">
        <v>171</v>
      </c>
      <c r="C189" s="28" t="s">
        <v>172</v>
      </c>
      <c r="D189" s="11" t="s">
        <v>439</v>
      </c>
      <c r="E189" s="42">
        <v>3061.91</v>
      </c>
      <c r="F189" s="42">
        <v>259.06</v>
      </c>
      <c r="G189" s="42"/>
      <c r="H189" s="42"/>
      <c r="I189" s="42">
        <v>652.75</v>
      </c>
      <c r="J189" s="42"/>
      <c r="K189" s="42"/>
      <c r="L189" s="42"/>
      <c r="M189" s="43">
        <f t="shared" si="2"/>
        <v>3973.72</v>
      </c>
      <c r="N189" s="15">
        <v>45989</v>
      </c>
      <c r="O189" s="15">
        <v>45989</v>
      </c>
      <c r="P189" s="15">
        <v>45992</v>
      </c>
    </row>
    <row r="190" spans="1:16" x14ac:dyDescent="0.35">
      <c r="A190" s="27">
        <v>2590</v>
      </c>
      <c r="B190" s="28" t="s">
        <v>171</v>
      </c>
      <c r="C190" s="28" t="s">
        <v>173</v>
      </c>
      <c r="D190" s="11" t="s">
        <v>440</v>
      </c>
      <c r="E190" s="42">
        <v>13905.97</v>
      </c>
      <c r="F190" s="42">
        <v>4537.37</v>
      </c>
      <c r="G190" s="42"/>
      <c r="H190" s="42"/>
      <c r="I190" s="42">
        <v>5822.5</v>
      </c>
      <c r="J190" s="42"/>
      <c r="K190" s="42"/>
      <c r="L190" s="42"/>
      <c r="M190" s="43">
        <f t="shared" si="2"/>
        <v>24265.84</v>
      </c>
      <c r="N190" s="15">
        <v>45989</v>
      </c>
      <c r="O190" s="15">
        <v>45989</v>
      </c>
      <c r="P190" s="15">
        <v>45992</v>
      </c>
    </row>
    <row r="191" spans="1:16" x14ac:dyDescent="0.35">
      <c r="A191" s="27">
        <v>2600</v>
      </c>
      <c r="B191" s="28" t="s">
        <v>174</v>
      </c>
      <c r="C191" s="28" t="s">
        <v>175</v>
      </c>
      <c r="D191" s="11" t="s">
        <v>441</v>
      </c>
      <c r="E191" s="42">
        <v>27575.5</v>
      </c>
      <c r="F191" s="42"/>
      <c r="G191" s="42"/>
      <c r="H191" s="42"/>
      <c r="I191" s="42"/>
      <c r="J191" s="42"/>
      <c r="K191" s="42"/>
      <c r="L191" s="42"/>
      <c r="M191" s="43">
        <f t="shared" si="2"/>
        <v>27575.5</v>
      </c>
      <c r="N191" s="15">
        <v>45987</v>
      </c>
      <c r="O191" s="15">
        <v>45987</v>
      </c>
      <c r="P191" s="15">
        <v>45992</v>
      </c>
    </row>
    <row r="192" spans="1:16" x14ac:dyDescent="0.35">
      <c r="A192" s="27">
        <v>2610</v>
      </c>
      <c r="B192" s="28" t="s">
        <v>174</v>
      </c>
      <c r="C192" s="28" t="s">
        <v>176</v>
      </c>
      <c r="D192" s="11" t="s">
        <v>442</v>
      </c>
      <c r="E192" s="42">
        <v>57502.73</v>
      </c>
      <c r="F192" s="42"/>
      <c r="G192" s="42"/>
      <c r="H192" s="42"/>
      <c r="I192" s="42"/>
      <c r="J192" s="42"/>
      <c r="K192" s="42"/>
      <c r="L192" s="42"/>
      <c r="M192" s="43">
        <f t="shared" si="2"/>
        <v>57502.73</v>
      </c>
      <c r="N192" s="15">
        <v>45987</v>
      </c>
      <c r="O192" s="15">
        <v>45987</v>
      </c>
      <c r="P192" s="15">
        <v>45992</v>
      </c>
    </row>
    <row r="193" spans="1:16" x14ac:dyDescent="0.35">
      <c r="A193" s="27">
        <v>2620</v>
      </c>
      <c r="B193" s="28" t="s">
        <v>177</v>
      </c>
      <c r="C193" s="28" t="s">
        <v>178</v>
      </c>
      <c r="D193" s="11" t="s">
        <v>443</v>
      </c>
      <c r="E193" s="42">
        <v>378.26</v>
      </c>
      <c r="F193" s="42">
        <v>46.37</v>
      </c>
      <c r="G193" s="42"/>
      <c r="H193" s="42"/>
      <c r="I193" s="42"/>
      <c r="J193" s="42"/>
      <c r="K193" s="42"/>
      <c r="L193" s="42"/>
      <c r="M193" s="43">
        <f t="shared" si="2"/>
        <v>424.63</v>
      </c>
      <c r="N193" s="15">
        <v>45981</v>
      </c>
      <c r="O193" s="15">
        <v>45987</v>
      </c>
      <c r="P193" s="15">
        <v>45992</v>
      </c>
    </row>
    <row r="194" spans="1:16" x14ac:dyDescent="0.35">
      <c r="A194" s="27">
        <v>2620</v>
      </c>
      <c r="B194" s="28" t="s">
        <v>210</v>
      </c>
      <c r="C194" s="28" t="s">
        <v>178</v>
      </c>
      <c r="D194" s="11" t="s">
        <v>444</v>
      </c>
      <c r="E194" s="42">
        <v>0</v>
      </c>
      <c r="F194" s="42">
        <v>0</v>
      </c>
      <c r="G194" s="42">
        <v>0</v>
      </c>
      <c r="H194" s="42">
        <v>0</v>
      </c>
      <c r="I194" s="42">
        <v>0</v>
      </c>
      <c r="J194" s="42">
        <v>0</v>
      </c>
      <c r="K194" s="42">
        <v>0</v>
      </c>
      <c r="L194" s="42">
        <v>0</v>
      </c>
      <c r="M194" s="43">
        <f t="shared" ref="M194:M257" si="3">SUM(E194:L194)</f>
        <v>0</v>
      </c>
      <c r="N194" s="15">
        <v>45987</v>
      </c>
      <c r="O194" s="15">
        <v>45996</v>
      </c>
      <c r="P194" s="15">
        <v>45996</v>
      </c>
    </row>
    <row r="195" spans="1:16" x14ac:dyDescent="0.35">
      <c r="A195" s="27">
        <v>2620</v>
      </c>
      <c r="B195" s="28" t="s">
        <v>237</v>
      </c>
      <c r="C195" s="28" t="s">
        <v>178</v>
      </c>
      <c r="D195" s="11" t="s">
        <v>445</v>
      </c>
      <c r="E195" s="42">
        <v>646.94000000000005</v>
      </c>
      <c r="F195" s="42"/>
      <c r="G195" s="42"/>
      <c r="H195" s="42"/>
      <c r="I195" s="42"/>
      <c r="J195" s="42"/>
      <c r="K195" s="42"/>
      <c r="L195" s="42"/>
      <c r="M195" s="43">
        <f t="shared" si="3"/>
        <v>646.94000000000005</v>
      </c>
      <c r="N195" s="15">
        <v>45992</v>
      </c>
      <c r="O195" s="15">
        <v>45986</v>
      </c>
      <c r="P195" s="15">
        <v>45992</v>
      </c>
    </row>
    <row r="196" spans="1:16" x14ac:dyDescent="0.35">
      <c r="A196" s="27">
        <v>2630</v>
      </c>
      <c r="B196" s="28" t="s">
        <v>139</v>
      </c>
      <c r="C196" s="28" t="s">
        <v>179</v>
      </c>
      <c r="D196" s="11" t="s">
        <v>446</v>
      </c>
      <c r="E196" s="42">
        <v>0</v>
      </c>
      <c r="F196" s="42">
        <v>0</v>
      </c>
      <c r="G196" s="42">
        <v>0</v>
      </c>
      <c r="H196" s="42">
        <v>0</v>
      </c>
      <c r="I196" s="42">
        <v>0</v>
      </c>
      <c r="J196" s="42">
        <v>0</v>
      </c>
      <c r="K196" s="42">
        <v>0</v>
      </c>
      <c r="L196" s="42">
        <v>0</v>
      </c>
      <c r="M196" s="43">
        <f t="shared" si="3"/>
        <v>0</v>
      </c>
      <c r="N196" s="15">
        <v>45981</v>
      </c>
      <c r="O196" s="15">
        <v>45994</v>
      </c>
      <c r="P196" s="15">
        <v>45996</v>
      </c>
    </row>
    <row r="197" spans="1:16" x14ac:dyDescent="0.35">
      <c r="A197" s="27">
        <v>2630</v>
      </c>
      <c r="B197" s="28" t="s">
        <v>177</v>
      </c>
      <c r="C197" s="28" t="s">
        <v>179</v>
      </c>
      <c r="D197" s="11" t="s">
        <v>447</v>
      </c>
      <c r="E197" s="42">
        <v>83.7</v>
      </c>
      <c r="F197" s="42">
        <v>22.94</v>
      </c>
      <c r="G197" s="42"/>
      <c r="H197" s="42"/>
      <c r="I197" s="42"/>
      <c r="J197" s="42">
        <v>15.5</v>
      </c>
      <c r="K197" s="42"/>
      <c r="L197" s="42"/>
      <c r="M197" s="43">
        <f t="shared" si="3"/>
        <v>122.14</v>
      </c>
      <c r="N197" s="15">
        <v>45981</v>
      </c>
      <c r="O197" s="15">
        <v>45987</v>
      </c>
      <c r="P197" s="15">
        <v>45992</v>
      </c>
    </row>
    <row r="198" spans="1:16" x14ac:dyDescent="0.35">
      <c r="A198" s="27">
        <v>2630</v>
      </c>
      <c r="B198" s="28" t="s">
        <v>210</v>
      </c>
      <c r="C198" s="28" t="s">
        <v>179</v>
      </c>
      <c r="D198" s="11" t="s">
        <v>448</v>
      </c>
      <c r="E198" s="42">
        <v>11</v>
      </c>
      <c r="F198" s="42"/>
      <c r="G198" s="42"/>
      <c r="H198" s="42"/>
      <c r="I198" s="42"/>
      <c r="J198" s="42"/>
      <c r="K198" s="42"/>
      <c r="L198" s="42"/>
      <c r="M198" s="43">
        <f t="shared" si="3"/>
        <v>11</v>
      </c>
      <c r="N198" s="15">
        <v>45987</v>
      </c>
      <c r="O198" s="15">
        <v>45994</v>
      </c>
      <c r="P198" s="15">
        <v>45996</v>
      </c>
    </row>
    <row r="199" spans="1:16" x14ac:dyDescent="0.35">
      <c r="A199" s="27">
        <v>2630</v>
      </c>
      <c r="B199" s="28" t="s">
        <v>237</v>
      </c>
      <c r="C199" s="28" t="s">
        <v>179</v>
      </c>
      <c r="D199" s="11" t="s">
        <v>449</v>
      </c>
      <c r="E199" s="42">
        <v>0</v>
      </c>
      <c r="F199" s="42">
        <v>0</v>
      </c>
      <c r="G199" s="42">
        <v>0</v>
      </c>
      <c r="H199" s="42">
        <v>0</v>
      </c>
      <c r="I199" s="42">
        <v>0</v>
      </c>
      <c r="J199" s="42">
        <v>0</v>
      </c>
      <c r="K199" s="42">
        <v>0</v>
      </c>
      <c r="L199" s="42">
        <v>0</v>
      </c>
      <c r="M199" s="43">
        <f t="shared" si="3"/>
        <v>0</v>
      </c>
      <c r="N199" s="15">
        <v>45992</v>
      </c>
      <c r="O199" s="15">
        <v>45986</v>
      </c>
      <c r="P199" s="15">
        <v>45992</v>
      </c>
    </row>
    <row r="200" spans="1:16" x14ac:dyDescent="0.35">
      <c r="A200" s="27">
        <v>2640</v>
      </c>
      <c r="B200" s="28" t="s">
        <v>180</v>
      </c>
      <c r="C200" s="28" t="s">
        <v>181</v>
      </c>
      <c r="D200" s="11" t="s">
        <v>450</v>
      </c>
      <c r="E200" s="42">
        <v>218817.84</v>
      </c>
      <c r="F200" s="42">
        <v>0</v>
      </c>
      <c r="G200" s="42">
        <v>0</v>
      </c>
      <c r="H200" s="42">
        <v>0</v>
      </c>
      <c r="I200" s="42">
        <v>0</v>
      </c>
      <c r="J200" s="42">
        <v>0</v>
      </c>
      <c r="K200" s="42">
        <v>0</v>
      </c>
      <c r="L200" s="42">
        <v>0</v>
      </c>
      <c r="M200" s="43">
        <f t="shared" si="3"/>
        <v>218817.84</v>
      </c>
      <c r="N200" s="15">
        <v>45992</v>
      </c>
      <c r="O200" s="15">
        <v>45992</v>
      </c>
      <c r="P200" s="15">
        <v>45993</v>
      </c>
    </row>
    <row r="201" spans="1:16" x14ac:dyDescent="0.35">
      <c r="A201" s="27">
        <v>2650</v>
      </c>
      <c r="B201" s="28" t="s">
        <v>182</v>
      </c>
      <c r="C201" s="28" t="s">
        <v>183</v>
      </c>
      <c r="D201" s="11" t="s">
        <v>451</v>
      </c>
      <c r="E201" s="42">
        <v>114</v>
      </c>
      <c r="F201" s="42"/>
      <c r="G201" s="42"/>
      <c r="H201" s="42"/>
      <c r="I201" s="42"/>
      <c r="J201" s="42"/>
      <c r="K201" s="42"/>
      <c r="L201" s="42"/>
      <c r="M201" s="43">
        <f t="shared" si="3"/>
        <v>114</v>
      </c>
      <c r="N201" s="15">
        <v>45986</v>
      </c>
      <c r="O201" s="15">
        <v>45987</v>
      </c>
      <c r="P201" s="15">
        <v>45992</v>
      </c>
    </row>
    <row r="202" spans="1:16" x14ac:dyDescent="0.35">
      <c r="A202" s="27">
        <v>2660</v>
      </c>
      <c r="B202" s="28" t="s">
        <v>182</v>
      </c>
      <c r="C202" s="28" t="s">
        <v>184</v>
      </c>
      <c r="D202" s="11" t="s">
        <v>452</v>
      </c>
      <c r="E202" s="42">
        <v>280</v>
      </c>
      <c r="F202" s="42"/>
      <c r="G202" s="42"/>
      <c r="H202" s="42"/>
      <c r="I202" s="42"/>
      <c r="J202" s="42"/>
      <c r="K202" s="42"/>
      <c r="L202" s="42"/>
      <c r="M202" s="43">
        <f t="shared" si="3"/>
        <v>280</v>
      </c>
      <c r="N202" s="15">
        <v>45986</v>
      </c>
      <c r="O202" s="15">
        <v>45987</v>
      </c>
      <c r="P202" s="15">
        <v>45992</v>
      </c>
    </row>
    <row r="203" spans="1:16" x14ac:dyDescent="0.35">
      <c r="A203" s="27">
        <v>2670</v>
      </c>
      <c r="B203" s="28" t="s">
        <v>182</v>
      </c>
      <c r="C203" s="28" t="s">
        <v>185</v>
      </c>
      <c r="D203" s="11" t="s">
        <v>453</v>
      </c>
      <c r="E203" s="42">
        <v>155</v>
      </c>
      <c r="F203" s="42"/>
      <c r="G203" s="42"/>
      <c r="H203" s="42"/>
      <c r="I203" s="42"/>
      <c r="J203" s="42"/>
      <c r="K203" s="42"/>
      <c r="L203" s="42"/>
      <c r="M203" s="43">
        <f t="shared" si="3"/>
        <v>155</v>
      </c>
      <c r="N203" s="15">
        <v>45986</v>
      </c>
      <c r="O203" s="15">
        <v>45987</v>
      </c>
      <c r="P203" s="15">
        <v>45992</v>
      </c>
    </row>
    <row r="204" spans="1:16" x14ac:dyDescent="0.35">
      <c r="A204" s="27">
        <v>2680</v>
      </c>
      <c r="B204" s="28" t="s">
        <v>28</v>
      </c>
      <c r="C204" s="28" t="s">
        <v>186</v>
      </c>
      <c r="D204" s="11" t="s">
        <v>454</v>
      </c>
      <c r="E204" s="42">
        <v>0</v>
      </c>
      <c r="F204" s="42">
        <v>0</v>
      </c>
      <c r="G204" s="42">
        <v>0</v>
      </c>
      <c r="H204" s="42">
        <v>0</v>
      </c>
      <c r="I204" s="42">
        <v>0</v>
      </c>
      <c r="J204" s="42">
        <v>0</v>
      </c>
      <c r="K204" s="42">
        <v>0</v>
      </c>
      <c r="L204" s="42">
        <v>0</v>
      </c>
      <c r="M204" s="43">
        <f t="shared" si="3"/>
        <v>0</v>
      </c>
      <c r="N204" s="15">
        <v>45992</v>
      </c>
      <c r="O204" s="15">
        <v>45993</v>
      </c>
      <c r="P204" s="15">
        <v>45994</v>
      </c>
    </row>
    <row r="205" spans="1:16" x14ac:dyDescent="0.35">
      <c r="A205" s="27">
        <v>2680</v>
      </c>
      <c r="B205" s="28" t="s">
        <v>182</v>
      </c>
      <c r="C205" s="28" t="s">
        <v>186</v>
      </c>
      <c r="D205" s="11" t="s">
        <v>455</v>
      </c>
      <c r="E205" s="42">
        <v>0</v>
      </c>
      <c r="F205" s="42"/>
      <c r="G205" s="42"/>
      <c r="H205" s="42"/>
      <c r="I205" s="42"/>
      <c r="J205" s="42"/>
      <c r="K205" s="42"/>
      <c r="L205" s="42"/>
      <c r="M205" s="43">
        <f t="shared" si="3"/>
        <v>0</v>
      </c>
      <c r="N205" s="15">
        <v>45986</v>
      </c>
      <c r="O205" s="15">
        <v>45987</v>
      </c>
      <c r="P205" s="15">
        <v>45992</v>
      </c>
    </row>
    <row r="206" spans="1:16" x14ac:dyDescent="0.35">
      <c r="A206" s="27">
        <v>2690</v>
      </c>
      <c r="B206" s="28" t="s">
        <v>187</v>
      </c>
      <c r="C206" s="28" t="s">
        <v>188</v>
      </c>
      <c r="D206" s="11" t="s">
        <v>456</v>
      </c>
      <c r="E206" s="42">
        <v>61408</v>
      </c>
      <c r="F206" s="42"/>
      <c r="G206" s="42"/>
      <c r="H206" s="42"/>
      <c r="I206" s="42"/>
      <c r="J206" s="42"/>
      <c r="K206" s="42"/>
      <c r="L206" s="42"/>
      <c r="M206" s="43">
        <f t="shared" si="3"/>
        <v>61408</v>
      </c>
      <c r="N206" s="15">
        <v>45979</v>
      </c>
      <c r="O206" s="15">
        <v>45982</v>
      </c>
      <c r="P206" s="15">
        <v>45992</v>
      </c>
    </row>
    <row r="207" spans="1:16" x14ac:dyDescent="0.35">
      <c r="A207" s="27">
        <v>2700</v>
      </c>
      <c r="B207" s="28" t="s">
        <v>187</v>
      </c>
      <c r="C207" s="28" t="s">
        <v>189</v>
      </c>
      <c r="D207" s="11" t="s">
        <v>457</v>
      </c>
      <c r="E207" s="42">
        <v>68647</v>
      </c>
      <c r="F207" s="42"/>
      <c r="G207" s="42"/>
      <c r="H207" s="42"/>
      <c r="I207" s="42"/>
      <c r="J207" s="42"/>
      <c r="K207" s="42"/>
      <c r="L207" s="42"/>
      <c r="M207" s="43">
        <f t="shared" si="3"/>
        <v>68647</v>
      </c>
      <c r="N207" s="15">
        <v>45979</v>
      </c>
      <c r="O207" s="15">
        <v>45982</v>
      </c>
      <c r="P207" s="15">
        <v>45992</v>
      </c>
    </row>
    <row r="208" spans="1:16" x14ac:dyDescent="0.35">
      <c r="A208" s="27">
        <v>2710</v>
      </c>
      <c r="B208" s="28" t="s">
        <v>190</v>
      </c>
      <c r="C208" s="28" t="s">
        <v>191</v>
      </c>
      <c r="D208" s="11" t="s">
        <v>458</v>
      </c>
      <c r="E208" s="42">
        <v>3240.76</v>
      </c>
      <c r="F208" s="42">
        <v>2249.61</v>
      </c>
      <c r="G208" s="42"/>
      <c r="H208" s="42"/>
      <c r="I208" s="42">
        <v>2153.29</v>
      </c>
      <c r="J208" s="42"/>
      <c r="K208" s="42"/>
      <c r="L208" s="42"/>
      <c r="M208" s="43">
        <f t="shared" si="3"/>
        <v>7643.6600000000008</v>
      </c>
      <c r="N208" s="15">
        <v>45982</v>
      </c>
      <c r="O208" s="15">
        <v>46001</v>
      </c>
      <c r="P208" s="15">
        <v>46001</v>
      </c>
    </row>
    <row r="209" spans="1:16" x14ac:dyDescent="0.35">
      <c r="A209" s="27">
        <v>2720</v>
      </c>
      <c r="B209" s="28" t="s">
        <v>190</v>
      </c>
      <c r="C209" s="28" t="s">
        <v>192</v>
      </c>
      <c r="D209" s="11" t="s">
        <v>459</v>
      </c>
      <c r="E209" s="42">
        <v>4546.38</v>
      </c>
      <c r="F209" s="42">
        <v>3887.48</v>
      </c>
      <c r="G209" s="42"/>
      <c r="H209" s="42">
        <v>392.74</v>
      </c>
      <c r="I209" s="42"/>
      <c r="J209" s="42"/>
      <c r="K209" s="42"/>
      <c r="L209" s="42"/>
      <c r="M209" s="43">
        <f t="shared" si="3"/>
        <v>8826.6</v>
      </c>
      <c r="N209" s="15">
        <v>45982</v>
      </c>
      <c r="O209" s="15">
        <v>46001</v>
      </c>
      <c r="P209" s="15">
        <v>46001</v>
      </c>
    </row>
    <row r="210" spans="1:16" x14ac:dyDescent="0.35">
      <c r="A210" s="27">
        <v>2730</v>
      </c>
      <c r="B210" s="28" t="s">
        <v>193</v>
      </c>
      <c r="C210" s="28" t="s">
        <v>194</v>
      </c>
      <c r="D210" s="11" t="s">
        <v>460</v>
      </c>
      <c r="E210" s="42">
        <v>10231.66</v>
      </c>
      <c r="F210" s="42"/>
      <c r="G210" s="42"/>
      <c r="H210" s="42"/>
      <c r="I210" s="42"/>
      <c r="J210" s="42"/>
      <c r="K210" s="42"/>
      <c r="L210" s="42"/>
      <c r="M210" s="43">
        <f t="shared" si="3"/>
        <v>10231.66</v>
      </c>
      <c r="N210" s="15">
        <v>45987</v>
      </c>
      <c r="O210" s="15">
        <v>45987</v>
      </c>
      <c r="P210" s="15">
        <v>45992</v>
      </c>
    </row>
    <row r="211" spans="1:16" x14ac:dyDescent="0.35">
      <c r="A211" s="27">
        <v>2740</v>
      </c>
      <c r="B211" s="28" t="s">
        <v>193</v>
      </c>
      <c r="C211" s="28" t="s">
        <v>195</v>
      </c>
      <c r="D211" s="11" t="s">
        <v>461</v>
      </c>
      <c r="E211" s="42">
        <v>11620.4</v>
      </c>
      <c r="F211" s="42"/>
      <c r="G211" s="42"/>
      <c r="H211" s="42"/>
      <c r="I211" s="42"/>
      <c r="J211" s="42"/>
      <c r="K211" s="42"/>
      <c r="L211" s="42"/>
      <c r="M211" s="43">
        <f t="shared" si="3"/>
        <v>11620.4</v>
      </c>
      <c r="N211" s="15">
        <v>45987</v>
      </c>
      <c r="O211" s="15">
        <v>45987</v>
      </c>
      <c r="P211" s="15">
        <v>45992</v>
      </c>
    </row>
    <row r="212" spans="1:16" x14ac:dyDescent="0.35">
      <c r="A212" s="27">
        <v>2750</v>
      </c>
      <c r="B212" s="28" t="s">
        <v>9</v>
      </c>
      <c r="C212" s="28" t="s">
        <v>196</v>
      </c>
      <c r="D212" s="11" t="s">
        <v>462</v>
      </c>
      <c r="E212" s="42">
        <v>17.62</v>
      </c>
      <c r="F212" s="42">
        <v>0</v>
      </c>
      <c r="G212" s="42"/>
      <c r="H212" s="42"/>
      <c r="I212" s="42"/>
      <c r="J212" s="42"/>
      <c r="K212" s="42"/>
      <c r="L212" s="42"/>
      <c r="M212" s="43">
        <f t="shared" si="3"/>
        <v>17.62</v>
      </c>
      <c r="N212" s="15">
        <v>45987</v>
      </c>
      <c r="O212" s="15">
        <v>46001</v>
      </c>
      <c r="P212" s="15">
        <v>46002</v>
      </c>
    </row>
    <row r="213" spans="1:16" x14ac:dyDescent="0.35">
      <c r="A213" s="27">
        <v>2750</v>
      </c>
      <c r="B213" s="28" t="s">
        <v>193</v>
      </c>
      <c r="C213" s="28" t="s">
        <v>196</v>
      </c>
      <c r="D213" s="11" t="s">
        <v>463</v>
      </c>
      <c r="E213" s="42">
        <v>0</v>
      </c>
      <c r="F213" s="42">
        <v>0</v>
      </c>
      <c r="G213" s="42">
        <v>0</v>
      </c>
      <c r="H213" s="42">
        <v>0</v>
      </c>
      <c r="I213" s="42">
        <v>0</v>
      </c>
      <c r="J213" s="42">
        <v>0</v>
      </c>
      <c r="K213" s="42">
        <v>0</v>
      </c>
      <c r="L213" s="42">
        <v>0</v>
      </c>
      <c r="M213" s="43">
        <f t="shared" si="3"/>
        <v>0</v>
      </c>
      <c r="N213" s="15">
        <v>45987</v>
      </c>
      <c r="O213" s="15">
        <v>45987</v>
      </c>
      <c r="P213" s="15">
        <v>45992</v>
      </c>
    </row>
    <row r="214" spans="1:16" x14ac:dyDescent="0.35">
      <c r="A214" s="27">
        <v>2760</v>
      </c>
      <c r="B214" s="28" t="s">
        <v>197</v>
      </c>
      <c r="C214" s="28" t="s">
        <v>198</v>
      </c>
      <c r="D214" s="11" t="s">
        <v>464</v>
      </c>
      <c r="E214" s="42">
        <v>55158.64</v>
      </c>
      <c r="F214" s="42">
        <v>23470.639999999999</v>
      </c>
      <c r="G214" s="42"/>
      <c r="H214" s="42"/>
      <c r="I214" s="42"/>
      <c r="J214" s="42"/>
      <c r="K214" s="42"/>
      <c r="L214" s="42"/>
      <c r="M214" s="43">
        <f t="shared" si="3"/>
        <v>78629.279999999999</v>
      </c>
      <c r="N214" s="15">
        <v>45991</v>
      </c>
      <c r="O214" s="15">
        <v>45992</v>
      </c>
      <c r="P214" s="15">
        <v>45992</v>
      </c>
    </row>
    <row r="215" spans="1:16" x14ac:dyDescent="0.35">
      <c r="A215" s="27">
        <v>2770</v>
      </c>
      <c r="B215" s="28" t="s">
        <v>197</v>
      </c>
      <c r="C215" s="28" t="s">
        <v>199</v>
      </c>
      <c r="D215" s="11" t="s">
        <v>465</v>
      </c>
      <c r="E215" s="42">
        <v>62014.58</v>
      </c>
      <c r="F215" s="42">
        <v>32359.25</v>
      </c>
      <c r="G215" s="42"/>
      <c r="H215" s="42"/>
      <c r="I215" s="42">
        <v>6672.41</v>
      </c>
      <c r="J215" s="42"/>
      <c r="K215" s="42"/>
      <c r="L215" s="42"/>
      <c r="M215" s="43">
        <f t="shared" si="3"/>
        <v>101046.24</v>
      </c>
      <c r="N215" s="15">
        <v>45991</v>
      </c>
      <c r="O215" s="15">
        <v>45992</v>
      </c>
      <c r="P215" s="15">
        <v>45992</v>
      </c>
    </row>
    <row r="216" spans="1:16" x14ac:dyDescent="0.35">
      <c r="A216" s="27">
        <v>2780</v>
      </c>
      <c r="B216" s="28" t="s">
        <v>190</v>
      </c>
      <c r="C216" s="28" t="s">
        <v>200</v>
      </c>
      <c r="D216" s="11" t="s">
        <v>466</v>
      </c>
      <c r="E216" s="42">
        <v>0</v>
      </c>
      <c r="F216" s="42">
        <v>0</v>
      </c>
      <c r="G216" s="42">
        <v>0</v>
      </c>
      <c r="H216" s="42">
        <v>0</v>
      </c>
      <c r="I216" s="42">
        <v>0</v>
      </c>
      <c r="J216" s="42">
        <v>0</v>
      </c>
      <c r="K216" s="42">
        <v>0</v>
      </c>
      <c r="L216" s="42">
        <v>0</v>
      </c>
      <c r="M216" s="43">
        <f t="shared" si="3"/>
        <v>0</v>
      </c>
      <c r="N216" s="15">
        <v>45982</v>
      </c>
      <c r="O216" s="15">
        <v>46001</v>
      </c>
      <c r="P216" s="15">
        <v>46001</v>
      </c>
    </row>
    <row r="217" spans="1:16" x14ac:dyDescent="0.35">
      <c r="A217" s="27">
        <v>2780</v>
      </c>
      <c r="B217" s="28" t="s">
        <v>197</v>
      </c>
      <c r="C217" s="28" t="s">
        <v>200</v>
      </c>
      <c r="D217" s="11" t="s">
        <v>467</v>
      </c>
      <c r="E217" s="42">
        <v>17323.21</v>
      </c>
      <c r="F217" s="42"/>
      <c r="G217" s="42"/>
      <c r="H217" s="42">
        <v>1230.07</v>
      </c>
      <c r="I217" s="42">
        <v>4020.61</v>
      </c>
      <c r="J217" s="42"/>
      <c r="K217" s="42"/>
      <c r="L217" s="42"/>
      <c r="M217" s="43">
        <f t="shared" si="3"/>
        <v>22573.89</v>
      </c>
      <c r="N217" s="15">
        <v>45991</v>
      </c>
      <c r="O217" s="15">
        <v>45992</v>
      </c>
      <c r="P217" s="15">
        <v>45992</v>
      </c>
    </row>
    <row r="218" spans="1:16" x14ac:dyDescent="0.35">
      <c r="A218" s="27">
        <v>2790</v>
      </c>
      <c r="B218" s="28" t="s">
        <v>201</v>
      </c>
      <c r="C218" s="28" t="s">
        <v>202</v>
      </c>
      <c r="D218" s="11" t="s">
        <v>468</v>
      </c>
      <c r="E218" s="42">
        <v>2014.72</v>
      </c>
      <c r="F218" s="42"/>
      <c r="G218" s="42"/>
      <c r="H218" s="42"/>
      <c r="I218" s="42"/>
      <c r="J218" s="42"/>
      <c r="K218" s="42"/>
      <c r="L218" s="42"/>
      <c r="M218" s="43">
        <f t="shared" si="3"/>
        <v>2014.72</v>
      </c>
      <c r="N218" s="15">
        <v>45995</v>
      </c>
      <c r="O218" s="15">
        <v>45996</v>
      </c>
      <c r="P218" s="15">
        <v>45996</v>
      </c>
    </row>
    <row r="219" spans="1:16" x14ac:dyDescent="0.35">
      <c r="A219" s="27">
        <v>2800</v>
      </c>
      <c r="B219" s="28" t="s">
        <v>201</v>
      </c>
      <c r="C219" s="28" t="s">
        <v>203</v>
      </c>
      <c r="D219" s="11" t="s">
        <v>469</v>
      </c>
      <c r="E219" s="42">
        <v>3597.33</v>
      </c>
      <c r="F219" s="42"/>
      <c r="G219" s="42"/>
      <c r="H219" s="42"/>
      <c r="I219" s="42"/>
      <c r="J219" s="42"/>
      <c r="K219" s="42"/>
      <c r="L219" s="42"/>
      <c r="M219" s="43">
        <f t="shared" si="3"/>
        <v>3597.33</v>
      </c>
      <c r="N219" s="15">
        <v>45995</v>
      </c>
      <c r="O219" s="15">
        <v>45996</v>
      </c>
      <c r="P219" s="15">
        <v>45996</v>
      </c>
    </row>
    <row r="220" spans="1:16" x14ac:dyDescent="0.35">
      <c r="A220" s="27">
        <v>2810</v>
      </c>
      <c r="B220" s="28" t="s">
        <v>9</v>
      </c>
      <c r="C220" s="28" t="s">
        <v>204</v>
      </c>
      <c r="D220" s="11" t="s">
        <v>470</v>
      </c>
      <c r="E220" s="42">
        <v>2.99</v>
      </c>
      <c r="F220" s="42">
        <v>0</v>
      </c>
      <c r="G220" s="42"/>
      <c r="H220" s="42"/>
      <c r="I220" s="42"/>
      <c r="J220" s="42"/>
      <c r="K220" s="42"/>
      <c r="L220" s="42"/>
      <c r="M220" s="43">
        <f t="shared" si="3"/>
        <v>2.99</v>
      </c>
      <c r="N220" s="15">
        <v>45987</v>
      </c>
      <c r="O220" s="15">
        <v>45993</v>
      </c>
      <c r="P220" s="15">
        <v>45994</v>
      </c>
    </row>
    <row r="221" spans="1:16" x14ac:dyDescent="0.35">
      <c r="A221" s="27">
        <v>2810</v>
      </c>
      <c r="B221" s="28" t="s">
        <v>193</v>
      </c>
      <c r="C221" s="28" t="s">
        <v>204</v>
      </c>
      <c r="D221" s="11" t="s">
        <v>471</v>
      </c>
      <c r="E221" s="42">
        <v>721.24</v>
      </c>
      <c r="F221" s="42"/>
      <c r="G221" s="42"/>
      <c r="H221" s="42"/>
      <c r="I221" s="42"/>
      <c r="J221" s="42"/>
      <c r="K221" s="42"/>
      <c r="L221" s="42"/>
      <c r="M221" s="43">
        <f t="shared" si="3"/>
        <v>721.24</v>
      </c>
      <c r="N221" s="15">
        <v>45987</v>
      </c>
      <c r="O221" s="15">
        <v>45987</v>
      </c>
      <c r="P221" s="15">
        <v>45992</v>
      </c>
    </row>
    <row r="222" spans="1:16" x14ac:dyDescent="0.35">
      <c r="A222" s="27">
        <v>2810</v>
      </c>
      <c r="B222" s="28" t="s">
        <v>201</v>
      </c>
      <c r="C222" s="28" t="s">
        <v>204</v>
      </c>
      <c r="D222" s="11" t="s">
        <v>472</v>
      </c>
      <c r="E222" s="42">
        <v>3049.91</v>
      </c>
      <c r="F222" s="42"/>
      <c r="G222" s="42"/>
      <c r="H222" s="42"/>
      <c r="I222" s="42"/>
      <c r="J222" s="42"/>
      <c r="K222" s="42"/>
      <c r="L222" s="42"/>
      <c r="M222" s="43">
        <f t="shared" si="3"/>
        <v>3049.91</v>
      </c>
      <c r="N222" s="15">
        <v>45995</v>
      </c>
      <c r="O222" s="15">
        <v>45996</v>
      </c>
      <c r="P222" s="15">
        <v>45996</v>
      </c>
    </row>
    <row r="223" spans="1:16" x14ac:dyDescent="0.35">
      <c r="A223" s="27">
        <v>2820</v>
      </c>
      <c r="B223" s="28" t="s">
        <v>205</v>
      </c>
      <c r="C223" s="28" t="s">
        <v>206</v>
      </c>
      <c r="D223" s="11" t="s">
        <v>473</v>
      </c>
      <c r="E223" s="42">
        <v>13544</v>
      </c>
      <c r="F223" s="42"/>
      <c r="G223" s="42"/>
      <c r="H223" s="42"/>
      <c r="I223" s="42"/>
      <c r="J223" s="42"/>
      <c r="K223" s="42"/>
      <c r="L223" s="42"/>
      <c r="M223" s="43">
        <f t="shared" si="3"/>
        <v>13544</v>
      </c>
      <c r="N223" s="15">
        <v>45985</v>
      </c>
      <c r="O223" s="15">
        <v>45992</v>
      </c>
      <c r="P223" s="15">
        <v>45992</v>
      </c>
    </row>
    <row r="224" spans="1:16" x14ac:dyDescent="0.35">
      <c r="A224" s="27">
        <v>2830</v>
      </c>
      <c r="B224" s="28" t="s">
        <v>207</v>
      </c>
      <c r="C224" s="28" t="s">
        <v>208</v>
      </c>
      <c r="D224" s="11" t="s">
        <v>474</v>
      </c>
      <c r="E224" s="42">
        <v>40206.379999999997</v>
      </c>
      <c r="F224" s="42"/>
      <c r="G224" s="42"/>
      <c r="H224" s="42"/>
      <c r="I224" s="42"/>
      <c r="J224" s="42"/>
      <c r="K224" s="42"/>
      <c r="L224" s="42"/>
      <c r="M224" s="43">
        <f t="shared" si="3"/>
        <v>40206.379999999997</v>
      </c>
      <c r="N224" s="15">
        <v>45980</v>
      </c>
      <c r="O224" s="15">
        <v>45981</v>
      </c>
      <c r="P224" s="15">
        <v>45992</v>
      </c>
    </row>
    <row r="225" spans="1:16" x14ac:dyDescent="0.35">
      <c r="A225" s="27">
        <v>2840</v>
      </c>
      <c r="B225" s="28" t="s">
        <v>156</v>
      </c>
      <c r="C225" s="28" t="s">
        <v>209</v>
      </c>
      <c r="D225" s="11" t="s">
        <v>475</v>
      </c>
      <c r="E225" s="42">
        <v>100.84</v>
      </c>
      <c r="F225" s="42"/>
      <c r="G225" s="42"/>
      <c r="H225" s="42"/>
      <c r="I225" s="42"/>
      <c r="J225" s="42"/>
      <c r="K225" s="42"/>
      <c r="L225" s="42"/>
      <c r="M225" s="43">
        <f t="shared" si="3"/>
        <v>100.84</v>
      </c>
      <c r="N225" s="15">
        <v>45986</v>
      </c>
      <c r="O225" s="15">
        <v>45986</v>
      </c>
      <c r="P225" s="15">
        <v>45992</v>
      </c>
    </row>
    <row r="226" spans="1:16" x14ac:dyDescent="0.35">
      <c r="A226" s="27">
        <v>2840</v>
      </c>
      <c r="B226" s="28" t="s">
        <v>207</v>
      </c>
      <c r="C226" s="28" t="s">
        <v>209</v>
      </c>
      <c r="D226" s="11" t="s">
        <v>476</v>
      </c>
      <c r="E226" s="42">
        <v>1927.56</v>
      </c>
      <c r="F226" s="42"/>
      <c r="G226" s="42"/>
      <c r="H226" s="42"/>
      <c r="I226" s="42"/>
      <c r="J226" s="42"/>
      <c r="K226" s="42"/>
      <c r="L226" s="42"/>
      <c r="M226" s="43">
        <f t="shared" si="3"/>
        <v>1927.56</v>
      </c>
      <c r="N226" s="15">
        <v>45980</v>
      </c>
      <c r="O226" s="15">
        <v>45981</v>
      </c>
      <c r="P226" s="15">
        <v>45992</v>
      </c>
    </row>
    <row r="227" spans="1:16" x14ac:dyDescent="0.35">
      <c r="A227" s="27">
        <v>2862</v>
      </c>
      <c r="B227" s="28" t="s">
        <v>177</v>
      </c>
      <c r="C227" s="28" t="s">
        <v>211</v>
      </c>
      <c r="D227" s="11" t="s">
        <v>477</v>
      </c>
      <c r="E227" s="42">
        <v>0</v>
      </c>
      <c r="F227" s="42">
        <v>0</v>
      </c>
      <c r="G227" s="42">
        <v>0</v>
      </c>
      <c r="H227" s="42">
        <v>0</v>
      </c>
      <c r="I227" s="42">
        <v>0</v>
      </c>
      <c r="J227" s="42">
        <v>0</v>
      </c>
      <c r="K227" s="42">
        <v>0</v>
      </c>
      <c r="L227" s="42">
        <v>0</v>
      </c>
      <c r="M227" s="43">
        <f t="shared" si="3"/>
        <v>0</v>
      </c>
      <c r="N227" s="15">
        <v>45981</v>
      </c>
      <c r="O227" s="15">
        <v>45987</v>
      </c>
      <c r="P227" s="15">
        <v>45992</v>
      </c>
    </row>
    <row r="228" spans="1:16" x14ac:dyDescent="0.35">
      <c r="A228" s="27">
        <v>2862</v>
      </c>
      <c r="B228" s="28" t="s">
        <v>210</v>
      </c>
      <c r="C228" s="28" t="s">
        <v>211</v>
      </c>
      <c r="D228" s="11" t="s">
        <v>478</v>
      </c>
      <c r="E228" s="42">
        <v>8643</v>
      </c>
      <c r="F228" s="42"/>
      <c r="G228" s="42"/>
      <c r="H228" s="42"/>
      <c r="I228" s="42"/>
      <c r="J228" s="42"/>
      <c r="K228" s="42"/>
      <c r="L228" s="42"/>
      <c r="M228" s="43">
        <f t="shared" si="3"/>
        <v>8643</v>
      </c>
      <c r="N228" s="15">
        <v>45987</v>
      </c>
      <c r="O228" s="15">
        <v>46000</v>
      </c>
      <c r="P228" s="15">
        <v>46000</v>
      </c>
    </row>
    <row r="229" spans="1:16" x14ac:dyDescent="0.35">
      <c r="A229" s="27">
        <v>2865</v>
      </c>
      <c r="B229" s="28" t="s">
        <v>210</v>
      </c>
      <c r="C229" s="28" t="s">
        <v>212</v>
      </c>
      <c r="D229" s="11" t="s">
        <v>479</v>
      </c>
      <c r="E229" s="42">
        <v>1958</v>
      </c>
      <c r="F229" s="42"/>
      <c r="G229" s="42"/>
      <c r="H229" s="42"/>
      <c r="I229" s="42"/>
      <c r="J229" s="42"/>
      <c r="K229" s="42"/>
      <c r="L229" s="42"/>
      <c r="M229" s="43">
        <f t="shared" si="3"/>
        <v>1958</v>
      </c>
      <c r="N229" s="15">
        <v>45987</v>
      </c>
      <c r="O229" s="15">
        <v>46000</v>
      </c>
      <c r="P229" s="15">
        <v>46000</v>
      </c>
    </row>
    <row r="230" spans="1:16" x14ac:dyDescent="0.35">
      <c r="A230" s="27">
        <v>3000</v>
      </c>
      <c r="B230" s="28" t="s">
        <v>213</v>
      </c>
      <c r="C230" s="28" t="s">
        <v>214</v>
      </c>
      <c r="D230" s="11" t="s">
        <v>480</v>
      </c>
      <c r="E230" s="42">
        <v>154627.18</v>
      </c>
      <c r="F230" s="42"/>
      <c r="G230" s="42"/>
      <c r="H230" s="42"/>
      <c r="I230" s="42"/>
      <c r="J230" s="42"/>
      <c r="K230" s="42"/>
      <c r="L230" s="42"/>
      <c r="M230" s="43">
        <f t="shared" si="3"/>
        <v>154627.18</v>
      </c>
      <c r="N230" s="15">
        <v>45986</v>
      </c>
      <c r="O230" s="15">
        <v>45985</v>
      </c>
      <c r="P230" s="15">
        <v>45992</v>
      </c>
    </row>
    <row r="231" spans="1:16" x14ac:dyDescent="0.35">
      <c r="A231" s="27">
        <v>3010</v>
      </c>
      <c r="B231" s="28" t="s">
        <v>215</v>
      </c>
      <c r="C231" s="28" t="s">
        <v>216</v>
      </c>
      <c r="D231" s="11" t="s">
        <v>481</v>
      </c>
      <c r="E231" s="42">
        <v>5212.0600000000004</v>
      </c>
      <c r="F231" s="42"/>
      <c r="G231" s="42"/>
      <c r="H231" s="42"/>
      <c r="I231" s="42"/>
      <c r="J231" s="42"/>
      <c r="K231" s="42"/>
      <c r="L231" s="42"/>
      <c r="M231" s="43">
        <f t="shared" si="3"/>
        <v>5212.0600000000004</v>
      </c>
      <c r="N231" s="15">
        <v>45987</v>
      </c>
      <c r="O231" s="15">
        <v>46006</v>
      </c>
      <c r="P231" s="15">
        <v>46006</v>
      </c>
    </row>
    <row r="232" spans="1:16" x14ac:dyDescent="0.35">
      <c r="A232" s="27">
        <v>3020</v>
      </c>
      <c r="B232" s="28" t="s">
        <v>215</v>
      </c>
      <c r="C232" s="28" t="s">
        <v>217</v>
      </c>
      <c r="D232" s="11" t="s">
        <v>482</v>
      </c>
      <c r="E232" s="42">
        <v>22716.14</v>
      </c>
      <c r="F232" s="42"/>
      <c r="G232" s="42"/>
      <c r="H232" s="42"/>
      <c r="I232" s="42"/>
      <c r="J232" s="42"/>
      <c r="K232" s="42"/>
      <c r="L232" s="42"/>
      <c r="M232" s="43">
        <f t="shared" si="3"/>
        <v>22716.14</v>
      </c>
      <c r="N232" s="15">
        <v>45987</v>
      </c>
      <c r="O232" s="15">
        <v>46008</v>
      </c>
      <c r="P232" s="15">
        <v>46008</v>
      </c>
    </row>
    <row r="233" spans="1:16" x14ac:dyDescent="0.35">
      <c r="A233" s="27">
        <v>3030</v>
      </c>
      <c r="B233" s="28" t="s">
        <v>218</v>
      </c>
      <c r="C233" s="28" t="s">
        <v>219</v>
      </c>
      <c r="D233" s="11" t="s">
        <v>483</v>
      </c>
      <c r="E233" s="42">
        <v>0</v>
      </c>
      <c r="F233" s="42">
        <v>0</v>
      </c>
      <c r="G233" s="42">
        <v>0</v>
      </c>
      <c r="H233" s="42">
        <v>0</v>
      </c>
      <c r="I233" s="42">
        <v>0</v>
      </c>
      <c r="J233" s="42">
        <v>0</v>
      </c>
      <c r="K233" s="42">
        <v>0</v>
      </c>
      <c r="L233" s="42">
        <v>0</v>
      </c>
      <c r="M233" s="43">
        <f t="shared" si="3"/>
        <v>0</v>
      </c>
      <c r="N233" s="15">
        <v>45985</v>
      </c>
      <c r="O233" s="15">
        <v>46003</v>
      </c>
      <c r="P233" s="15">
        <v>46003</v>
      </c>
    </row>
    <row r="234" spans="1:16" x14ac:dyDescent="0.35">
      <c r="A234" s="27">
        <v>3040</v>
      </c>
      <c r="B234" s="28" t="s">
        <v>218</v>
      </c>
      <c r="C234" s="28" t="s">
        <v>220</v>
      </c>
      <c r="D234" s="11" t="s">
        <v>484</v>
      </c>
      <c r="E234" s="42">
        <v>2488</v>
      </c>
      <c r="F234" s="42"/>
      <c r="G234" s="42"/>
      <c r="H234" s="42"/>
      <c r="I234" s="42"/>
      <c r="J234" s="42"/>
      <c r="K234" s="42"/>
      <c r="L234" s="42"/>
      <c r="M234" s="43">
        <f t="shared" si="3"/>
        <v>2488</v>
      </c>
      <c r="N234" s="15">
        <v>45985</v>
      </c>
      <c r="O234" s="15">
        <v>46003</v>
      </c>
      <c r="P234" s="15">
        <v>46003</v>
      </c>
    </row>
    <row r="235" spans="1:16" x14ac:dyDescent="0.35">
      <c r="A235" s="27">
        <v>3050</v>
      </c>
      <c r="B235" s="28" t="s">
        <v>218</v>
      </c>
      <c r="C235" s="28" t="s">
        <v>221</v>
      </c>
      <c r="D235" s="11" t="s">
        <v>485</v>
      </c>
      <c r="E235" s="42">
        <v>0</v>
      </c>
      <c r="F235" s="42">
        <v>0</v>
      </c>
      <c r="G235" s="42">
        <v>0</v>
      </c>
      <c r="H235" s="42">
        <v>0</v>
      </c>
      <c r="I235" s="42">
        <v>0</v>
      </c>
      <c r="J235" s="42">
        <v>0</v>
      </c>
      <c r="K235" s="42">
        <v>0</v>
      </c>
      <c r="L235" s="42">
        <v>0</v>
      </c>
      <c r="M235" s="43">
        <f t="shared" si="3"/>
        <v>0</v>
      </c>
      <c r="N235" s="15">
        <v>45985</v>
      </c>
      <c r="O235" s="15">
        <v>46003</v>
      </c>
      <c r="P235" s="15">
        <v>46003</v>
      </c>
    </row>
    <row r="236" spans="1:16" x14ac:dyDescent="0.35">
      <c r="A236" s="27">
        <v>3060</v>
      </c>
      <c r="B236" s="28" t="s">
        <v>218</v>
      </c>
      <c r="C236" s="28" t="s">
        <v>222</v>
      </c>
      <c r="D236" s="11" t="s">
        <v>486</v>
      </c>
      <c r="E236" s="42">
        <v>480</v>
      </c>
      <c r="F236" s="42"/>
      <c r="G236" s="42"/>
      <c r="H236" s="42"/>
      <c r="I236" s="42"/>
      <c r="J236" s="42"/>
      <c r="K236" s="42"/>
      <c r="L236" s="42"/>
      <c r="M236" s="43">
        <f t="shared" si="3"/>
        <v>480</v>
      </c>
      <c r="N236" s="15">
        <v>45985</v>
      </c>
      <c r="O236" s="15">
        <v>46003</v>
      </c>
      <c r="P236" s="15">
        <v>46003</v>
      </c>
    </row>
    <row r="237" spans="1:16" x14ac:dyDescent="0.35">
      <c r="A237" s="27">
        <v>3070</v>
      </c>
      <c r="B237" s="28" t="s">
        <v>218</v>
      </c>
      <c r="C237" s="28" t="s">
        <v>223</v>
      </c>
      <c r="D237" s="11" t="s">
        <v>487</v>
      </c>
      <c r="E237" s="42">
        <v>1207</v>
      </c>
      <c r="F237" s="42"/>
      <c r="G237" s="42"/>
      <c r="H237" s="42"/>
      <c r="I237" s="42"/>
      <c r="J237" s="42"/>
      <c r="K237" s="42"/>
      <c r="L237" s="42"/>
      <c r="M237" s="43">
        <f t="shared" si="3"/>
        <v>1207</v>
      </c>
      <c r="N237" s="15">
        <v>45985</v>
      </c>
      <c r="O237" s="15">
        <v>46003</v>
      </c>
      <c r="P237" s="15">
        <v>46003</v>
      </c>
    </row>
    <row r="238" spans="1:16" x14ac:dyDescent="0.35">
      <c r="A238" s="27">
        <v>3080</v>
      </c>
      <c r="B238" s="28" t="s">
        <v>224</v>
      </c>
      <c r="C238" s="28" t="s">
        <v>225</v>
      </c>
      <c r="D238" s="11" t="s">
        <v>488</v>
      </c>
      <c r="E238" s="13">
        <v>6525.88</v>
      </c>
      <c r="F238" s="13"/>
      <c r="G238" s="13"/>
      <c r="H238" s="13"/>
      <c r="I238" s="13"/>
      <c r="J238" s="13"/>
      <c r="K238" s="13"/>
      <c r="L238" s="13"/>
      <c r="M238" s="44">
        <f t="shared" si="3"/>
        <v>6525.88</v>
      </c>
      <c r="N238" s="15">
        <v>45978</v>
      </c>
      <c r="O238" s="15">
        <v>45981</v>
      </c>
      <c r="P238" s="15">
        <v>45982</v>
      </c>
    </row>
    <row r="239" spans="1:16" x14ac:dyDescent="0.35">
      <c r="A239" s="27">
        <v>3085</v>
      </c>
      <c r="B239" s="28" t="s">
        <v>224</v>
      </c>
      <c r="C239" s="28" t="s">
        <v>226</v>
      </c>
      <c r="D239" s="11" t="s">
        <v>489</v>
      </c>
      <c r="E239" s="13">
        <v>10043.9</v>
      </c>
      <c r="F239" s="13"/>
      <c r="G239" s="13"/>
      <c r="H239" s="13"/>
      <c r="I239" s="13"/>
      <c r="J239" s="13"/>
      <c r="K239" s="13"/>
      <c r="L239" s="13"/>
      <c r="M239" s="44">
        <f t="shared" si="3"/>
        <v>10043.9</v>
      </c>
      <c r="N239" s="15">
        <v>45978</v>
      </c>
      <c r="O239" s="15">
        <v>45981</v>
      </c>
      <c r="P239" s="15">
        <v>45982</v>
      </c>
    </row>
    <row r="240" spans="1:16" x14ac:dyDescent="0.35">
      <c r="A240" s="27">
        <v>3090</v>
      </c>
      <c r="B240" s="28" t="s">
        <v>1</v>
      </c>
      <c r="C240" s="28" t="s">
        <v>227</v>
      </c>
      <c r="D240" s="11" t="s">
        <v>490</v>
      </c>
      <c r="E240" s="42">
        <v>743.56</v>
      </c>
      <c r="F240" s="42"/>
      <c r="G240" s="42"/>
      <c r="H240" s="42"/>
      <c r="I240" s="42"/>
      <c r="J240" s="42"/>
      <c r="K240" s="42"/>
      <c r="L240" s="42"/>
      <c r="M240" s="43">
        <f t="shared" si="3"/>
        <v>743.56</v>
      </c>
      <c r="N240" s="15">
        <v>45982</v>
      </c>
      <c r="O240" s="15">
        <v>45985</v>
      </c>
      <c r="P240" s="15">
        <v>45992</v>
      </c>
    </row>
    <row r="241" spans="1:16" x14ac:dyDescent="0.35">
      <c r="A241" s="27">
        <v>3090</v>
      </c>
      <c r="B241" s="28" t="s">
        <v>224</v>
      </c>
      <c r="C241" s="28" t="s">
        <v>227</v>
      </c>
      <c r="D241" s="11" t="s">
        <v>491</v>
      </c>
      <c r="E241" s="13">
        <v>272327.52</v>
      </c>
      <c r="F241" s="13"/>
      <c r="G241" s="13"/>
      <c r="H241" s="13"/>
      <c r="I241" s="13"/>
      <c r="J241" s="13"/>
      <c r="K241" s="13"/>
      <c r="L241" s="13"/>
      <c r="M241" s="44">
        <f t="shared" si="3"/>
        <v>272327.52</v>
      </c>
      <c r="N241" s="15">
        <v>45978</v>
      </c>
      <c r="O241" s="15">
        <v>45981</v>
      </c>
      <c r="P241" s="15">
        <v>45982</v>
      </c>
    </row>
    <row r="242" spans="1:16" x14ac:dyDescent="0.35">
      <c r="A242" s="27">
        <v>3100</v>
      </c>
      <c r="B242" s="28" t="s">
        <v>224</v>
      </c>
      <c r="C242" s="28" t="s">
        <v>228</v>
      </c>
      <c r="D242" s="11" t="s">
        <v>492</v>
      </c>
      <c r="E242" s="13">
        <v>457264.07</v>
      </c>
      <c r="F242" s="13"/>
      <c r="G242" s="13"/>
      <c r="H242" s="13"/>
      <c r="I242" s="13"/>
      <c r="J242" s="13"/>
      <c r="K242" s="13"/>
      <c r="L242" s="13"/>
      <c r="M242" s="44">
        <f t="shared" si="3"/>
        <v>457264.07</v>
      </c>
      <c r="N242" s="15">
        <v>45978</v>
      </c>
      <c r="O242" s="15">
        <v>45981</v>
      </c>
      <c r="P242" s="15">
        <v>45982</v>
      </c>
    </row>
    <row r="243" spans="1:16" x14ac:dyDescent="0.35">
      <c r="A243" s="27">
        <v>3110</v>
      </c>
      <c r="B243" s="28" t="s">
        <v>124</v>
      </c>
      <c r="C243" s="28" t="s">
        <v>229</v>
      </c>
      <c r="D243" s="11" t="s">
        <v>493</v>
      </c>
      <c r="E243" s="42">
        <v>4.59</v>
      </c>
      <c r="F243" s="42"/>
      <c r="G243" s="42"/>
      <c r="H243" s="42"/>
      <c r="I243" s="42"/>
      <c r="J243" s="42"/>
      <c r="K243" s="42"/>
      <c r="L243" s="42"/>
      <c r="M243" s="43">
        <f t="shared" si="3"/>
        <v>4.59</v>
      </c>
      <c r="N243" s="15">
        <v>45985</v>
      </c>
      <c r="O243" s="15">
        <v>45985</v>
      </c>
      <c r="P243" s="15">
        <v>45992</v>
      </c>
    </row>
    <row r="244" spans="1:16" x14ac:dyDescent="0.35">
      <c r="A244" s="27">
        <v>3110</v>
      </c>
      <c r="B244" s="28" t="s">
        <v>224</v>
      </c>
      <c r="C244" s="28" t="s">
        <v>229</v>
      </c>
      <c r="D244" s="11" t="s">
        <v>494</v>
      </c>
      <c r="E244" s="13">
        <v>38545.06</v>
      </c>
      <c r="F244" s="13"/>
      <c r="G244" s="13"/>
      <c r="H244" s="13"/>
      <c r="I244" s="13"/>
      <c r="J244" s="13"/>
      <c r="K244" s="13"/>
      <c r="L244" s="13"/>
      <c r="M244" s="44">
        <f t="shared" si="3"/>
        <v>38545.06</v>
      </c>
      <c r="N244" s="15">
        <v>45978</v>
      </c>
      <c r="O244" s="15">
        <v>45981</v>
      </c>
      <c r="P244" s="15">
        <v>45982</v>
      </c>
    </row>
    <row r="245" spans="1:16" x14ac:dyDescent="0.35">
      <c r="A245" s="27">
        <v>3120</v>
      </c>
      <c r="B245" s="28" t="s">
        <v>224</v>
      </c>
      <c r="C245" s="28" t="s">
        <v>230</v>
      </c>
      <c r="D245" s="11" t="s">
        <v>495</v>
      </c>
      <c r="E245" s="13">
        <v>305039.69</v>
      </c>
      <c r="F245" s="13"/>
      <c r="G245" s="13"/>
      <c r="H245" s="13"/>
      <c r="I245" s="13"/>
      <c r="J245" s="13"/>
      <c r="K245" s="13"/>
      <c r="L245" s="13"/>
      <c r="M245" s="44">
        <f t="shared" si="3"/>
        <v>305039.69</v>
      </c>
      <c r="N245" s="15">
        <v>45978</v>
      </c>
      <c r="O245" s="15">
        <v>45981</v>
      </c>
      <c r="P245" s="15">
        <v>45982</v>
      </c>
    </row>
    <row r="246" spans="1:16" x14ac:dyDescent="0.35">
      <c r="A246" s="27">
        <v>3130</v>
      </c>
      <c r="B246" s="28" t="s">
        <v>224</v>
      </c>
      <c r="C246" s="28" t="s">
        <v>231</v>
      </c>
      <c r="D246" s="11" t="s">
        <v>496</v>
      </c>
      <c r="E246" s="13">
        <v>329.5</v>
      </c>
      <c r="F246" s="13"/>
      <c r="G246" s="13"/>
      <c r="H246" s="13"/>
      <c r="I246" s="13"/>
      <c r="J246" s="13"/>
      <c r="K246" s="13"/>
      <c r="L246" s="13"/>
      <c r="M246" s="44">
        <f t="shared" si="3"/>
        <v>329.5</v>
      </c>
      <c r="N246" s="15">
        <v>45978</v>
      </c>
      <c r="O246" s="15">
        <v>45981</v>
      </c>
      <c r="P246" s="15">
        <v>45982</v>
      </c>
    </row>
    <row r="247" spans="1:16" x14ac:dyDescent="0.35">
      <c r="A247" s="27">
        <v>3140</v>
      </c>
      <c r="B247" s="28" t="s">
        <v>242</v>
      </c>
      <c r="C247" s="28" t="s">
        <v>232</v>
      </c>
      <c r="D247" s="11" t="s">
        <v>497</v>
      </c>
      <c r="E247" s="42">
        <v>0</v>
      </c>
      <c r="F247" s="42">
        <v>0</v>
      </c>
      <c r="G247" s="42">
        <v>0</v>
      </c>
      <c r="H247" s="42">
        <v>0</v>
      </c>
      <c r="I247" s="42">
        <v>0</v>
      </c>
      <c r="J247" s="42">
        <v>0</v>
      </c>
      <c r="K247" s="42">
        <v>0</v>
      </c>
      <c r="L247" s="42">
        <v>0</v>
      </c>
      <c r="M247" s="43">
        <f t="shared" si="3"/>
        <v>0</v>
      </c>
      <c r="N247" s="15">
        <v>45981</v>
      </c>
      <c r="O247" s="15">
        <v>45986</v>
      </c>
      <c r="P247" s="15">
        <v>45992</v>
      </c>
    </row>
    <row r="248" spans="1:16" x14ac:dyDescent="0.35">
      <c r="A248" s="27">
        <v>3140</v>
      </c>
      <c r="B248" s="28" t="s">
        <v>224</v>
      </c>
      <c r="C248" s="28" t="s">
        <v>232</v>
      </c>
      <c r="D248" s="11" t="s">
        <v>498</v>
      </c>
      <c r="E248" s="13">
        <v>74234.63</v>
      </c>
      <c r="F248" s="13"/>
      <c r="G248" s="13"/>
      <c r="H248" s="13"/>
      <c r="I248" s="13"/>
      <c r="J248" s="13"/>
      <c r="K248" s="13"/>
      <c r="L248" s="13"/>
      <c r="M248" s="44">
        <f t="shared" si="3"/>
        <v>74234.63</v>
      </c>
      <c r="N248" s="15">
        <v>45978</v>
      </c>
      <c r="O248" s="15">
        <v>45981</v>
      </c>
      <c r="P248" s="15">
        <v>45982</v>
      </c>
    </row>
    <row r="249" spans="1:16" x14ac:dyDescent="0.35">
      <c r="A249" s="27">
        <v>3145</v>
      </c>
      <c r="B249" s="28" t="s">
        <v>224</v>
      </c>
      <c r="C249" s="28" t="s">
        <v>233</v>
      </c>
      <c r="D249" s="11" t="s">
        <v>499</v>
      </c>
      <c r="E249" s="13">
        <v>8692.61</v>
      </c>
      <c r="F249" s="13"/>
      <c r="G249" s="13"/>
      <c r="H249" s="13"/>
      <c r="I249" s="13"/>
      <c r="J249" s="13"/>
      <c r="K249" s="13"/>
      <c r="L249" s="13"/>
      <c r="M249" s="44">
        <f t="shared" si="3"/>
        <v>8692.61</v>
      </c>
      <c r="N249" s="15">
        <v>45978</v>
      </c>
      <c r="O249" s="15">
        <v>45981</v>
      </c>
      <c r="P249" s="15">
        <v>45982</v>
      </c>
    </row>
    <row r="250" spans="1:16" x14ac:dyDescent="0.35">
      <c r="A250" s="27">
        <v>3146</v>
      </c>
      <c r="B250" s="28" t="s">
        <v>159</v>
      </c>
      <c r="C250" s="28" t="s">
        <v>234</v>
      </c>
      <c r="D250" s="11" t="s">
        <v>500</v>
      </c>
      <c r="E250" s="42">
        <v>0.28000000000000003</v>
      </c>
      <c r="F250" s="42"/>
      <c r="G250" s="42"/>
      <c r="H250" s="42"/>
      <c r="I250" s="42"/>
      <c r="J250" s="42"/>
      <c r="K250" s="42"/>
      <c r="L250" s="42"/>
      <c r="M250" s="43">
        <f t="shared" si="3"/>
        <v>0.28000000000000003</v>
      </c>
      <c r="N250" s="15">
        <v>45986</v>
      </c>
      <c r="O250" s="15">
        <v>46009</v>
      </c>
      <c r="P250" s="15">
        <v>46009</v>
      </c>
    </row>
    <row r="251" spans="1:16" x14ac:dyDescent="0.35">
      <c r="A251" s="27">
        <v>3146</v>
      </c>
      <c r="B251" s="28" t="s">
        <v>224</v>
      </c>
      <c r="C251" s="28" t="s">
        <v>234</v>
      </c>
      <c r="D251" s="11" t="s">
        <v>501</v>
      </c>
      <c r="E251" s="13">
        <v>2.56</v>
      </c>
      <c r="F251" s="13"/>
      <c r="G251" s="13"/>
      <c r="H251" s="13"/>
      <c r="I251" s="13"/>
      <c r="J251" s="13"/>
      <c r="K251" s="13"/>
      <c r="L251" s="13"/>
      <c r="M251" s="44">
        <f t="shared" si="3"/>
        <v>2.56</v>
      </c>
      <c r="N251" s="15">
        <v>45978</v>
      </c>
      <c r="O251" s="15">
        <v>45981</v>
      </c>
      <c r="P251" s="15">
        <v>45982</v>
      </c>
    </row>
    <row r="252" spans="1:16" x14ac:dyDescent="0.35">
      <c r="A252" s="27">
        <v>3147</v>
      </c>
      <c r="B252" s="28" t="s">
        <v>139</v>
      </c>
      <c r="C252" s="28" t="s">
        <v>235</v>
      </c>
      <c r="D252" s="11" t="s">
        <v>502</v>
      </c>
      <c r="E252" s="42">
        <v>0</v>
      </c>
      <c r="F252" s="42">
        <v>0</v>
      </c>
      <c r="G252" s="42">
        <v>0</v>
      </c>
      <c r="H252" s="42">
        <v>0</v>
      </c>
      <c r="I252" s="42">
        <v>0</v>
      </c>
      <c r="J252" s="42">
        <v>0</v>
      </c>
      <c r="K252" s="42">
        <v>0</v>
      </c>
      <c r="L252" s="42">
        <v>0</v>
      </c>
      <c r="M252" s="43">
        <f t="shared" si="3"/>
        <v>0</v>
      </c>
      <c r="N252" s="15">
        <v>45981</v>
      </c>
      <c r="O252" s="15">
        <v>46001</v>
      </c>
      <c r="P252" s="15">
        <v>46001</v>
      </c>
    </row>
    <row r="253" spans="1:16" x14ac:dyDescent="0.35">
      <c r="A253" s="27">
        <v>3147</v>
      </c>
      <c r="B253" s="28" t="s">
        <v>224</v>
      </c>
      <c r="C253" s="28" t="s">
        <v>235</v>
      </c>
      <c r="D253" s="11" t="s">
        <v>503</v>
      </c>
      <c r="E253" s="13">
        <v>41.76</v>
      </c>
      <c r="F253" s="13"/>
      <c r="G253" s="13"/>
      <c r="H253" s="13"/>
      <c r="I253" s="13"/>
      <c r="J253" s="13"/>
      <c r="K253" s="13"/>
      <c r="L253" s="13"/>
      <c r="M253" s="44">
        <f t="shared" si="3"/>
        <v>41.76</v>
      </c>
      <c r="N253" s="15">
        <v>45978</v>
      </c>
      <c r="O253" s="15">
        <v>45981</v>
      </c>
      <c r="P253" s="15">
        <v>45982</v>
      </c>
    </row>
    <row r="254" spans="1:16" x14ac:dyDescent="0.35">
      <c r="A254" s="27">
        <v>3148</v>
      </c>
      <c r="B254" s="28" t="s">
        <v>224</v>
      </c>
      <c r="C254" s="28" t="s">
        <v>236</v>
      </c>
      <c r="D254" s="11" t="s">
        <v>504</v>
      </c>
      <c r="E254" s="13">
        <v>47.92</v>
      </c>
      <c r="F254" s="13"/>
      <c r="G254" s="13"/>
      <c r="H254" s="13"/>
      <c r="I254" s="13"/>
      <c r="J254" s="13"/>
      <c r="K254" s="13"/>
      <c r="L254" s="13"/>
      <c r="M254" s="44">
        <f t="shared" si="3"/>
        <v>47.92</v>
      </c>
      <c r="N254" s="15">
        <v>45978</v>
      </c>
      <c r="O254" s="15">
        <v>45981</v>
      </c>
      <c r="P254" s="15">
        <v>45982</v>
      </c>
    </row>
    <row r="255" spans="1:16" x14ac:dyDescent="0.35">
      <c r="A255" s="27">
        <v>3200</v>
      </c>
      <c r="B255" s="28" t="s">
        <v>237</v>
      </c>
      <c r="C255" s="28" t="s">
        <v>238</v>
      </c>
      <c r="D255" s="11" t="s">
        <v>505</v>
      </c>
      <c r="E255" s="42">
        <v>8500.32</v>
      </c>
      <c r="F255" s="42"/>
      <c r="G255" s="42"/>
      <c r="H255" s="42"/>
      <c r="I255" s="42"/>
      <c r="J255" s="42"/>
      <c r="K255" s="42"/>
      <c r="L255" s="42"/>
      <c r="M255" s="43">
        <f t="shared" si="3"/>
        <v>8500.32</v>
      </c>
      <c r="N255" s="15">
        <v>45992</v>
      </c>
      <c r="O255" s="15">
        <v>45986</v>
      </c>
      <c r="P255" s="15">
        <v>45992</v>
      </c>
    </row>
    <row r="256" spans="1:16" x14ac:dyDescent="0.35">
      <c r="A256" s="27">
        <v>3210</v>
      </c>
      <c r="B256" s="28" t="s">
        <v>237</v>
      </c>
      <c r="C256" s="28" t="s">
        <v>239</v>
      </c>
      <c r="D256" s="11" t="s">
        <v>506</v>
      </c>
      <c r="E256" s="42">
        <v>15045.54</v>
      </c>
      <c r="F256" s="42"/>
      <c r="G256" s="42"/>
      <c r="H256" s="42"/>
      <c r="I256" s="42"/>
      <c r="J256" s="42"/>
      <c r="K256" s="42"/>
      <c r="L256" s="42"/>
      <c r="M256" s="43">
        <f t="shared" si="3"/>
        <v>15045.54</v>
      </c>
      <c r="N256" s="15">
        <v>45992</v>
      </c>
      <c r="O256" s="15">
        <v>45986</v>
      </c>
      <c r="P256" s="15">
        <v>45992</v>
      </c>
    </row>
    <row r="257" spans="1:16" x14ac:dyDescent="0.35">
      <c r="A257" s="27">
        <v>3220</v>
      </c>
      <c r="B257" s="28" t="s">
        <v>112</v>
      </c>
      <c r="C257" s="28" t="s">
        <v>240</v>
      </c>
      <c r="D257" s="11" t="s">
        <v>507</v>
      </c>
      <c r="E257" s="42">
        <v>0.5</v>
      </c>
      <c r="F257" s="42"/>
      <c r="G257" s="42"/>
      <c r="H257" s="42"/>
      <c r="I257" s="42"/>
      <c r="J257" s="42"/>
      <c r="K257" s="42"/>
      <c r="L257" s="42"/>
      <c r="M257" s="43">
        <f t="shared" si="3"/>
        <v>0.5</v>
      </c>
      <c r="N257" s="15">
        <v>45980</v>
      </c>
      <c r="O257" s="15">
        <v>45980</v>
      </c>
      <c r="P257" s="15">
        <v>45992</v>
      </c>
    </row>
    <row r="258" spans="1:16" x14ac:dyDescent="0.35">
      <c r="A258" s="27">
        <v>3220</v>
      </c>
      <c r="B258" s="28" t="s">
        <v>237</v>
      </c>
      <c r="C258" s="28" t="s">
        <v>240</v>
      </c>
      <c r="D258" s="11" t="s">
        <v>508</v>
      </c>
      <c r="E258" s="42">
        <v>3354.87</v>
      </c>
      <c r="F258" s="42"/>
      <c r="G258" s="42"/>
      <c r="H258" s="42"/>
      <c r="I258" s="42"/>
      <c r="J258" s="42"/>
      <c r="K258" s="42"/>
      <c r="L258" s="42"/>
      <c r="M258" s="43">
        <f>SUM(E258:L258)</f>
        <v>3354.87</v>
      </c>
      <c r="N258" s="15">
        <v>45992</v>
      </c>
      <c r="O258" s="15">
        <v>45986</v>
      </c>
      <c r="P258" s="15">
        <v>45992</v>
      </c>
    </row>
    <row r="259" spans="1:16" x14ac:dyDescent="0.35">
      <c r="A259" s="27">
        <v>3230</v>
      </c>
      <c r="B259" s="28" t="s">
        <v>112</v>
      </c>
      <c r="C259" s="28" t="s">
        <v>241</v>
      </c>
      <c r="D259" s="11" t="s">
        <v>509</v>
      </c>
      <c r="E259" s="42">
        <v>0</v>
      </c>
      <c r="F259" s="42">
        <v>0</v>
      </c>
      <c r="G259" s="42">
        <v>0</v>
      </c>
      <c r="H259" s="42">
        <v>0</v>
      </c>
      <c r="I259" s="42">
        <v>0</v>
      </c>
      <c r="J259" s="42">
        <v>0</v>
      </c>
      <c r="K259" s="42">
        <v>0</v>
      </c>
      <c r="L259" s="42">
        <v>0</v>
      </c>
      <c r="M259" s="43">
        <f>SUM(E259:L259)</f>
        <v>0</v>
      </c>
      <c r="N259" s="15">
        <v>45980</v>
      </c>
      <c r="O259" s="15">
        <v>45980</v>
      </c>
      <c r="P259" s="15">
        <v>45992</v>
      </c>
    </row>
    <row r="260" spans="1:16" x14ac:dyDescent="0.35">
      <c r="A260" s="27">
        <v>3230</v>
      </c>
      <c r="B260" s="28" t="s">
        <v>237</v>
      </c>
      <c r="C260" s="28" t="s">
        <v>241</v>
      </c>
      <c r="D260" s="11" t="s">
        <v>510</v>
      </c>
      <c r="E260" s="42">
        <v>2869.34</v>
      </c>
      <c r="F260" s="42"/>
      <c r="G260" s="42"/>
      <c r="H260" s="42"/>
      <c r="I260" s="42"/>
      <c r="J260" s="42"/>
      <c r="K260" s="42"/>
      <c r="L260" s="42"/>
      <c r="M260" s="43">
        <f>SUM(E260:L260)</f>
        <v>2869.34</v>
      </c>
      <c r="N260" s="15">
        <v>45992</v>
      </c>
      <c r="O260" s="15">
        <v>45986</v>
      </c>
      <c r="P260" s="15">
        <v>45992</v>
      </c>
    </row>
    <row r="261" spans="1:16" x14ac:dyDescent="0.35">
      <c r="A261" s="27">
        <v>2830</v>
      </c>
      <c r="B261" s="28" t="s">
        <v>57</v>
      </c>
      <c r="C261" s="28" t="s">
        <v>208</v>
      </c>
      <c r="D261" s="11" t="s">
        <v>511</v>
      </c>
      <c r="E261" s="42">
        <v>6.95</v>
      </c>
      <c r="F261" s="42"/>
      <c r="G261" s="42"/>
      <c r="H261" s="42"/>
      <c r="I261" s="42"/>
      <c r="J261" s="42"/>
      <c r="K261" s="42"/>
      <c r="L261" s="42"/>
      <c r="M261" s="43">
        <f>SUM(E261:L261)</f>
        <v>6.95</v>
      </c>
      <c r="N261" s="15">
        <v>45979</v>
      </c>
      <c r="O261" s="15">
        <v>45979</v>
      </c>
      <c r="P261" s="15">
        <v>45985</v>
      </c>
    </row>
  </sheetData>
  <sheetProtection algorithmName="SHA-512" hashValue="3vYKAjP1XuImkm7uwf+qVtjpbJf1ru13LuzbvOSqxm2Dt9gaXVuxOvY62qIpJkTBRfv2uDSQ7POy/eInxkQDAw==" saltValue="rEH9j9eNs7B50BpHH1Vgzg==" spinCount="100000" sheet="1" objects="1" scenarios="1"/>
  <autoFilter ref="A1:P261" xr:uid="{01D1C58F-0E95-4F83-BD63-1BF95D35A51B}"/>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90594-14CF-4C97-84AF-DE78755700B9}">
  <dimension ref="A2:B58"/>
  <sheetViews>
    <sheetView workbookViewId="0">
      <selection activeCell="K28" sqref="K28"/>
    </sheetView>
  </sheetViews>
  <sheetFormatPr defaultRowHeight="14.5" x14ac:dyDescent="0.35"/>
  <cols>
    <col min="1" max="1" width="13.1796875" bestFit="1" customWidth="1"/>
    <col min="2" max="2" width="22.1796875" bestFit="1" customWidth="1"/>
  </cols>
  <sheetData>
    <row r="2" spans="1:2" x14ac:dyDescent="0.35">
      <c r="A2" s="16" t="s">
        <v>521</v>
      </c>
      <c r="B2" t="s">
        <v>525</v>
      </c>
    </row>
    <row r="3" spans="1:2" x14ac:dyDescent="0.35">
      <c r="A3" s="17" t="s">
        <v>523</v>
      </c>
      <c r="B3">
        <v>215</v>
      </c>
    </row>
    <row r="4" spans="1:2" x14ac:dyDescent="0.35">
      <c r="A4" s="18" t="s">
        <v>526</v>
      </c>
      <c r="B4">
        <v>2</v>
      </c>
    </row>
    <row r="5" spans="1:2" x14ac:dyDescent="0.35">
      <c r="A5" s="18" t="s">
        <v>527</v>
      </c>
      <c r="B5">
        <v>22</v>
      </c>
    </row>
    <row r="6" spans="1:2" x14ac:dyDescent="0.35">
      <c r="A6" s="18" t="s">
        <v>528</v>
      </c>
      <c r="B6">
        <v>6</v>
      </c>
    </row>
    <row r="7" spans="1:2" x14ac:dyDescent="0.35">
      <c r="A7" s="18" t="s">
        <v>529</v>
      </c>
      <c r="B7">
        <v>24</v>
      </c>
    </row>
    <row r="8" spans="1:2" x14ac:dyDescent="0.35">
      <c r="A8" s="18" t="s">
        <v>530</v>
      </c>
      <c r="B8">
        <v>15</v>
      </c>
    </row>
    <row r="9" spans="1:2" x14ac:dyDescent="0.35">
      <c r="A9" s="18" t="s">
        <v>531</v>
      </c>
      <c r="B9">
        <v>15</v>
      </c>
    </row>
    <row r="10" spans="1:2" x14ac:dyDescent="0.35">
      <c r="A10" s="18" t="s">
        <v>532</v>
      </c>
      <c r="B10">
        <v>18</v>
      </c>
    </row>
    <row r="11" spans="1:2" x14ac:dyDescent="0.35">
      <c r="A11" s="18" t="s">
        <v>533</v>
      </c>
      <c r="B11">
        <v>40</v>
      </c>
    </row>
    <row r="12" spans="1:2" x14ac:dyDescent="0.35">
      <c r="A12" s="18" t="s">
        <v>534</v>
      </c>
      <c r="B12">
        <v>34</v>
      </c>
    </row>
    <row r="13" spans="1:2" x14ac:dyDescent="0.35">
      <c r="A13" s="18" t="s">
        <v>535</v>
      </c>
      <c r="B13">
        <v>28</v>
      </c>
    </row>
    <row r="14" spans="1:2" x14ac:dyDescent="0.35">
      <c r="A14" s="18" t="s">
        <v>536</v>
      </c>
      <c r="B14">
        <v>3</v>
      </c>
    </row>
    <row r="15" spans="1:2" x14ac:dyDescent="0.35">
      <c r="A15" s="18" t="s">
        <v>537</v>
      </c>
      <c r="B15">
        <v>2</v>
      </c>
    </row>
    <row r="16" spans="1:2" x14ac:dyDescent="0.35">
      <c r="A16" s="18" t="s">
        <v>538</v>
      </c>
      <c r="B16">
        <v>6</v>
      </c>
    </row>
    <row r="17" spans="1:2" x14ac:dyDescent="0.35">
      <c r="A17" s="17" t="s">
        <v>524</v>
      </c>
      <c r="B17">
        <v>45</v>
      </c>
    </row>
    <row r="18" spans="1:2" x14ac:dyDescent="0.35">
      <c r="A18" s="18" t="s">
        <v>539</v>
      </c>
      <c r="B18">
        <v>23</v>
      </c>
    </row>
    <row r="19" spans="1:2" x14ac:dyDescent="0.35">
      <c r="A19" s="18" t="s">
        <v>540</v>
      </c>
      <c r="B19">
        <v>10</v>
      </c>
    </row>
    <row r="20" spans="1:2" x14ac:dyDescent="0.35">
      <c r="A20" s="18" t="s">
        <v>547</v>
      </c>
      <c r="B20">
        <v>1</v>
      </c>
    </row>
    <row r="21" spans="1:2" x14ac:dyDescent="0.35">
      <c r="A21" s="18" t="s">
        <v>541</v>
      </c>
      <c r="B21">
        <v>6</v>
      </c>
    </row>
    <row r="22" spans="1:2" x14ac:dyDescent="0.35">
      <c r="A22" s="18" t="s">
        <v>542</v>
      </c>
      <c r="B22">
        <v>1</v>
      </c>
    </row>
    <row r="23" spans="1:2" x14ac:dyDescent="0.35">
      <c r="A23" s="18" t="s">
        <v>543</v>
      </c>
      <c r="B23">
        <v>1</v>
      </c>
    </row>
    <row r="24" spans="1:2" x14ac:dyDescent="0.35">
      <c r="A24" s="18" t="s">
        <v>544</v>
      </c>
      <c r="B24">
        <v>2</v>
      </c>
    </row>
    <row r="25" spans="1:2" x14ac:dyDescent="0.35">
      <c r="A25" s="18" t="s">
        <v>545</v>
      </c>
      <c r="B25">
        <v>1</v>
      </c>
    </row>
    <row r="26" spans="1:2" x14ac:dyDescent="0.35">
      <c r="A26" s="17" t="s">
        <v>522</v>
      </c>
      <c r="B26">
        <v>260</v>
      </c>
    </row>
    <row r="32" spans="1:2" x14ac:dyDescent="0.35">
      <c r="A32" s="16" t="s">
        <v>521</v>
      </c>
      <c r="B32" t="s">
        <v>546</v>
      </c>
    </row>
    <row r="33" spans="1:2" x14ac:dyDescent="0.35">
      <c r="A33" s="17" t="s">
        <v>523</v>
      </c>
      <c r="B33">
        <v>168</v>
      </c>
    </row>
    <row r="34" spans="1:2" x14ac:dyDescent="0.35">
      <c r="A34" s="18" t="s">
        <v>528</v>
      </c>
      <c r="B34">
        <v>2</v>
      </c>
    </row>
    <row r="35" spans="1:2" x14ac:dyDescent="0.35">
      <c r="A35" s="18" t="s">
        <v>529</v>
      </c>
      <c r="B35">
        <v>14</v>
      </c>
    </row>
    <row r="36" spans="1:2" x14ac:dyDescent="0.35">
      <c r="A36" s="18" t="s">
        <v>530</v>
      </c>
      <c r="B36">
        <v>28</v>
      </c>
    </row>
    <row r="37" spans="1:2" x14ac:dyDescent="0.35">
      <c r="A37" s="18" t="s">
        <v>531</v>
      </c>
      <c r="B37">
        <v>14</v>
      </c>
    </row>
    <row r="38" spans="1:2" x14ac:dyDescent="0.35">
      <c r="A38" s="18" t="s">
        <v>532</v>
      </c>
      <c r="B38">
        <v>1</v>
      </c>
    </row>
    <row r="39" spans="1:2" x14ac:dyDescent="0.35">
      <c r="A39" s="18" t="s">
        <v>533</v>
      </c>
      <c r="B39">
        <v>31</v>
      </c>
    </row>
    <row r="40" spans="1:2" x14ac:dyDescent="0.35">
      <c r="A40" s="18" t="s">
        <v>534</v>
      </c>
      <c r="B40">
        <v>36</v>
      </c>
    </row>
    <row r="41" spans="1:2" x14ac:dyDescent="0.35">
      <c r="A41" s="18" t="s">
        <v>535</v>
      </c>
      <c r="B41">
        <v>39</v>
      </c>
    </row>
    <row r="42" spans="1:2" x14ac:dyDescent="0.35">
      <c r="A42" s="18" t="s">
        <v>536</v>
      </c>
      <c r="B42">
        <v>3</v>
      </c>
    </row>
    <row r="43" spans="1:2" x14ac:dyDescent="0.35">
      <c r="A43" s="17" t="s">
        <v>524</v>
      </c>
      <c r="B43">
        <v>92</v>
      </c>
    </row>
    <row r="44" spans="1:2" x14ac:dyDescent="0.35">
      <c r="A44" s="18" t="s">
        <v>539</v>
      </c>
      <c r="B44">
        <v>28</v>
      </c>
    </row>
    <row r="45" spans="1:2" x14ac:dyDescent="0.35">
      <c r="A45" s="18" t="s">
        <v>540</v>
      </c>
      <c r="B45">
        <v>18</v>
      </c>
    </row>
    <row r="46" spans="1:2" x14ac:dyDescent="0.35">
      <c r="A46" s="18" t="s">
        <v>547</v>
      </c>
      <c r="B46">
        <v>2</v>
      </c>
    </row>
    <row r="47" spans="1:2" x14ac:dyDescent="0.35">
      <c r="A47" s="18" t="s">
        <v>541</v>
      </c>
      <c r="B47">
        <v>2</v>
      </c>
    </row>
    <row r="48" spans="1:2" x14ac:dyDescent="0.35">
      <c r="A48" s="18" t="s">
        <v>542</v>
      </c>
      <c r="B48">
        <v>6</v>
      </c>
    </row>
    <row r="49" spans="1:2" x14ac:dyDescent="0.35">
      <c r="A49" s="18" t="s">
        <v>543</v>
      </c>
      <c r="B49">
        <v>3</v>
      </c>
    </row>
    <row r="50" spans="1:2" x14ac:dyDescent="0.35">
      <c r="A50" s="18" t="s">
        <v>548</v>
      </c>
      <c r="B50">
        <v>4</v>
      </c>
    </row>
    <row r="51" spans="1:2" x14ac:dyDescent="0.35">
      <c r="A51" s="18" t="s">
        <v>544</v>
      </c>
      <c r="B51">
        <v>13</v>
      </c>
    </row>
    <row r="52" spans="1:2" x14ac:dyDescent="0.35">
      <c r="A52" s="18" t="s">
        <v>549</v>
      </c>
      <c r="B52">
        <v>2</v>
      </c>
    </row>
    <row r="53" spans="1:2" x14ac:dyDescent="0.35">
      <c r="A53" s="18" t="s">
        <v>545</v>
      </c>
      <c r="B53">
        <v>7</v>
      </c>
    </row>
    <row r="54" spans="1:2" x14ac:dyDescent="0.35">
      <c r="A54" s="18" t="s">
        <v>551</v>
      </c>
      <c r="B54">
        <v>4</v>
      </c>
    </row>
    <row r="55" spans="1:2" x14ac:dyDescent="0.35">
      <c r="A55" s="18" t="s">
        <v>552</v>
      </c>
      <c r="B55">
        <v>1</v>
      </c>
    </row>
    <row r="56" spans="1:2" x14ac:dyDescent="0.35">
      <c r="A56" s="18" t="s">
        <v>553</v>
      </c>
      <c r="B56">
        <v>1</v>
      </c>
    </row>
    <row r="57" spans="1:2" x14ac:dyDescent="0.35">
      <c r="A57" s="18" t="s">
        <v>557</v>
      </c>
      <c r="B57">
        <v>1</v>
      </c>
    </row>
    <row r="58" spans="1:2" x14ac:dyDescent="0.35">
      <c r="A58" s="17" t="s">
        <v>522</v>
      </c>
      <c r="B58">
        <v>260</v>
      </c>
    </row>
  </sheetData>
  <sheetProtection algorithmName="SHA-512" hashValue="x3U7zFvGIDOp+P11qo7Y6nQb0zQP6+4WkjwqkFBlsX37gFOutZj+unTTb4PNPC2WXqPtXYdl99pH1v7Jd5jmSA==" saltValue="TyI3coK/R6y+8mWA9L1Vk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By County</vt:lpstr>
      <vt:lpstr>Abatements</vt:lpstr>
      <vt:lpstr>Statistics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Meyers, Jacqueline</dc:creator>
  <cp:lastModifiedBy>Reeves, Kim</cp:lastModifiedBy>
  <dcterms:created xsi:type="dcterms:W3CDTF">2024-01-09T22:29:59Z</dcterms:created>
  <dcterms:modified xsi:type="dcterms:W3CDTF">2026-01-20T20:20:55Z</dcterms:modified>
</cp:coreProperties>
</file>