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SFARUNS\FY27 Projections\Nov_1_2025_Gov_Budget\"/>
    </mc:Choice>
  </mc:AlternateContent>
  <xr:revisionPtr revIDLastSave="0" documentId="8_{CD24FBBA-67C6-44D4-BEA1-37294A990F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ov Req for FY27 to HB25-1320" sheetId="2" r:id="rId1"/>
  </sheets>
  <definedNames>
    <definedName name="_xlnm._FilterDatabase" localSheetId="0" hidden="1">'Gov Req for FY27 to HB25-1320'!$A$2:$W$183</definedName>
    <definedName name="_xlnm.Print_Area" localSheetId="0">'Gov Req for FY27 to HB25-1320'!$A$1:$W$187</definedName>
    <definedName name="_xlnm.Print_Titles" localSheetId="0">'Gov Req for FY27 to HB25-1320'!$A:$B,'Gov Req for FY27 to HB25-1320'!$1:$3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4" i="2"/>
  <c r="W183" i="2"/>
  <c r="P183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4" i="2"/>
  <c r="I183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  <c r="G4" i="2"/>
  <c r="Q5" i="2"/>
  <c r="R5" i="2"/>
  <c r="S5" i="2"/>
  <c r="T5" i="2"/>
  <c r="V5" i="2"/>
  <c r="Q6" i="2"/>
  <c r="R6" i="2"/>
  <c r="S6" i="2"/>
  <c r="T6" i="2"/>
  <c r="V6" i="2"/>
  <c r="Q7" i="2"/>
  <c r="R7" i="2"/>
  <c r="S7" i="2"/>
  <c r="T7" i="2"/>
  <c r="V7" i="2"/>
  <c r="Q8" i="2"/>
  <c r="R8" i="2"/>
  <c r="S8" i="2"/>
  <c r="T8" i="2"/>
  <c r="V8" i="2"/>
  <c r="Q9" i="2"/>
  <c r="R9" i="2"/>
  <c r="S9" i="2"/>
  <c r="T9" i="2"/>
  <c r="V9" i="2"/>
  <c r="Q10" i="2"/>
  <c r="R10" i="2"/>
  <c r="S10" i="2"/>
  <c r="T10" i="2"/>
  <c r="V10" i="2"/>
  <c r="Q11" i="2"/>
  <c r="R11" i="2"/>
  <c r="S11" i="2"/>
  <c r="T11" i="2"/>
  <c r="V11" i="2"/>
  <c r="Q12" i="2"/>
  <c r="R12" i="2"/>
  <c r="S12" i="2"/>
  <c r="T12" i="2"/>
  <c r="V12" i="2"/>
  <c r="Q13" i="2"/>
  <c r="R13" i="2"/>
  <c r="S13" i="2"/>
  <c r="T13" i="2"/>
  <c r="V13" i="2"/>
  <c r="Q14" i="2"/>
  <c r="R14" i="2"/>
  <c r="S14" i="2"/>
  <c r="T14" i="2"/>
  <c r="V14" i="2"/>
  <c r="Q15" i="2"/>
  <c r="R15" i="2"/>
  <c r="S15" i="2"/>
  <c r="T15" i="2"/>
  <c r="V15" i="2"/>
  <c r="Q16" i="2"/>
  <c r="R16" i="2"/>
  <c r="S16" i="2"/>
  <c r="T16" i="2"/>
  <c r="V16" i="2"/>
  <c r="Q17" i="2"/>
  <c r="R17" i="2"/>
  <c r="S17" i="2"/>
  <c r="T17" i="2"/>
  <c r="V17" i="2"/>
  <c r="Q18" i="2"/>
  <c r="R18" i="2"/>
  <c r="S18" i="2"/>
  <c r="T18" i="2"/>
  <c r="V18" i="2"/>
  <c r="Q19" i="2"/>
  <c r="R19" i="2"/>
  <c r="S19" i="2"/>
  <c r="T19" i="2"/>
  <c r="V19" i="2"/>
  <c r="Q20" i="2"/>
  <c r="R20" i="2"/>
  <c r="S20" i="2"/>
  <c r="T20" i="2"/>
  <c r="V20" i="2"/>
  <c r="Q21" i="2"/>
  <c r="R21" i="2"/>
  <c r="S21" i="2"/>
  <c r="T21" i="2"/>
  <c r="V21" i="2"/>
  <c r="Q22" i="2"/>
  <c r="R22" i="2"/>
  <c r="S22" i="2"/>
  <c r="T22" i="2"/>
  <c r="V22" i="2"/>
  <c r="Q23" i="2"/>
  <c r="R23" i="2"/>
  <c r="S23" i="2"/>
  <c r="T23" i="2"/>
  <c r="V23" i="2"/>
  <c r="Q24" i="2"/>
  <c r="R24" i="2"/>
  <c r="S24" i="2"/>
  <c r="T24" i="2"/>
  <c r="V24" i="2"/>
  <c r="Q25" i="2"/>
  <c r="R25" i="2"/>
  <c r="S25" i="2"/>
  <c r="T25" i="2"/>
  <c r="V25" i="2"/>
  <c r="Q26" i="2"/>
  <c r="R26" i="2"/>
  <c r="S26" i="2"/>
  <c r="T26" i="2"/>
  <c r="V26" i="2"/>
  <c r="Q27" i="2"/>
  <c r="R27" i="2"/>
  <c r="S27" i="2"/>
  <c r="T27" i="2"/>
  <c r="V27" i="2"/>
  <c r="Q28" i="2"/>
  <c r="R28" i="2"/>
  <c r="S28" i="2"/>
  <c r="T28" i="2"/>
  <c r="V28" i="2"/>
  <c r="Q29" i="2"/>
  <c r="R29" i="2"/>
  <c r="S29" i="2"/>
  <c r="T29" i="2"/>
  <c r="V29" i="2"/>
  <c r="Q30" i="2"/>
  <c r="R30" i="2"/>
  <c r="S30" i="2"/>
  <c r="T30" i="2"/>
  <c r="V30" i="2"/>
  <c r="Q31" i="2"/>
  <c r="R31" i="2"/>
  <c r="S31" i="2"/>
  <c r="T31" i="2"/>
  <c r="V31" i="2"/>
  <c r="Q32" i="2"/>
  <c r="R32" i="2"/>
  <c r="S32" i="2"/>
  <c r="T32" i="2"/>
  <c r="V32" i="2"/>
  <c r="Q33" i="2"/>
  <c r="R33" i="2"/>
  <c r="S33" i="2"/>
  <c r="T33" i="2"/>
  <c r="V33" i="2"/>
  <c r="Q34" i="2"/>
  <c r="R34" i="2"/>
  <c r="S34" i="2"/>
  <c r="T34" i="2"/>
  <c r="V34" i="2"/>
  <c r="Q35" i="2"/>
  <c r="R35" i="2"/>
  <c r="S35" i="2"/>
  <c r="T35" i="2"/>
  <c r="V35" i="2"/>
  <c r="Q36" i="2"/>
  <c r="R36" i="2"/>
  <c r="S36" i="2"/>
  <c r="T36" i="2"/>
  <c r="V36" i="2"/>
  <c r="Q37" i="2"/>
  <c r="R37" i="2"/>
  <c r="S37" i="2"/>
  <c r="T37" i="2"/>
  <c r="V37" i="2"/>
  <c r="Q38" i="2"/>
  <c r="R38" i="2"/>
  <c r="S38" i="2"/>
  <c r="T38" i="2"/>
  <c r="V38" i="2"/>
  <c r="Q39" i="2"/>
  <c r="R39" i="2"/>
  <c r="S39" i="2"/>
  <c r="T39" i="2"/>
  <c r="V39" i="2"/>
  <c r="Q40" i="2"/>
  <c r="R40" i="2"/>
  <c r="S40" i="2"/>
  <c r="T40" i="2"/>
  <c r="V40" i="2"/>
  <c r="Q41" i="2"/>
  <c r="R41" i="2"/>
  <c r="S41" i="2"/>
  <c r="T41" i="2"/>
  <c r="V41" i="2"/>
  <c r="Q42" i="2"/>
  <c r="R42" i="2"/>
  <c r="S42" i="2"/>
  <c r="T42" i="2"/>
  <c r="V42" i="2"/>
  <c r="Q43" i="2"/>
  <c r="R43" i="2"/>
  <c r="S43" i="2"/>
  <c r="T43" i="2"/>
  <c r="V43" i="2"/>
  <c r="Q44" i="2"/>
  <c r="R44" i="2"/>
  <c r="S44" i="2"/>
  <c r="T44" i="2"/>
  <c r="V44" i="2"/>
  <c r="Q45" i="2"/>
  <c r="R45" i="2"/>
  <c r="S45" i="2"/>
  <c r="T45" i="2"/>
  <c r="V45" i="2"/>
  <c r="Q46" i="2"/>
  <c r="R46" i="2"/>
  <c r="S46" i="2"/>
  <c r="T46" i="2"/>
  <c r="V46" i="2"/>
  <c r="Q47" i="2"/>
  <c r="R47" i="2"/>
  <c r="S47" i="2"/>
  <c r="T47" i="2"/>
  <c r="V47" i="2"/>
  <c r="Q48" i="2"/>
  <c r="R48" i="2"/>
  <c r="S48" i="2"/>
  <c r="T48" i="2"/>
  <c r="V48" i="2"/>
  <c r="Q49" i="2"/>
  <c r="R49" i="2"/>
  <c r="S49" i="2"/>
  <c r="T49" i="2"/>
  <c r="V49" i="2"/>
  <c r="Q50" i="2"/>
  <c r="R50" i="2"/>
  <c r="S50" i="2"/>
  <c r="T50" i="2"/>
  <c r="V50" i="2"/>
  <c r="Q51" i="2"/>
  <c r="R51" i="2"/>
  <c r="S51" i="2"/>
  <c r="T51" i="2"/>
  <c r="V51" i="2"/>
  <c r="Q52" i="2"/>
  <c r="R52" i="2"/>
  <c r="S52" i="2"/>
  <c r="T52" i="2"/>
  <c r="V52" i="2"/>
  <c r="Q53" i="2"/>
  <c r="R53" i="2"/>
  <c r="S53" i="2"/>
  <c r="T53" i="2"/>
  <c r="V53" i="2"/>
  <c r="Q54" i="2"/>
  <c r="R54" i="2"/>
  <c r="S54" i="2"/>
  <c r="T54" i="2"/>
  <c r="V54" i="2"/>
  <c r="Q55" i="2"/>
  <c r="R55" i="2"/>
  <c r="S55" i="2"/>
  <c r="T55" i="2"/>
  <c r="V55" i="2"/>
  <c r="Q56" i="2"/>
  <c r="R56" i="2"/>
  <c r="S56" i="2"/>
  <c r="T56" i="2"/>
  <c r="V56" i="2"/>
  <c r="Q57" i="2"/>
  <c r="R57" i="2"/>
  <c r="S57" i="2"/>
  <c r="T57" i="2"/>
  <c r="V57" i="2"/>
  <c r="Q58" i="2"/>
  <c r="R58" i="2"/>
  <c r="S58" i="2"/>
  <c r="T58" i="2"/>
  <c r="V58" i="2"/>
  <c r="Q59" i="2"/>
  <c r="R59" i="2"/>
  <c r="S59" i="2"/>
  <c r="T59" i="2"/>
  <c r="V59" i="2"/>
  <c r="Q60" i="2"/>
  <c r="R60" i="2"/>
  <c r="S60" i="2"/>
  <c r="T60" i="2"/>
  <c r="V60" i="2"/>
  <c r="Q61" i="2"/>
  <c r="R61" i="2"/>
  <c r="S61" i="2"/>
  <c r="T61" i="2"/>
  <c r="V61" i="2"/>
  <c r="Q62" i="2"/>
  <c r="R62" i="2"/>
  <c r="S62" i="2"/>
  <c r="T62" i="2"/>
  <c r="V62" i="2"/>
  <c r="Q63" i="2"/>
  <c r="R63" i="2"/>
  <c r="S63" i="2"/>
  <c r="T63" i="2"/>
  <c r="V63" i="2"/>
  <c r="Q64" i="2"/>
  <c r="R64" i="2"/>
  <c r="S64" i="2"/>
  <c r="T64" i="2"/>
  <c r="V64" i="2"/>
  <c r="Q65" i="2"/>
  <c r="R65" i="2"/>
  <c r="S65" i="2"/>
  <c r="T65" i="2"/>
  <c r="V65" i="2"/>
  <c r="Q66" i="2"/>
  <c r="R66" i="2"/>
  <c r="S66" i="2"/>
  <c r="T66" i="2"/>
  <c r="V66" i="2"/>
  <c r="Q67" i="2"/>
  <c r="R67" i="2"/>
  <c r="S67" i="2"/>
  <c r="T67" i="2"/>
  <c r="V67" i="2"/>
  <c r="Q68" i="2"/>
  <c r="R68" i="2"/>
  <c r="S68" i="2"/>
  <c r="T68" i="2"/>
  <c r="V68" i="2"/>
  <c r="Q69" i="2"/>
  <c r="R69" i="2"/>
  <c r="S69" i="2"/>
  <c r="T69" i="2"/>
  <c r="V69" i="2"/>
  <c r="Q70" i="2"/>
  <c r="R70" i="2"/>
  <c r="S70" i="2"/>
  <c r="T70" i="2"/>
  <c r="V70" i="2"/>
  <c r="Q71" i="2"/>
  <c r="R71" i="2"/>
  <c r="S71" i="2"/>
  <c r="T71" i="2"/>
  <c r="V71" i="2"/>
  <c r="Q72" i="2"/>
  <c r="R72" i="2"/>
  <c r="S72" i="2"/>
  <c r="T72" i="2"/>
  <c r="V72" i="2"/>
  <c r="Q73" i="2"/>
  <c r="R73" i="2"/>
  <c r="S73" i="2"/>
  <c r="T73" i="2"/>
  <c r="V73" i="2"/>
  <c r="Q74" i="2"/>
  <c r="R74" i="2"/>
  <c r="S74" i="2"/>
  <c r="T74" i="2"/>
  <c r="V74" i="2"/>
  <c r="Q75" i="2"/>
  <c r="R75" i="2"/>
  <c r="S75" i="2"/>
  <c r="T75" i="2"/>
  <c r="V75" i="2"/>
  <c r="Q76" i="2"/>
  <c r="R76" i="2"/>
  <c r="S76" i="2"/>
  <c r="T76" i="2"/>
  <c r="V76" i="2"/>
  <c r="Q77" i="2"/>
  <c r="R77" i="2"/>
  <c r="S77" i="2"/>
  <c r="T77" i="2"/>
  <c r="V77" i="2"/>
  <c r="Q78" i="2"/>
  <c r="R78" i="2"/>
  <c r="S78" i="2"/>
  <c r="T78" i="2"/>
  <c r="V78" i="2"/>
  <c r="Q79" i="2"/>
  <c r="R79" i="2"/>
  <c r="S79" i="2"/>
  <c r="T79" i="2"/>
  <c r="V79" i="2"/>
  <c r="Q80" i="2"/>
  <c r="R80" i="2"/>
  <c r="S80" i="2"/>
  <c r="T80" i="2"/>
  <c r="V80" i="2"/>
  <c r="Q81" i="2"/>
  <c r="R81" i="2"/>
  <c r="S81" i="2"/>
  <c r="T81" i="2"/>
  <c r="V81" i="2"/>
  <c r="Q82" i="2"/>
  <c r="R82" i="2"/>
  <c r="S82" i="2"/>
  <c r="T82" i="2"/>
  <c r="V82" i="2"/>
  <c r="Q83" i="2"/>
  <c r="R83" i="2"/>
  <c r="S83" i="2"/>
  <c r="T83" i="2"/>
  <c r="V83" i="2"/>
  <c r="Q84" i="2"/>
  <c r="R84" i="2"/>
  <c r="S84" i="2"/>
  <c r="T84" i="2"/>
  <c r="V84" i="2"/>
  <c r="Q85" i="2"/>
  <c r="R85" i="2"/>
  <c r="S85" i="2"/>
  <c r="T85" i="2"/>
  <c r="V85" i="2"/>
  <c r="Q86" i="2"/>
  <c r="R86" i="2"/>
  <c r="S86" i="2"/>
  <c r="T86" i="2"/>
  <c r="V86" i="2"/>
  <c r="Q87" i="2"/>
  <c r="R87" i="2"/>
  <c r="S87" i="2"/>
  <c r="T87" i="2"/>
  <c r="V87" i="2"/>
  <c r="Q88" i="2"/>
  <c r="R88" i="2"/>
  <c r="S88" i="2"/>
  <c r="T88" i="2"/>
  <c r="V88" i="2"/>
  <c r="Q89" i="2"/>
  <c r="R89" i="2"/>
  <c r="S89" i="2"/>
  <c r="T89" i="2"/>
  <c r="V89" i="2"/>
  <c r="Q90" i="2"/>
  <c r="R90" i="2"/>
  <c r="S90" i="2"/>
  <c r="T90" i="2"/>
  <c r="V90" i="2"/>
  <c r="Q91" i="2"/>
  <c r="R91" i="2"/>
  <c r="S91" i="2"/>
  <c r="T91" i="2"/>
  <c r="V91" i="2"/>
  <c r="Q92" i="2"/>
  <c r="R92" i="2"/>
  <c r="S92" i="2"/>
  <c r="T92" i="2"/>
  <c r="V92" i="2"/>
  <c r="Q93" i="2"/>
  <c r="R93" i="2"/>
  <c r="S93" i="2"/>
  <c r="T93" i="2"/>
  <c r="V93" i="2"/>
  <c r="Q94" i="2"/>
  <c r="R94" i="2"/>
  <c r="S94" i="2"/>
  <c r="T94" i="2"/>
  <c r="V94" i="2"/>
  <c r="Q95" i="2"/>
  <c r="R95" i="2"/>
  <c r="S95" i="2"/>
  <c r="T95" i="2"/>
  <c r="V95" i="2"/>
  <c r="Q96" i="2"/>
  <c r="R96" i="2"/>
  <c r="S96" i="2"/>
  <c r="T96" i="2"/>
  <c r="V96" i="2"/>
  <c r="Q97" i="2"/>
  <c r="R97" i="2"/>
  <c r="S97" i="2"/>
  <c r="T97" i="2"/>
  <c r="V97" i="2"/>
  <c r="Q98" i="2"/>
  <c r="R98" i="2"/>
  <c r="S98" i="2"/>
  <c r="T98" i="2"/>
  <c r="V98" i="2"/>
  <c r="Q99" i="2"/>
  <c r="R99" i="2"/>
  <c r="S99" i="2"/>
  <c r="T99" i="2"/>
  <c r="V99" i="2"/>
  <c r="Q100" i="2"/>
  <c r="R100" i="2"/>
  <c r="S100" i="2"/>
  <c r="T100" i="2"/>
  <c r="V100" i="2"/>
  <c r="Q101" i="2"/>
  <c r="R101" i="2"/>
  <c r="S101" i="2"/>
  <c r="T101" i="2"/>
  <c r="V101" i="2"/>
  <c r="Q102" i="2"/>
  <c r="R102" i="2"/>
  <c r="S102" i="2"/>
  <c r="T102" i="2"/>
  <c r="V102" i="2"/>
  <c r="Q103" i="2"/>
  <c r="R103" i="2"/>
  <c r="S103" i="2"/>
  <c r="T103" i="2"/>
  <c r="V103" i="2"/>
  <c r="Q104" i="2"/>
  <c r="R104" i="2"/>
  <c r="S104" i="2"/>
  <c r="T104" i="2"/>
  <c r="V104" i="2"/>
  <c r="Q105" i="2"/>
  <c r="R105" i="2"/>
  <c r="S105" i="2"/>
  <c r="T105" i="2"/>
  <c r="V105" i="2"/>
  <c r="Q106" i="2"/>
  <c r="R106" i="2"/>
  <c r="S106" i="2"/>
  <c r="T106" i="2"/>
  <c r="V106" i="2"/>
  <c r="Q107" i="2"/>
  <c r="R107" i="2"/>
  <c r="S107" i="2"/>
  <c r="T107" i="2"/>
  <c r="V107" i="2"/>
  <c r="Q108" i="2"/>
  <c r="R108" i="2"/>
  <c r="S108" i="2"/>
  <c r="T108" i="2"/>
  <c r="V108" i="2"/>
  <c r="Q109" i="2"/>
  <c r="R109" i="2"/>
  <c r="S109" i="2"/>
  <c r="T109" i="2"/>
  <c r="V109" i="2"/>
  <c r="Q110" i="2"/>
  <c r="R110" i="2"/>
  <c r="S110" i="2"/>
  <c r="T110" i="2"/>
  <c r="V110" i="2"/>
  <c r="Q111" i="2"/>
  <c r="R111" i="2"/>
  <c r="S111" i="2"/>
  <c r="T111" i="2"/>
  <c r="V111" i="2"/>
  <c r="Q112" i="2"/>
  <c r="R112" i="2"/>
  <c r="S112" i="2"/>
  <c r="T112" i="2"/>
  <c r="V112" i="2"/>
  <c r="Q113" i="2"/>
  <c r="R113" i="2"/>
  <c r="S113" i="2"/>
  <c r="T113" i="2"/>
  <c r="V113" i="2"/>
  <c r="Q114" i="2"/>
  <c r="R114" i="2"/>
  <c r="S114" i="2"/>
  <c r="T114" i="2"/>
  <c r="V114" i="2"/>
  <c r="Q115" i="2"/>
  <c r="R115" i="2"/>
  <c r="S115" i="2"/>
  <c r="T115" i="2"/>
  <c r="V115" i="2"/>
  <c r="Q116" i="2"/>
  <c r="R116" i="2"/>
  <c r="S116" i="2"/>
  <c r="T116" i="2"/>
  <c r="V116" i="2"/>
  <c r="Q117" i="2"/>
  <c r="R117" i="2"/>
  <c r="S117" i="2"/>
  <c r="T117" i="2"/>
  <c r="V117" i="2"/>
  <c r="Q118" i="2"/>
  <c r="R118" i="2"/>
  <c r="S118" i="2"/>
  <c r="T118" i="2"/>
  <c r="V118" i="2"/>
  <c r="Q119" i="2"/>
  <c r="R119" i="2"/>
  <c r="S119" i="2"/>
  <c r="T119" i="2"/>
  <c r="V119" i="2"/>
  <c r="Q120" i="2"/>
  <c r="R120" i="2"/>
  <c r="S120" i="2"/>
  <c r="T120" i="2"/>
  <c r="V120" i="2"/>
  <c r="Q121" i="2"/>
  <c r="R121" i="2"/>
  <c r="S121" i="2"/>
  <c r="T121" i="2"/>
  <c r="V121" i="2"/>
  <c r="Q122" i="2"/>
  <c r="R122" i="2"/>
  <c r="S122" i="2"/>
  <c r="T122" i="2"/>
  <c r="V122" i="2"/>
  <c r="Q123" i="2"/>
  <c r="R123" i="2"/>
  <c r="S123" i="2"/>
  <c r="T123" i="2"/>
  <c r="V123" i="2"/>
  <c r="Q124" i="2"/>
  <c r="R124" i="2"/>
  <c r="S124" i="2"/>
  <c r="T124" i="2"/>
  <c r="V124" i="2"/>
  <c r="Q125" i="2"/>
  <c r="R125" i="2"/>
  <c r="S125" i="2"/>
  <c r="T125" i="2"/>
  <c r="V125" i="2"/>
  <c r="Q126" i="2"/>
  <c r="R126" i="2"/>
  <c r="S126" i="2"/>
  <c r="T126" i="2"/>
  <c r="V126" i="2"/>
  <c r="Q127" i="2"/>
  <c r="R127" i="2"/>
  <c r="S127" i="2"/>
  <c r="T127" i="2"/>
  <c r="V127" i="2"/>
  <c r="Q128" i="2"/>
  <c r="R128" i="2"/>
  <c r="S128" i="2"/>
  <c r="T128" i="2"/>
  <c r="V128" i="2"/>
  <c r="Q129" i="2"/>
  <c r="R129" i="2"/>
  <c r="S129" i="2"/>
  <c r="T129" i="2"/>
  <c r="V129" i="2"/>
  <c r="Q130" i="2"/>
  <c r="R130" i="2"/>
  <c r="S130" i="2"/>
  <c r="T130" i="2"/>
  <c r="V130" i="2"/>
  <c r="Q131" i="2"/>
  <c r="R131" i="2"/>
  <c r="S131" i="2"/>
  <c r="T131" i="2"/>
  <c r="V131" i="2"/>
  <c r="Q132" i="2"/>
  <c r="R132" i="2"/>
  <c r="S132" i="2"/>
  <c r="T132" i="2"/>
  <c r="V132" i="2"/>
  <c r="Q133" i="2"/>
  <c r="R133" i="2"/>
  <c r="S133" i="2"/>
  <c r="T133" i="2"/>
  <c r="V133" i="2"/>
  <c r="Q134" i="2"/>
  <c r="R134" i="2"/>
  <c r="S134" i="2"/>
  <c r="T134" i="2"/>
  <c r="V134" i="2"/>
  <c r="Q135" i="2"/>
  <c r="R135" i="2"/>
  <c r="S135" i="2"/>
  <c r="T135" i="2"/>
  <c r="V135" i="2"/>
  <c r="Q136" i="2"/>
  <c r="R136" i="2"/>
  <c r="S136" i="2"/>
  <c r="T136" i="2"/>
  <c r="V136" i="2"/>
  <c r="Q137" i="2"/>
  <c r="R137" i="2"/>
  <c r="S137" i="2"/>
  <c r="T137" i="2"/>
  <c r="V137" i="2"/>
  <c r="Q138" i="2"/>
  <c r="R138" i="2"/>
  <c r="S138" i="2"/>
  <c r="T138" i="2"/>
  <c r="V138" i="2"/>
  <c r="Q139" i="2"/>
  <c r="R139" i="2"/>
  <c r="S139" i="2"/>
  <c r="T139" i="2"/>
  <c r="V139" i="2"/>
  <c r="Q140" i="2"/>
  <c r="R140" i="2"/>
  <c r="S140" i="2"/>
  <c r="T140" i="2"/>
  <c r="V140" i="2"/>
  <c r="Q141" i="2"/>
  <c r="R141" i="2"/>
  <c r="S141" i="2"/>
  <c r="T141" i="2"/>
  <c r="V141" i="2"/>
  <c r="Q142" i="2"/>
  <c r="R142" i="2"/>
  <c r="S142" i="2"/>
  <c r="T142" i="2"/>
  <c r="V142" i="2"/>
  <c r="Q143" i="2"/>
  <c r="R143" i="2"/>
  <c r="S143" i="2"/>
  <c r="T143" i="2"/>
  <c r="V143" i="2"/>
  <c r="Q144" i="2"/>
  <c r="R144" i="2"/>
  <c r="S144" i="2"/>
  <c r="T144" i="2"/>
  <c r="V144" i="2"/>
  <c r="Q145" i="2"/>
  <c r="R145" i="2"/>
  <c r="S145" i="2"/>
  <c r="T145" i="2"/>
  <c r="V145" i="2"/>
  <c r="Q146" i="2"/>
  <c r="R146" i="2"/>
  <c r="S146" i="2"/>
  <c r="T146" i="2"/>
  <c r="V146" i="2"/>
  <c r="Q147" i="2"/>
  <c r="R147" i="2"/>
  <c r="S147" i="2"/>
  <c r="T147" i="2"/>
  <c r="V147" i="2"/>
  <c r="Q148" i="2"/>
  <c r="R148" i="2"/>
  <c r="S148" i="2"/>
  <c r="T148" i="2"/>
  <c r="V148" i="2"/>
  <c r="Q149" i="2"/>
  <c r="R149" i="2"/>
  <c r="S149" i="2"/>
  <c r="T149" i="2"/>
  <c r="V149" i="2"/>
  <c r="Q150" i="2"/>
  <c r="R150" i="2"/>
  <c r="S150" i="2"/>
  <c r="T150" i="2"/>
  <c r="V150" i="2"/>
  <c r="Q151" i="2"/>
  <c r="R151" i="2"/>
  <c r="S151" i="2"/>
  <c r="T151" i="2"/>
  <c r="V151" i="2"/>
  <c r="Q152" i="2"/>
  <c r="R152" i="2"/>
  <c r="S152" i="2"/>
  <c r="T152" i="2"/>
  <c r="V152" i="2"/>
  <c r="Q153" i="2"/>
  <c r="R153" i="2"/>
  <c r="S153" i="2"/>
  <c r="T153" i="2"/>
  <c r="V153" i="2"/>
  <c r="Q154" i="2"/>
  <c r="R154" i="2"/>
  <c r="S154" i="2"/>
  <c r="T154" i="2"/>
  <c r="V154" i="2"/>
  <c r="Q155" i="2"/>
  <c r="R155" i="2"/>
  <c r="S155" i="2"/>
  <c r="T155" i="2"/>
  <c r="V155" i="2"/>
  <c r="Q156" i="2"/>
  <c r="R156" i="2"/>
  <c r="S156" i="2"/>
  <c r="T156" i="2"/>
  <c r="V156" i="2"/>
  <c r="Q157" i="2"/>
  <c r="R157" i="2"/>
  <c r="S157" i="2"/>
  <c r="T157" i="2"/>
  <c r="V157" i="2"/>
  <c r="Q158" i="2"/>
  <c r="R158" i="2"/>
  <c r="S158" i="2"/>
  <c r="T158" i="2"/>
  <c r="V158" i="2"/>
  <c r="Q159" i="2"/>
  <c r="R159" i="2"/>
  <c r="S159" i="2"/>
  <c r="T159" i="2"/>
  <c r="V159" i="2"/>
  <c r="Q160" i="2"/>
  <c r="R160" i="2"/>
  <c r="S160" i="2"/>
  <c r="T160" i="2"/>
  <c r="V160" i="2"/>
  <c r="Q161" i="2"/>
  <c r="R161" i="2"/>
  <c r="S161" i="2"/>
  <c r="T161" i="2"/>
  <c r="V161" i="2"/>
  <c r="Q162" i="2"/>
  <c r="R162" i="2"/>
  <c r="S162" i="2"/>
  <c r="T162" i="2"/>
  <c r="V162" i="2"/>
  <c r="Q163" i="2"/>
  <c r="R163" i="2"/>
  <c r="S163" i="2"/>
  <c r="T163" i="2"/>
  <c r="V163" i="2"/>
  <c r="Q164" i="2"/>
  <c r="R164" i="2"/>
  <c r="S164" i="2"/>
  <c r="T164" i="2"/>
  <c r="V164" i="2"/>
  <c r="Q165" i="2"/>
  <c r="R165" i="2"/>
  <c r="S165" i="2"/>
  <c r="T165" i="2"/>
  <c r="V165" i="2"/>
  <c r="Q166" i="2"/>
  <c r="R166" i="2"/>
  <c r="S166" i="2"/>
  <c r="T166" i="2"/>
  <c r="V166" i="2"/>
  <c r="Q167" i="2"/>
  <c r="R167" i="2"/>
  <c r="S167" i="2"/>
  <c r="T167" i="2"/>
  <c r="V167" i="2"/>
  <c r="Q168" i="2"/>
  <c r="R168" i="2"/>
  <c r="S168" i="2"/>
  <c r="T168" i="2"/>
  <c r="V168" i="2"/>
  <c r="Q169" i="2"/>
  <c r="R169" i="2"/>
  <c r="S169" i="2"/>
  <c r="T169" i="2"/>
  <c r="V169" i="2"/>
  <c r="Q170" i="2"/>
  <c r="R170" i="2"/>
  <c r="S170" i="2"/>
  <c r="T170" i="2"/>
  <c r="V170" i="2"/>
  <c r="Q171" i="2"/>
  <c r="R171" i="2"/>
  <c r="S171" i="2"/>
  <c r="T171" i="2"/>
  <c r="V171" i="2"/>
  <c r="Q172" i="2"/>
  <c r="R172" i="2"/>
  <c r="S172" i="2"/>
  <c r="T172" i="2"/>
  <c r="V172" i="2"/>
  <c r="Q173" i="2"/>
  <c r="R173" i="2"/>
  <c r="S173" i="2"/>
  <c r="T173" i="2"/>
  <c r="V173" i="2"/>
  <c r="Q174" i="2"/>
  <c r="R174" i="2"/>
  <c r="S174" i="2"/>
  <c r="T174" i="2"/>
  <c r="V174" i="2"/>
  <c r="Q175" i="2"/>
  <c r="R175" i="2"/>
  <c r="S175" i="2"/>
  <c r="T175" i="2"/>
  <c r="V175" i="2"/>
  <c r="Q176" i="2"/>
  <c r="R176" i="2"/>
  <c r="S176" i="2"/>
  <c r="T176" i="2"/>
  <c r="V176" i="2"/>
  <c r="Q177" i="2"/>
  <c r="R177" i="2"/>
  <c r="S177" i="2"/>
  <c r="T177" i="2"/>
  <c r="V177" i="2"/>
  <c r="Q178" i="2"/>
  <c r="R178" i="2"/>
  <c r="S178" i="2"/>
  <c r="T178" i="2"/>
  <c r="V178" i="2"/>
  <c r="Q179" i="2"/>
  <c r="R179" i="2"/>
  <c r="S179" i="2"/>
  <c r="T179" i="2"/>
  <c r="V179" i="2"/>
  <c r="Q180" i="2"/>
  <c r="R180" i="2"/>
  <c r="S180" i="2"/>
  <c r="T180" i="2"/>
  <c r="V180" i="2"/>
  <c r="Q181" i="2"/>
  <c r="R181" i="2"/>
  <c r="S181" i="2"/>
  <c r="T181" i="2"/>
  <c r="V181" i="2"/>
  <c r="V4" i="2"/>
  <c r="T4" i="2"/>
  <c r="S4" i="2"/>
  <c r="R4" i="2"/>
  <c r="Q4" i="2"/>
  <c r="W173" i="2" l="1"/>
  <c r="W101" i="2"/>
  <c r="W17" i="2"/>
  <c r="W112" i="2"/>
  <c r="W4" i="2"/>
  <c r="W171" i="2"/>
  <c r="W147" i="2"/>
  <c r="W135" i="2"/>
  <c r="W99" i="2"/>
  <c r="W63" i="2"/>
  <c r="W51" i="2"/>
  <c r="W39" i="2"/>
  <c r="W27" i="2"/>
  <c r="W170" i="2"/>
  <c r="W158" i="2"/>
  <c r="W146" i="2"/>
  <c r="W134" i="2"/>
  <c r="W122" i="2"/>
  <c r="W110" i="2"/>
  <c r="W98" i="2"/>
  <c r="W86" i="2"/>
  <c r="W74" i="2"/>
  <c r="W62" i="2"/>
  <c r="W50" i="2"/>
  <c r="W38" i="2"/>
  <c r="W26" i="2"/>
  <c r="W14" i="2"/>
  <c r="W181" i="2"/>
  <c r="W169" i="2"/>
  <c r="W157" i="2"/>
  <c r="W145" i="2"/>
  <c r="W133" i="2"/>
  <c r="W121" i="2"/>
  <c r="W109" i="2"/>
  <c r="W97" i="2"/>
  <c r="W85" i="2"/>
  <c r="W73" i="2"/>
  <c r="W61" i="2"/>
  <c r="W49" i="2"/>
  <c r="W37" i="2"/>
  <c r="W25" i="2"/>
  <c r="W13" i="2"/>
  <c r="W125" i="2"/>
  <c r="W53" i="2"/>
  <c r="W64" i="2"/>
  <c r="W159" i="2"/>
  <c r="W180" i="2"/>
  <c r="W168" i="2"/>
  <c r="W156" i="2"/>
  <c r="W144" i="2"/>
  <c r="W132" i="2"/>
  <c r="W120" i="2"/>
  <c r="W108" i="2"/>
  <c r="W96" i="2"/>
  <c r="W84" i="2"/>
  <c r="W72" i="2"/>
  <c r="W60" i="2"/>
  <c r="W48" i="2"/>
  <c r="W36" i="2"/>
  <c r="W24" i="2"/>
  <c r="W12" i="2"/>
  <c r="W149" i="2"/>
  <c r="W65" i="2"/>
  <c r="W136" i="2"/>
  <c r="W52" i="2"/>
  <c r="W123" i="2"/>
  <c r="W46" i="2"/>
  <c r="W161" i="2"/>
  <c r="W89" i="2"/>
  <c r="W29" i="2"/>
  <c r="W172" i="2"/>
  <c r="W124" i="2"/>
  <c r="W76" i="2"/>
  <c r="W40" i="2"/>
  <c r="W75" i="2"/>
  <c r="W167" i="2"/>
  <c r="W131" i="2"/>
  <c r="W95" i="2"/>
  <c r="W59" i="2"/>
  <c r="W23" i="2"/>
  <c r="W154" i="2"/>
  <c r="W130" i="2"/>
  <c r="W94" i="2"/>
  <c r="W58" i="2"/>
  <c r="W34" i="2"/>
  <c r="W165" i="2"/>
  <c r="W141" i="2"/>
  <c r="W105" i="2"/>
  <c r="W69" i="2"/>
  <c r="W9" i="2"/>
  <c r="W176" i="2"/>
  <c r="W164" i="2"/>
  <c r="W152" i="2"/>
  <c r="W140" i="2"/>
  <c r="W128" i="2"/>
  <c r="W116" i="2"/>
  <c r="W104" i="2"/>
  <c r="W92" i="2"/>
  <c r="W80" i="2"/>
  <c r="W68" i="2"/>
  <c r="W56" i="2"/>
  <c r="W44" i="2"/>
  <c r="W32" i="2"/>
  <c r="W20" i="2"/>
  <c r="W8" i="2"/>
  <c r="W137" i="2"/>
  <c r="W77" i="2"/>
  <c r="W41" i="2"/>
  <c r="W148" i="2"/>
  <c r="W88" i="2"/>
  <c r="W28" i="2"/>
  <c r="W111" i="2"/>
  <c r="W179" i="2"/>
  <c r="W143" i="2"/>
  <c r="W107" i="2"/>
  <c r="W71" i="2"/>
  <c r="W47" i="2"/>
  <c r="W35" i="2"/>
  <c r="W166" i="2"/>
  <c r="W118" i="2"/>
  <c r="W82" i="2"/>
  <c r="W10" i="2"/>
  <c r="W177" i="2"/>
  <c r="W129" i="2"/>
  <c r="W81" i="2"/>
  <c r="W21" i="2"/>
  <c r="W175" i="2"/>
  <c r="W163" i="2"/>
  <c r="W151" i="2"/>
  <c r="W139" i="2"/>
  <c r="W127" i="2"/>
  <c r="W115" i="2"/>
  <c r="W103" i="2"/>
  <c r="W91" i="2"/>
  <c r="W79" i="2"/>
  <c r="W67" i="2"/>
  <c r="W55" i="2"/>
  <c r="W43" i="2"/>
  <c r="W31" i="2"/>
  <c r="W19" i="2"/>
  <c r="W7" i="2"/>
  <c r="W113" i="2"/>
  <c r="W5" i="2"/>
  <c r="W160" i="2"/>
  <c r="W100" i="2"/>
  <c r="W16" i="2"/>
  <c r="W87" i="2"/>
  <c r="W155" i="2"/>
  <c r="W119" i="2"/>
  <c r="W83" i="2"/>
  <c r="W11" i="2"/>
  <c r="W178" i="2"/>
  <c r="W142" i="2"/>
  <c r="W106" i="2"/>
  <c r="W70" i="2"/>
  <c r="W22" i="2"/>
  <c r="W153" i="2"/>
  <c r="W117" i="2"/>
  <c r="W93" i="2"/>
  <c r="W57" i="2"/>
  <c r="W45" i="2"/>
  <c r="W33" i="2"/>
  <c r="W174" i="2"/>
  <c r="W162" i="2"/>
  <c r="W150" i="2"/>
  <c r="W138" i="2"/>
  <c r="W126" i="2"/>
  <c r="W114" i="2"/>
  <c r="W102" i="2"/>
  <c r="W90" i="2"/>
  <c r="W78" i="2"/>
  <c r="W66" i="2"/>
  <c r="W54" i="2"/>
  <c r="W42" i="2"/>
  <c r="W30" i="2"/>
  <c r="W18" i="2"/>
  <c r="W6" i="2"/>
  <c r="W15" i="2"/>
  <c r="M183" i="2"/>
  <c r="U6" i="2" l="1"/>
  <c r="U10" i="2"/>
  <c r="U14" i="2"/>
  <c r="U18" i="2"/>
  <c r="U22" i="2"/>
  <c r="U26" i="2"/>
  <c r="U170" i="2"/>
  <c r="U174" i="2"/>
  <c r="U94" i="2" l="1"/>
  <c r="U90" i="2"/>
  <c r="U138" i="2"/>
  <c r="U102" i="2"/>
  <c r="U46" i="2"/>
  <c r="U38" i="2"/>
  <c r="U86" i="2"/>
  <c r="U122" i="2"/>
  <c r="U98" i="2"/>
  <c r="U50" i="2"/>
  <c r="U150" i="2"/>
  <c r="U78" i="2"/>
  <c r="U30" i="2"/>
  <c r="U130" i="2"/>
  <c r="U74" i="2"/>
  <c r="U42" i="2"/>
  <c r="U118" i="2"/>
  <c r="U82" i="2"/>
  <c r="U34" i="2"/>
  <c r="U126" i="2"/>
  <c r="U154" i="2"/>
  <c r="U121" i="2"/>
  <c r="U66" i="2"/>
  <c r="U114" i="2"/>
  <c r="U134" i="2"/>
  <c r="U70" i="2"/>
  <c r="U58" i="2"/>
  <c r="U158" i="2"/>
  <c r="U106" i="2"/>
  <c r="U110" i="2"/>
  <c r="U146" i="2"/>
  <c r="U140" i="2"/>
  <c r="U62" i="2"/>
  <c r="G183" i="2"/>
  <c r="U54" i="2"/>
  <c r="U142" i="2"/>
  <c r="U124" i="2"/>
  <c r="U60" i="2"/>
  <c r="U167" i="2"/>
  <c r="U180" i="2"/>
  <c r="U172" i="2"/>
  <c r="U164" i="2"/>
  <c r="U108" i="2"/>
  <c r="U44" i="2"/>
  <c r="U175" i="2"/>
  <c r="U179" i="2"/>
  <c r="U171" i="2"/>
  <c r="U156" i="2"/>
  <c r="U92" i="2"/>
  <c r="U28" i="2"/>
  <c r="U4" i="2"/>
  <c r="U176" i="2"/>
  <c r="U168" i="2"/>
  <c r="U76" i="2"/>
  <c r="U12" i="2"/>
  <c r="U157" i="2"/>
  <c r="U149" i="2"/>
  <c r="U141" i="2"/>
  <c r="U129" i="2"/>
  <c r="U109" i="2"/>
  <c r="U101" i="2"/>
  <c r="U93" i="2"/>
  <c r="U85" i="2"/>
  <c r="U77" i="2"/>
  <c r="U69" i="2"/>
  <c r="U61" i="2"/>
  <c r="U53" i="2"/>
  <c r="U45" i="2"/>
  <c r="U37" i="2"/>
  <c r="U29" i="2"/>
  <c r="U21" i="2"/>
  <c r="U13" i="2"/>
  <c r="U5" i="2"/>
  <c r="U162" i="2"/>
  <c r="U152" i="2"/>
  <c r="U136" i="2"/>
  <c r="U120" i="2"/>
  <c r="U104" i="2"/>
  <c r="U88" i="2"/>
  <c r="U72" i="2"/>
  <c r="U56" i="2"/>
  <c r="U40" i="2"/>
  <c r="U24" i="2"/>
  <c r="U8" i="2"/>
  <c r="U163" i="2"/>
  <c r="U159" i="2"/>
  <c r="U155" i="2"/>
  <c r="U151" i="2"/>
  <c r="U147" i="2"/>
  <c r="U143" i="2"/>
  <c r="U139" i="2"/>
  <c r="U135" i="2"/>
  <c r="U131" i="2"/>
  <c r="U127" i="2"/>
  <c r="U123" i="2"/>
  <c r="U119" i="2"/>
  <c r="U115" i="2"/>
  <c r="U111" i="2"/>
  <c r="U107" i="2"/>
  <c r="U103" i="2"/>
  <c r="U99" i="2"/>
  <c r="U95" i="2"/>
  <c r="U91" i="2"/>
  <c r="U87" i="2"/>
  <c r="U83" i="2"/>
  <c r="U79" i="2"/>
  <c r="U75" i="2"/>
  <c r="U71" i="2"/>
  <c r="U67" i="2"/>
  <c r="U63" i="2"/>
  <c r="U59" i="2"/>
  <c r="U55" i="2"/>
  <c r="U51" i="2"/>
  <c r="U47" i="2"/>
  <c r="U43" i="2"/>
  <c r="U39" i="2"/>
  <c r="U35" i="2"/>
  <c r="U31" i="2"/>
  <c r="U27" i="2"/>
  <c r="U23" i="2"/>
  <c r="U19" i="2"/>
  <c r="U15" i="2"/>
  <c r="U11" i="2"/>
  <c r="U7" i="2"/>
  <c r="U178" i="2"/>
  <c r="U166" i="2"/>
  <c r="U160" i="2"/>
  <c r="U148" i="2"/>
  <c r="U132" i="2"/>
  <c r="U116" i="2"/>
  <c r="U100" i="2"/>
  <c r="U84" i="2"/>
  <c r="U68" i="2"/>
  <c r="U52" i="2"/>
  <c r="U36" i="2"/>
  <c r="U20" i="2"/>
  <c r="U161" i="2"/>
  <c r="U153" i="2"/>
  <c r="U145" i="2"/>
  <c r="U137" i="2"/>
  <c r="U133" i="2"/>
  <c r="U125" i="2"/>
  <c r="U117" i="2"/>
  <c r="U113" i="2"/>
  <c r="U105" i="2"/>
  <c r="U97" i="2"/>
  <c r="U89" i="2"/>
  <c r="U81" i="2"/>
  <c r="U73" i="2"/>
  <c r="U65" i="2"/>
  <c r="U57" i="2"/>
  <c r="U49" i="2"/>
  <c r="U41" i="2"/>
  <c r="U33" i="2"/>
  <c r="U25" i="2"/>
  <c r="U17" i="2"/>
  <c r="U9" i="2"/>
  <c r="U181" i="2"/>
  <c r="U177" i="2"/>
  <c r="U173" i="2"/>
  <c r="U169" i="2"/>
  <c r="U165" i="2"/>
  <c r="U144" i="2"/>
  <c r="U128" i="2"/>
  <c r="U112" i="2"/>
  <c r="U96" i="2"/>
  <c r="U80" i="2"/>
  <c r="U64" i="2"/>
  <c r="U48" i="2"/>
  <c r="U32" i="2"/>
  <c r="U16" i="2"/>
  <c r="H183" i="2"/>
  <c r="F183" i="2"/>
  <c r="E183" i="2"/>
  <c r="D183" i="2"/>
  <c r="C183" i="2"/>
  <c r="N183" i="2" l="1"/>
  <c r="O183" i="2" l="1"/>
  <c r="L183" i="2"/>
  <c r="K183" i="2"/>
  <c r="J183" i="2"/>
  <c r="V183" i="2" l="1"/>
  <c r="Q183" i="2"/>
  <c r="S183" i="2"/>
  <c r="T183" i="2"/>
  <c r="U183" i="2"/>
  <c r="R183" i="2"/>
</calcChain>
</file>

<file path=xl/sharedStrings.xml><?xml version="1.0" encoding="utf-8"?>
<sst xmlns="http://schemas.openxmlformats.org/spreadsheetml/2006/main" count="396" uniqueCount="246">
  <si>
    <t>COUNTY</t>
  </si>
  <si>
    <t>DISTRICT</t>
  </si>
  <si>
    <t>PROPERTY
 TAXES</t>
  </si>
  <si>
    <t>SPECIFIC OWNERSHIP TAXES</t>
  </si>
  <si>
    <t>STATE SHARE</t>
  </si>
  <si>
    <t>CATEGORICAL BUYOUT</t>
  </si>
  <si>
    <t>CHANGE IN FUNDED PUPILS</t>
  </si>
  <si>
    <t>CHANGE IN FULLY FUNDED TOTAL PROGRAM</t>
  </si>
  <si>
    <t>CHANGE IN PROPERTY TAXES</t>
  </si>
  <si>
    <t>CHANGE IN SPECIFIC OWNERSHIP TAXES</t>
  </si>
  <si>
    <t>CHANGE IN STATE SHARE</t>
  </si>
  <si>
    <t>CHANGE IN CATEGORICAL BUYOUT</t>
  </si>
  <si>
    <t>CHANGE IN PER PUPIL FUNDING</t>
  </si>
  <si>
    <t>ADAMS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</si>
  <si>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</si>
  <si>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</si>
  <si>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</si>
  <si>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</si>
  <si>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</si>
  <si>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</si>
  <si>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</si>
  <si>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ALAMOSA</t>
  </si>
  <si>
    <t>SANGRE DE CRISTO</t>
  </si>
  <si>
    <t>ARAPAHOE</t>
  </si>
  <si>
    <t>ENGLEWOOD</t>
  </si>
  <si>
    <t>SHERIDAN</t>
  </si>
  <si>
    <t>CHERRY CREEK</t>
  </si>
  <si>
    <t>LITTLETON</t>
  </si>
  <si>
    <t>DEER TRAIL</t>
  </si>
  <si>
    <t>AURORA</t>
  </si>
  <si>
    <t>BYERS</t>
  </si>
  <si>
    <t>ARCHULETA</t>
  </si>
  <si>
    <t>BACA</t>
  </si>
  <si>
    <t>WALSH</t>
  </si>
  <si>
    <t>PRITCHETT</t>
  </si>
  <si>
    <t>SPRINGFIELD</t>
  </si>
  <si>
    <t>VILAS</t>
  </si>
  <si>
    <t>CAMPO</t>
  </si>
  <si>
    <t>BENT</t>
  </si>
  <si>
    <t>LAS ANIMAS</t>
  </si>
  <si>
    <t>MCCLAVE</t>
  </si>
  <si>
    <t>BOULDER</t>
  </si>
  <si>
    <t>ST VRAIN</t>
  </si>
  <si>
    <t>CHAFFEE</t>
  </si>
  <si>
    <t>BUENA VISTA</t>
  </si>
  <si>
    <t>SALIDA</t>
  </si>
  <si>
    <t>CHEYENNE</t>
  </si>
  <si>
    <t>KIT CARSON</t>
  </si>
  <si>
    <t>CLEAR CREEK</t>
  </si>
  <si>
    <t>CONEJOS</t>
  </si>
  <si>
    <t>NORTH CONEJOS</t>
  </si>
  <si>
    <t>SANFORD</t>
  </si>
  <si>
    <t>SOUTH CONEJOS</t>
  </si>
  <si>
    <t>COSTILLA</t>
  </si>
  <si>
    <t>CENTENNIAL</t>
  </si>
  <si>
    <t>SIERRA GRANDE</t>
  </si>
  <si>
    <t>CROWLEY</t>
  </si>
  <si>
    <t>CUSTER</t>
  </si>
  <si>
    <t>WESTCLIFFE</t>
  </si>
  <si>
    <t>DELTA</t>
  </si>
  <si>
    <t>DENVER</t>
  </si>
  <si>
    <t>DOLORES</t>
  </si>
  <si>
    <t>DOUGLAS</t>
  </si>
  <si>
    <t>EAGLE</t>
  </si>
  <si>
    <t>ELBERT</t>
  </si>
  <si>
    <t>ELIZABETH</t>
  </si>
  <si>
    <t>KIOWA</t>
  </si>
  <si>
    <t>BIG SANDY</t>
  </si>
  <si>
    <t>AGATE</t>
  </si>
  <si>
    <t>EL PASO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</si>
  <si>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</si>
  <si>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</si>
  <si>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</si>
  <si>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</si>
  <si>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</si>
  <si>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</si>
  <si>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</si>
  <si>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</si>
  <si>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</si>
  <si>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</si>
  <si>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</si>
  <si>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</si>
  <si>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</si>
  <si>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</si>
  <si>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</si>
  <si>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FREMONT</t>
  </si>
  <si>
    <t>CANON CITY</t>
  </si>
  <si>
    <t>FLORENCE</t>
  </si>
  <si>
    <t>COTOPAXI</t>
  </si>
  <si>
    <t>GARFIELD</t>
  </si>
  <si>
    <t>ROARING FORK</t>
  </si>
  <si>
    <t>RIFLE</t>
  </si>
  <si>
    <t>PARACHUTE</t>
  </si>
  <si>
    <t>GILPIN</t>
  </si>
  <si>
    <t>GRAND</t>
  </si>
  <si>
    <t>WEST GRAND</t>
  </si>
  <si>
    <t>EAST GRAND</t>
  </si>
  <si>
    <t>GUNNISON</t>
  </si>
  <si>
    <t>HINSDALE</t>
  </si>
  <si>
    <t>HUERFANO</t>
  </si>
  <si>
    <t>LA VETA</t>
  </si>
  <si>
    <t>JACKSON</t>
  </si>
  <si>
    <t>NORTH PARK</t>
  </si>
  <si>
    <t>JEFFERSON</t>
  </si>
  <si>
    <t>EADS</t>
  </si>
  <si>
    <t>PLAINVIEW</t>
  </si>
  <si>
    <t>ARRIBA-FLAGLER</t>
  </si>
  <si>
    <t>HI PLAINS</t>
  </si>
  <si>
    <t>STRATTON</t>
  </si>
  <si>
    <t>BETHUNE</t>
  </si>
  <si>
    <t>BURLINGTON</t>
  </si>
  <si>
    <t>LAKE</t>
  </si>
  <si>
    <t>LA PLATA</t>
  </si>
  <si>
    <t>DURANGO</t>
  </si>
  <si>
    <t>BAYFIELD</t>
  </si>
  <si>
    <t>IGNACIO</t>
  </si>
  <si>
    <t>LARIMER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</si>
  <si>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</si>
  <si>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</si>
  <si>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</si>
  <si>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</si>
  <si>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</si>
  <si>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</si>
  <si>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</si>
  <si>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</si>
  <si>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</si>
  <si>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LINCOLN</t>
  </si>
  <si>
    <t>GENOA-HUGO</t>
  </si>
  <si>
    <t>LIMON</t>
  </si>
  <si>
    <t>KARVAL</t>
  </si>
  <si>
    <t>LOGAN</t>
  </si>
  <si>
    <t>VALLEY</t>
  </si>
  <si>
    <t>FRENCHMAN</t>
  </si>
  <si>
    <t>BUFFALO</t>
  </si>
  <si>
    <t>PLATEAU</t>
  </si>
  <si>
    <t>MESA</t>
  </si>
  <si>
    <t>DEBEQUE</t>
  </si>
  <si>
    <t>PLATEAU VALLEY</t>
  </si>
  <si>
    <t>MESA VALLEY</t>
  </si>
  <si>
    <t>MINERAL</t>
  </si>
  <si>
    <t>CREEDE</t>
  </si>
  <si>
    <t>MOFFAT</t>
  </si>
  <si>
    <t>MONTEZUMA</t>
  </si>
  <si>
    <t>MANCOS</t>
  </si>
  <si>
    <t>MONTROSE</t>
  </si>
  <si>
    <t>WEST END</t>
  </si>
  <si>
    <t>MORGAN</t>
  </si>
  <si>
    <t>BRUSH</t>
  </si>
  <si>
    <t>FT. MORGAN</t>
  </si>
  <si>
    <t>WELDON</t>
  </si>
  <si>
    <t>WIGGINS</t>
  </si>
  <si>
    <t>OTERO</t>
  </si>
  <si>
    <t>EAST OTERO</t>
  </si>
  <si>
    <t>ROCKY FORD</t>
  </si>
  <si>
    <t>MANZANOLA</t>
  </si>
  <si>
    <t>FOWLER</t>
  </si>
  <si>
    <t>CHERAW</t>
  </si>
  <si>
    <t>SWINK</t>
  </si>
  <si>
    <t>OURAY</t>
  </si>
  <si>
    <t>RIDGWAY</t>
  </si>
  <si>
    <t>PARK</t>
  </si>
  <si>
    <t>PLATTE CANYON</t>
  </si>
  <si>
    <t>PHILLIPS</t>
  </si>
  <si>
    <t>HOLYOKE</t>
  </si>
  <si>
    <t>HAXTUN</t>
  </si>
  <si>
    <t>PITKIN</t>
  </si>
  <si>
    <t>ASPEN</t>
  </si>
  <si>
    <t>PROWERS</t>
  </si>
  <si>
    <t>GRANADA</t>
  </si>
  <si>
    <t>LAMAR</t>
  </si>
  <si>
    <t>HOLLY</t>
  </si>
  <si>
    <t>WILEY</t>
  </si>
  <si>
    <t>PUEBLO</t>
  </si>
  <si>
    <t>PUEBLO CITY</t>
  </si>
  <si>
    <t>PUEBLO RURAL</t>
  </si>
  <si>
    <t>RIO BLANCO</t>
  </si>
  <si>
    <t>MEEKER</t>
  </si>
  <si>
    <t>RANGELY</t>
  </si>
  <si>
    <t>RIO GRANDE</t>
  </si>
  <si>
    <t>DEL NORTE</t>
  </si>
  <si>
    <t>MONTE VISTA</t>
  </si>
  <si>
    <t>SARGENT</t>
  </si>
  <si>
    <t>ROUTT</t>
  </si>
  <si>
    <t>HAYDEN</t>
  </si>
  <si>
    <t>STEAMBOAT SPRINGS</t>
  </si>
  <si>
    <t>SOUTH ROUTT</t>
  </si>
  <si>
    <t>SAGUACHE</t>
  </si>
  <si>
    <t>MOUNTAIN VALLEY</t>
  </si>
  <si>
    <t>CENTER</t>
  </si>
  <si>
    <t>SAN JUAN</t>
  </si>
  <si>
    <t>SILVERTON</t>
  </si>
  <si>
    <t>SAN MIGUEL</t>
  </si>
  <si>
    <t>TELLURIDE</t>
  </si>
  <si>
    <t>NORWOOD</t>
  </si>
  <si>
    <t>SEDGWICK</t>
  </si>
  <si>
    <t>JULESBURG</t>
  </si>
  <si>
    <t>PLATTE VALLEY</t>
  </si>
  <si>
    <t>SUMMIT</t>
  </si>
  <si>
    <t>TELLER</t>
  </si>
  <si>
    <t>CRIPPLE CREEK</t>
  </si>
  <si>
    <t>WOODLAND PARK</t>
  </si>
  <si>
    <t>WASHINGTON</t>
  </si>
  <si>
    <t>AKRON</t>
  </si>
  <si>
    <t>ARICKAREE</t>
  </si>
  <si>
    <t>OTIS</t>
  </si>
  <si>
    <t>LONE STAR</t>
  </si>
  <si>
    <t>WOODLIN</t>
  </si>
  <si>
    <t>WELD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</si>
  <si>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</si>
  <si>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</si>
  <si>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</si>
  <si>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</si>
  <si>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</si>
  <si>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</si>
  <si>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</si>
  <si>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</si>
  <si>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</si>
  <si>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</si>
  <si>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</si>
  <si>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</t>
  </si>
  <si>
    <t>YUMA 1</t>
  </si>
  <si>
    <t>WRAY RD-2</t>
  </si>
  <si>
    <t>IDALIA RJ-3</t>
  </si>
  <si>
    <t>LIBERTY J-4</t>
  </si>
  <si>
    <t>TOTALS</t>
  </si>
  <si>
    <t xml:space="preserve"> </t>
  </si>
  <si>
    <t/>
  </si>
  <si>
    <t>22-54-104(5)(g)(I)(H)</t>
  </si>
  <si>
    <t>Statewide rounding variance = $427.00</t>
  </si>
  <si>
    <t>Percent of rounding variance = 0.00000441%</t>
  </si>
  <si>
    <t>2026-27 Governor's Budget Request - November 2025</t>
  </si>
  <si>
    <t>2026-27 ESTIMATED FUNDED PUPIL COUNTS</t>
  </si>
  <si>
    <t xml:space="preserve">2026-27 ESTIMATED FULLY FUNDED TOTAL PROGRAM </t>
  </si>
  <si>
    <t>2025-26 School Finance Act as Appropriated per HB25-1320</t>
  </si>
  <si>
    <t>2025-26 ESTIMATED FUNDED PUPIL COUNTS *</t>
  </si>
  <si>
    <t xml:space="preserve">2025-26 ESTIMATED FULLY FUNDED TOTAL PROGRAM </t>
  </si>
  <si>
    <t>2025-26 ESTIMATED PER PUPIL FUNDING AFTER BUDGET STABILIZATION FACTOR</t>
  </si>
  <si>
    <t>Estimated Change - 2026-27 to 2025-26</t>
  </si>
  <si>
    <t>C - L</t>
  </si>
  <si>
    <t>D - M</t>
  </si>
  <si>
    <t>G - P</t>
  </si>
  <si>
    <t>H - Q</t>
  </si>
  <si>
    <t>I - R</t>
  </si>
  <si>
    <t>J - S</t>
  </si>
  <si>
    <t xml:space="preserve">K - T </t>
  </si>
  <si>
    <t>2026-27 ESTIMATED PER PUPIL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</si>
</sst>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FDAD7"/>
        <bgColor indexed="64"/>
      </patternFill>
    </fill>
    <fill>
      <patternFill patternType="solid">
        <fgColor rgb="FFFFDB8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0" fontId="4" fillId="0" borderId="0"/>
    <xf numFmtId="40" fontId="4" fillId="0" borderId="0"/>
  </cellStyleXfs>
  <cellXfs count="38">
    <xf numFmtId="0" fontId="0" fillId="0" borderId="0" xfId="0"/>
    <xf numFmtId="164" fontId="0" fillId="0" borderId="0" xfId="1" applyNumberFormat="1" applyFont="1"/>
    <xf numFmtId="164" fontId="1" fillId="0" borderId="2" xfId="1" applyNumberFormat="1" applyFont="1" applyBorder="1" applyAlignment="1">
      <alignment horizontal="center" wrapText="1"/>
    </xf>
    <xf numFmtId="164" fontId="1" fillId="0" borderId="3" xfId="1" applyNumberFormat="1" applyFont="1" applyBorder="1" applyAlignment="1">
      <alignment horizontal="center" wrapText="1"/>
    </xf>
    <xf numFmtId="164" fontId="0" fillId="0" borderId="5" xfId="1" applyNumberFormat="1" applyFont="1" applyBorder="1"/>
    <xf numFmtId="165" fontId="0" fillId="0" borderId="0" xfId="1" applyNumberFormat="1" applyFont="1" applyFill="1"/>
    <xf numFmtId="165" fontId="2" fillId="0" borderId="0" xfId="1" applyNumberFormat="1" applyFont="1" applyBorder="1" applyAlignment="1"/>
    <xf numFmtId="165" fontId="0" fillId="0" borderId="0" xfId="1" applyNumberFormat="1" applyFont="1"/>
    <xf numFmtId="165" fontId="1" fillId="0" borderId="2" xfId="1" applyNumberFormat="1" applyFont="1" applyFill="1" applyBorder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165" fontId="1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5" fontId="0" fillId="0" borderId="5" xfId="1" applyNumberFormat="1" applyFont="1" applyBorder="1"/>
    <xf numFmtId="165" fontId="0" fillId="0" borderId="0" xfId="1" applyNumberFormat="1" applyFont="1" applyAlignment="1">
      <alignment wrapText="1"/>
    </xf>
    <xf numFmtId="43" fontId="0" fillId="0" borderId="4" xfId="1" applyFont="1" applyBorder="1"/>
    <xf numFmtId="43" fontId="0" fillId="0" borderId="0" xfId="1" applyFont="1"/>
    <xf numFmtId="43" fontId="0" fillId="0" borderId="6" xfId="1" applyFont="1" applyBorder="1"/>
    <xf numFmtId="43" fontId="1" fillId="0" borderId="2" xfId="1" applyFont="1" applyFill="1" applyBorder="1" applyAlignment="1">
      <alignment horizontal="center"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43" fontId="0" fillId="0" borderId="0" xfId="1" applyFont="1" applyBorder="1"/>
    <xf numFmtId="164" fontId="1" fillId="2" borderId="2" xfId="1" applyNumberFormat="1" applyFont="1" applyFill="1" applyBorder="1" applyAlignment="1">
      <alignment horizontal="center" wrapText="1"/>
    </xf>
    <xf numFmtId="165" fontId="1" fillId="2" borderId="2" xfId="1" applyNumberFormat="1" applyFont="1" applyFill="1" applyBorder="1" applyAlignment="1">
      <alignment horizontal="center" wrapText="1"/>
    </xf>
    <xf numFmtId="43" fontId="1" fillId="2" borderId="2" xfId="1" applyFont="1" applyFill="1" applyBorder="1" applyAlignment="1">
      <alignment horizontal="center" wrapText="1"/>
    </xf>
    <xf numFmtId="165" fontId="1" fillId="2" borderId="2" xfId="1" quotePrefix="1" applyNumberFormat="1" applyFont="1" applyFill="1" applyBorder="1" applyAlignment="1">
      <alignment horizontal="center" wrapText="1"/>
    </xf>
    <xf numFmtId="164" fontId="1" fillId="3" borderId="2" xfId="1" applyNumberFormat="1" applyFont="1" applyFill="1" applyBorder="1" applyAlignment="1">
      <alignment horizontal="center" wrapText="1"/>
    </xf>
    <xf numFmtId="165" fontId="1" fillId="3" borderId="2" xfId="1" applyNumberFormat="1" applyFont="1" applyFill="1" applyBorder="1" applyAlignment="1">
      <alignment horizontal="center" wrapText="1"/>
    </xf>
    <xf numFmtId="43" fontId="1" fillId="3" borderId="2" xfId="1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wrapText="1"/>
    </xf>
    <xf numFmtId="165" fontId="1" fillId="3" borderId="2" xfId="1" quotePrefix="1" applyNumberFormat="1" applyFont="1" applyFill="1" applyBorder="1" applyAlignment="1">
      <alignment horizontal="center" wrapText="1"/>
    </xf>
    <xf numFmtId="164" fontId="5" fillId="2" borderId="3" xfId="1" applyNumberFormat="1" applyFont="1" applyFill="1" applyBorder="1" applyAlignment="1">
      <alignment horizontal="center" wrapText="1"/>
    </xf>
    <xf numFmtId="165" fontId="6" fillId="0" borderId="0" xfId="1" applyNumberFormat="1" applyFont="1"/>
    <xf numFmtId="165" fontId="0" fillId="0" borderId="7" xfId="1" applyNumberFormat="1" applyFont="1" applyBorder="1" applyAlignment="1">
      <alignment horizontal="center"/>
    </xf>
    <xf numFmtId="165" fontId="7" fillId="0" borderId="0" xfId="1" applyNumberFormat="1" applyFont="1"/>
    <xf numFmtId="164" fontId="7" fillId="0" borderId="0" xfId="1" applyNumberFormat="1" applyFont="1"/>
    <xf numFmtId="165" fontId="2" fillId="3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5" xfId="2" xr:uid="{00000000-0005-0000-0000-000002000000}"/>
    <cellStyle name="Normal 5 2" xfId="3" xr:uid="{00000000-0005-0000-0000-000003000000}"/>
  </cellStyles>
  <dxfs count="0"/>
  <tableStyles count="0" defaultTableStyle="TableStyleMedium9" defaultPivotStyle="PivotStyleLight16"/>
  <colors>
    <mruColors>
      <color rgb="FFFFDB81"/>
      <color rgb="FF5FDAD7"/>
      <color rgb="FF33CCCC"/>
      <color rgb="FFFFD261"/>
      <color rgb="FFFFC846"/>
      <color rgb="FF8FC6E8"/>
      <color rgb="FF488BC9"/>
      <color rgb="FFEF7521"/>
      <color rgb="FF95B6D2"/>
      <color rgb="FFFAA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1796875" defaultRowHeight="14.5" x14ac:dyDescent="0.35"/>
  <cols>
    <col min="1" max="1" width="12.81640625" style="7" customWidth="1"/>
    <col min="2" max="2" width="22.36328125" style="7" bestFit="1" customWidth="1"/>
    <col min="3" max="3" width="16.6328125" style="1" bestFit="1" customWidth="1"/>
    <col min="4" max="4" width="16.453125" style="7" customWidth="1"/>
    <col min="5" max="5" width="16.1796875" style="7" customWidth="1"/>
    <col min="6" max="6" width="16.6328125" style="7" bestFit="1" customWidth="1"/>
    <col min="7" max="7" width="17.1796875" style="7" bestFit="1" customWidth="1"/>
    <col min="8" max="8" width="16.36328125" style="7" customWidth="1"/>
    <col min="9" max="9" width="16.36328125" style="15" customWidth="1"/>
    <col min="10" max="10" width="16.1796875" style="1" customWidth="1"/>
    <col min="11" max="11" width="16.81640625" style="7" bestFit="1" customWidth="1"/>
    <col min="12" max="12" width="18.453125" style="7" bestFit="1" customWidth="1"/>
    <col min="13" max="13" width="17.453125" style="7" bestFit="1" customWidth="1"/>
    <col min="14" max="14" width="16.81640625" style="7" bestFit="1" customWidth="1"/>
    <col min="15" max="15" width="19" style="7" bestFit="1" customWidth="1"/>
    <col min="16" max="16" width="16.1796875" style="15" customWidth="1"/>
    <col min="17" max="17" width="13" style="1" customWidth="1"/>
    <col min="18" max="18" width="15.36328125" style="7" bestFit="1" customWidth="1"/>
    <col min="19" max="19" width="15" style="7" customWidth="1"/>
    <col min="20" max="20" width="16.453125" style="7" bestFit="1" customWidth="1"/>
    <col min="21" max="21" width="17.1796875" style="7" bestFit="1" customWidth="1"/>
    <col min="22" max="22" width="16.453125" style="7" bestFit="1" customWidth="1"/>
    <col min="23" max="23" width="17.1796875" style="15" bestFit="1" customWidth="1"/>
    <col min="24" max="16384" width="9.1796875" style="7"/>
  </cols>
  <sheetData>
    <row r="1" spans="1:24" ht="84.75" customHeight="1" x14ac:dyDescent="0.6">
      <c r="A1" s="5"/>
      <c r="B1" s="5"/>
      <c r="C1" s="35" t="s">
        <v>230</v>
      </c>
      <c r="D1" s="35"/>
      <c r="E1" s="35"/>
      <c r="F1" s="35"/>
      <c r="G1" s="35"/>
      <c r="H1" s="35"/>
      <c r="I1" s="35"/>
      <c r="J1" s="36" t="s">
        <v>233</v>
      </c>
      <c r="K1" s="36"/>
      <c r="L1" s="36"/>
      <c r="M1" s="36"/>
      <c r="N1" s="36"/>
      <c r="O1" s="36"/>
      <c r="P1" s="36"/>
      <c r="Q1" s="37" t="s">
        <v>237</v>
      </c>
      <c r="R1" s="37"/>
      <c r="S1" s="37"/>
      <c r="T1" s="37"/>
      <c r="U1" s="37"/>
      <c r="V1" s="37"/>
      <c r="W1" s="37"/>
      <c r="X1" s="6"/>
    </row>
    <row r="2" spans="1:24" s="10" customFormat="1" ht="75" customHeight="1" x14ac:dyDescent="0.35">
      <c r="A2" s="8" t="s">
        <v>0</v>
      </c>
      <c r="B2" s="8" t="s">
        <v>1</v>
      </c>
      <c r="C2" s="25" t="s">
        <v>231</v>
      </c>
      <c r="D2" s="26" t="s">
        <v>232</v>
      </c>
      <c r="E2" s="26" t="s">
        <v>2</v>
      </c>
      <c r="F2" s="26" t="s">
        <v>3</v>
      </c>
      <c r="G2" s="26" t="s">
        <v>4</v>
      </c>
      <c r="H2" s="26" t="s">
        <v>5</v>
      </c>
      <c r="I2" s="27" t="s">
        <v>245</v>
      </c>
      <c r="J2" s="21" t="s">
        <v>234</v>
      </c>
      <c r="K2" s="22" t="s">
        <v>235</v>
      </c>
      <c r="L2" s="22" t="s">
        <v>2</v>
      </c>
      <c r="M2" s="22" t="s">
        <v>3</v>
      </c>
      <c r="N2" s="22" t="s">
        <v>4</v>
      </c>
      <c r="O2" s="22" t="s">
        <v>5</v>
      </c>
      <c r="P2" s="23" t="s">
        <v>236</v>
      </c>
      <c r="Q2" s="2" t="s">
        <v>6</v>
      </c>
      <c r="R2" s="9" t="s">
        <v>7</v>
      </c>
      <c r="S2" s="8" t="s">
        <v>8</v>
      </c>
      <c r="T2" s="8" t="s">
        <v>9</v>
      </c>
      <c r="U2" s="8" t="s">
        <v>10</v>
      </c>
      <c r="V2" s="8" t="s">
        <v>11</v>
      </c>
      <c r="W2" s="17" t="s">
        <v>12</v>
      </c>
    </row>
    <row r="3" spans="1:24" s="11" customFormat="1" x14ac:dyDescent="0.35">
      <c r="A3" s="8"/>
      <c r="B3" s="8"/>
      <c r="C3" s="28"/>
      <c r="D3" s="29" t="s">
        <v>226</v>
      </c>
      <c r="E3" s="26"/>
      <c r="F3" s="26"/>
      <c r="G3" s="26"/>
      <c r="H3" s="26"/>
      <c r="I3" s="27"/>
      <c r="J3" s="30"/>
      <c r="K3" s="24" t="s">
        <v>226</v>
      </c>
      <c r="L3" s="22"/>
      <c r="M3" s="22"/>
      <c r="N3" s="22"/>
      <c r="O3" s="22"/>
      <c r="P3" s="23"/>
      <c r="Q3" s="3" t="s">
        <v>238</v>
      </c>
      <c r="R3" s="9" t="s">
        <v>239</v>
      </c>
      <c r="S3" s="8" t="s">
        <v>240</v>
      </c>
      <c r="T3" s="8" t="s">
        <v>241</v>
      </c>
      <c r="U3" s="8" t="s">
        <v>242</v>
      </c>
      <c r="V3" s="8" t="s">
        <v>243</v>
      </c>
      <c r="W3" s="17" t="s">
        <v>244</v>
      </c>
    </row>
    <row r="4" spans="1:24" x14ac:dyDescent="0.35">
      <c r="A4" s="7" t="s">
        <v>13</v>
      </c>
      <c r="B4" s="7" t="s">
        <v>14</v>
      </c>
      <c r="C4" s="1">
        <v>6548.5</v>
      </c>
      <c r="D4" s="7">
        <v>84494632.865999997</v>
      </c>
      <c r="E4" s="7">
        <v>32620208.879999999</v>
      </c>
      <c r="F4" s="7">
        <v>2637507.46</v>
      </c>
      <c r="G4" s="7">
        <f>D4-E4-F4</f>
        <v>49236916.526000001</v>
      </c>
      <c r="H4" s="7">
        <v>0</v>
      </c>
      <c r="I4" s="14">
        <f>D4/C4</f>
        <v>12902.898811330839</v>
      </c>
      <c r="J4" s="1">
        <v>6540.5</v>
      </c>
      <c r="K4" s="7">
        <v>80653886.704500005</v>
      </c>
      <c r="L4" s="7">
        <v>33577243.380000003</v>
      </c>
      <c r="M4" s="7">
        <v>2560686.85</v>
      </c>
      <c r="N4" s="7">
        <f>K4-L4-M4</f>
        <v>44515956.4745</v>
      </c>
      <c r="O4" s="7">
        <v>0</v>
      </c>
      <c r="P4" s="14">
        <f>K4/J4</f>
        <v>12331.455806819051</v>
      </c>
      <c r="Q4" s="1">
        <f t="shared" ref="Q4:Q35" si="0">C4-J4</f>
        <v>8</v>
      </c>
      <c r="R4" s="7">
        <f t="shared" ref="R4:R35" si="1">D4-K4</f>
        <v>3840746.161499992</v>
      </c>
      <c r="S4" s="7">
        <f t="shared" ref="S4:S35" si="2">E4-L4</f>
        <v>-957034.50000000373</v>
      </c>
      <c r="T4" s="7">
        <f t="shared" ref="T4:T35" si="3">F4-M4</f>
        <v>76820.60999999987</v>
      </c>
      <c r="U4" s="7">
        <f t="shared" ref="U4:U35" si="4">G4-N4</f>
        <v>4720960.0515000001</v>
      </c>
      <c r="V4" s="7">
        <f t="shared" ref="V4:V35" si="5">H4-O4</f>
        <v>0</v>
      </c>
      <c r="W4" s="14">
        <f t="shared" ref="W4:W35" si="6">I4-P4</f>
        <v>571.44300451178788</v>
      </c>
    </row>
    <row r="5" spans="1:24" x14ac:dyDescent="0.35">
      <c r="A5" s="7" t="s">
        <v>13</v>
      </c>
      <c r="B5" s="7" t="s">
        <v>15</v>
      </c>
      <c r="C5" s="1">
        <v>37347</v>
      </c>
      <c r="D5" s="7">
        <v>456236851.38</v>
      </c>
      <c r="E5" s="7">
        <v>115670940.15000001</v>
      </c>
      <c r="F5" s="7">
        <v>6070676.9000000004</v>
      </c>
      <c r="G5" s="7">
        <f t="shared" ref="G5:G68" si="7">D5-E5-F5</f>
        <v>334495234.33000004</v>
      </c>
      <c r="H5" s="7">
        <v>0</v>
      </c>
      <c r="I5" s="14">
        <f t="shared" ref="I5:I68" si="8">D5/C5</f>
        <v>12216.157961282031</v>
      </c>
      <c r="J5" s="1">
        <v>38351</v>
      </c>
      <c r="K5" s="7">
        <v>449772841.0165</v>
      </c>
      <c r="L5" s="7">
        <v>117787428.8</v>
      </c>
      <c r="M5" s="7">
        <v>5893861.0700000003</v>
      </c>
      <c r="N5" s="7">
        <f t="shared" ref="N5:N68" si="9">K5-L5-M5</f>
        <v>326091551.14649999</v>
      </c>
      <c r="O5" s="7">
        <v>0</v>
      </c>
      <c r="P5" s="14">
        <f t="shared" ref="P5:P68" si="10">K5/J5</f>
        <v>11727.799562371254</v>
      </c>
      <c r="Q5" s="1">
        <f t="shared" si="0"/>
        <v>-1004</v>
      </c>
      <c r="R5" s="7">
        <f t="shared" si="1"/>
        <v>6464010.363499999</v>
      </c>
      <c r="S5" s="7">
        <f t="shared" si="2"/>
        <v>-2116488.6499999911</v>
      </c>
      <c r="T5" s="7">
        <f t="shared" si="3"/>
        <v>176815.83000000007</v>
      </c>
      <c r="U5" s="7">
        <f t="shared" si="4"/>
        <v>8403683.1835000515</v>
      </c>
      <c r="V5" s="7">
        <f t="shared" si="5"/>
        <v>0</v>
      </c>
      <c r="W5" s="14">
        <f t="shared" si="6"/>
        <v>488.3583989107774</v>
      </c>
      <c r="X5" s="7" t="s">
        <v>225</v>
      </c>
    </row>
    <row r="6" spans="1:24" x14ac:dyDescent="0.35">
      <c r="A6" s="7" t="s">
        <v>13</v>
      </c>
      <c r="B6" s="7" t="s">
        <v>16</v>
      </c>
      <c r="C6" s="1">
        <v>5356.9</v>
      </c>
      <c r="D6" s="7">
        <v>72873943.667999998</v>
      </c>
      <c r="E6" s="7">
        <v>33455685.420000002</v>
      </c>
      <c r="F6" s="7">
        <v>1579596.99</v>
      </c>
      <c r="G6" s="7">
        <f t="shared" si="7"/>
        <v>37838661.257999994</v>
      </c>
      <c r="H6" s="7">
        <v>0</v>
      </c>
      <c r="I6" s="14">
        <f t="shared" si="8"/>
        <v>13603.752854822753</v>
      </c>
      <c r="J6" s="1">
        <v>5631.8</v>
      </c>
      <c r="K6" s="7">
        <v>72711906.047499999</v>
      </c>
      <c r="L6" s="7">
        <v>34609092.530000001</v>
      </c>
      <c r="M6" s="7">
        <v>1533589.31</v>
      </c>
      <c r="N6" s="7">
        <f t="shared" si="9"/>
        <v>36569224.207499996</v>
      </c>
      <c r="O6" s="7">
        <v>0</v>
      </c>
      <c r="P6" s="14">
        <f t="shared" si="10"/>
        <v>12910.953167282218</v>
      </c>
      <c r="Q6" s="1">
        <f t="shared" si="0"/>
        <v>-274.90000000000055</v>
      </c>
      <c r="R6" s="7">
        <f t="shared" si="1"/>
        <v>162037.62049999833</v>
      </c>
      <c r="S6" s="7">
        <f t="shared" si="2"/>
        <v>-1153407.1099999994</v>
      </c>
      <c r="T6" s="7">
        <f t="shared" si="3"/>
        <v>46007.679999999935</v>
      </c>
      <c r="U6" s="7">
        <f t="shared" si="4"/>
        <v>1269437.050499998</v>
      </c>
      <c r="V6" s="7">
        <f t="shared" si="5"/>
        <v>0</v>
      </c>
      <c r="W6" s="14">
        <f t="shared" si="6"/>
        <v>692.79968754053516</v>
      </c>
    </row>
    <row r="7" spans="1:24" x14ac:dyDescent="0.35">
      <c r="A7" s="7" t="s">
        <v>13</v>
      </c>
      <c r="B7" s="7" t="s">
        <v>17</v>
      </c>
      <c r="C7" s="1">
        <v>24951.5</v>
      </c>
      <c r="D7" s="7">
        <v>297747049.17199999</v>
      </c>
      <c r="E7" s="7">
        <v>87941302.120000005</v>
      </c>
      <c r="F7" s="7">
        <v>8880597.25</v>
      </c>
      <c r="G7" s="7">
        <f t="shared" si="7"/>
        <v>200925149.80199999</v>
      </c>
      <c r="H7" s="7">
        <v>0</v>
      </c>
      <c r="I7" s="14">
        <f t="shared" si="8"/>
        <v>11933.032049055166</v>
      </c>
      <c r="J7" s="1">
        <v>24437.599999999999</v>
      </c>
      <c r="K7" s="7">
        <v>281818758.98650002</v>
      </c>
      <c r="L7" s="7">
        <v>89552335.959999993</v>
      </c>
      <c r="M7" s="7">
        <v>8621939.0800000001</v>
      </c>
      <c r="N7" s="7">
        <f t="shared" si="9"/>
        <v>183644483.94650003</v>
      </c>
      <c r="O7" s="7">
        <v>0</v>
      </c>
      <c r="P7" s="14">
        <f t="shared" si="10"/>
        <v>11532.17824117344</v>
      </c>
      <c r="Q7" s="1">
        <f t="shared" si="0"/>
        <v>513.90000000000146</v>
      </c>
      <c r="R7" s="7">
        <f t="shared" si="1"/>
        <v>15928290.185499966</v>
      </c>
      <c r="S7" s="7">
        <f t="shared" si="2"/>
        <v>-1611033.8399999887</v>
      </c>
      <c r="T7" s="7">
        <f t="shared" si="3"/>
        <v>258658.16999999993</v>
      </c>
      <c r="U7" s="7">
        <f t="shared" si="4"/>
        <v>17280665.855499953</v>
      </c>
      <c r="V7" s="7">
        <f t="shared" si="5"/>
        <v>0</v>
      </c>
      <c r="W7" s="14">
        <f t="shared" si="6"/>
        <v>400.85380788172552</v>
      </c>
    </row>
    <row r="8" spans="1:24" x14ac:dyDescent="0.35">
      <c r="A8" s="7" t="s">
        <v>13</v>
      </c>
      <c r="B8" s="7" t="s">
        <v>18</v>
      </c>
      <c r="C8" s="1">
        <v>1995</v>
      </c>
      <c r="D8" s="7">
        <v>25747359.579999998</v>
      </c>
      <c r="E8" s="7">
        <v>10223500.26</v>
      </c>
      <c r="F8" s="7">
        <v>625212.43999999994</v>
      </c>
      <c r="G8" s="7">
        <f t="shared" si="7"/>
        <v>14898646.879999999</v>
      </c>
      <c r="H8" s="7">
        <v>0</v>
      </c>
      <c r="I8" s="14">
        <f t="shared" si="8"/>
        <v>12905.944651629072</v>
      </c>
      <c r="J8" s="1">
        <v>1845</v>
      </c>
      <c r="K8" s="7">
        <v>22749083.645</v>
      </c>
      <c r="L8" s="7">
        <v>10475818.99</v>
      </c>
      <c r="M8" s="7">
        <v>607002.37</v>
      </c>
      <c r="N8" s="7">
        <f t="shared" si="9"/>
        <v>11666262.285</v>
      </c>
      <c r="O8" s="7">
        <v>0</v>
      </c>
      <c r="P8" s="14">
        <f t="shared" si="10"/>
        <v>12330.126636856368</v>
      </c>
      <c r="Q8" s="1">
        <f t="shared" si="0"/>
        <v>150</v>
      </c>
      <c r="R8" s="7">
        <f t="shared" si="1"/>
        <v>2998275.9349999987</v>
      </c>
      <c r="S8" s="7">
        <f t="shared" si="2"/>
        <v>-252318.73000000045</v>
      </c>
      <c r="T8" s="7">
        <f t="shared" si="3"/>
        <v>18210.069999999949</v>
      </c>
      <c r="U8" s="7">
        <f t="shared" si="4"/>
        <v>3232384.5949999988</v>
      </c>
      <c r="V8" s="7">
        <f t="shared" si="5"/>
        <v>0</v>
      </c>
      <c r="W8" s="14">
        <f t="shared" si="6"/>
        <v>575.81801477270346</v>
      </c>
    </row>
    <row r="9" spans="1:24" x14ac:dyDescent="0.35">
      <c r="A9" s="7" t="s">
        <v>13</v>
      </c>
      <c r="B9" s="7" t="s">
        <v>19</v>
      </c>
      <c r="C9" s="1">
        <v>1074.7</v>
      </c>
      <c r="D9" s="7">
        <v>14339113.197000001</v>
      </c>
      <c r="E9" s="7">
        <v>4023419.4</v>
      </c>
      <c r="F9" s="7">
        <v>57155.05</v>
      </c>
      <c r="G9" s="7">
        <f t="shared" si="7"/>
        <v>10258538.747</v>
      </c>
      <c r="H9" s="7">
        <v>0</v>
      </c>
      <c r="I9" s="14">
        <f t="shared" si="8"/>
        <v>13342.433420489439</v>
      </c>
      <c r="J9" s="1">
        <v>1096.5</v>
      </c>
      <c r="K9" s="7">
        <v>13754347.652000001</v>
      </c>
      <c r="L9" s="7">
        <v>3998572.46</v>
      </c>
      <c r="M9" s="7">
        <v>55490.34</v>
      </c>
      <c r="N9" s="7">
        <f t="shared" si="9"/>
        <v>9700284.8520000018</v>
      </c>
      <c r="O9" s="7">
        <v>0</v>
      </c>
      <c r="P9" s="14">
        <f t="shared" si="10"/>
        <v>12543.86470770634</v>
      </c>
      <c r="Q9" s="1">
        <f t="shared" si="0"/>
        <v>-21.799999999999955</v>
      </c>
      <c r="R9" s="7">
        <f t="shared" si="1"/>
        <v>584765.54499999993</v>
      </c>
      <c r="S9" s="7">
        <f t="shared" si="2"/>
        <v>24846.939999999944</v>
      </c>
      <c r="T9" s="7">
        <f t="shared" si="3"/>
        <v>1664.7100000000064</v>
      </c>
      <c r="U9" s="7">
        <f t="shared" si="4"/>
        <v>558253.89499999769</v>
      </c>
      <c r="V9" s="7">
        <f t="shared" si="5"/>
        <v>0</v>
      </c>
      <c r="W9" s="14">
        <f t="shared" si="6"/>
        <v>798.56871278309882</v>
      </c>
    </row>
    <row r="10" spans="1:24" x14ac:dyDescent="0.35">
      <c r="A10" s="7" t="s">
        <v>13</v>
      </c>
      <c r="B10" s="7" t="s">
        <v>20</v>
      </c>
      <c r="C10" s="1">
        <v>7756.3</v>
      </c>
      <c r="D10" s="7">
        <v>100586482.483</v>
      </c>
      <c r="E10" s="7">
        <v>32262507.629999999</v>
      </c>
      <c r="F10" s="7">
        <v>1699767.7</v>
      </c>
      <c r="G10" s="7">
        <f t="shared" si="7"/>
        <v>66624207.152999997</v>
      </c>
      <c r="H10" s="7">
        <v>0</v>
      </c>
      <c r="I10" s="14">
        <f t="shared" si="8"/>
        <v>12968.3589447288</v>
      </c>
      <c r="J10" s="1">
        <v>7949</v>
      </c>
      <c r="K10" s="7">
        <v>99836562.570000008</v>
      </c>
      <c r="L10" s="7">
        <v>32845882.949999999</v>
      </c>
      <c r="M10" s="7">
        <v>1650259.9</v>
      </c>
      <c r="N10" s="7">
        <f t="shared" si="9"/>
        <v>65340419.720000006</v>
      </c>
      <c r="O10" s="7">
        <v>0</v>
      </c>
      <c r="P10" s="14">
        <f t="shared" si="10"/>
        <v>12559.638013586615</v>
      </c>
      <c r="Q10" s="1">
        <f t="shared" si="0"/>
        <v>-192.69999999999982</v>
      </c>
      <c r="R10" s="7">
        <f t="shared" si="1"/>
        <v>749919.9129999876</v>
      </c>
      <c r="S10" s="7">
        <f t="shared" si="2"/>
        <v>-583375.3200000003</v>
      </c>
      <c r="T10" s="7">
        <f t="shared" si="3"/>
        <v>49507.800000000047</v>
      </c>
      <c r="U10" s="7">
        <f t="shared" si="4"/>
        <v>1283787.4329999909</v>
      </c>
      <c r="V10" s="7">
        <f t="shared" si="5"/>
        <v>0</v>
      </c>
      <c r="W10" s="14">
        <f t="shared" si="6"/>
        <v>408.72093114218478</v>
      </c>
    </row>
    <row r="11" spans="1:24" x14ac:dyDescent="0.35">
      <c r="A11" s="7" t="s">
        <v>21</v>
      </c>
      <c r="B11" s="7" t="s">
        <v>21</v>
      </c>
      <c r="C11" s="1">
        <v>1989.8</v>
      </c>
      <c r="D11" s="7">
        <v>25429761.98</v>
      </c>
      <c r="E11" s="7">
        <v>5277136.0999999996</v>
      </c>
      <c r="F11" s="7">
        <v>564284.41</v>
      </c>
      <c r="G11" s="7">
        <f t="shared" si="7"/>
        <v>19588341.470000003</v>
      </c>
      <c r="H11" s="7">
        <v>0</v>
      </c>
      <c r="I11" s="14">
        <f t="shared" si="8"/>
        <v>12780.059292391195</v>
      </c>
      <c r="J11" s="1">
        <v>2040.6</v>
      </c>
      <c r="K11" s="7">
        <v>24863991.043000001</v>
      </c>
      <c r="L11" s="7">
        <v>5369700.25</v>
      </c>
      <c r="M11" s="7">
        <v>547848.93999999994</v>
      </c>
      <c r="N11" s="7">
        <f t="shared" si="9"/>
        <v>18946441.853</v>
      </c>
      <c r="O11" s="7">
        <v>0</v>
      </c>
      <c r="P11" s="14">
        <f t="shared" si="10"/>
        <v>12184.64718367147</v>
      </c>
      <c r="Q11" s="1">
        <f t="shared" si="0"/>
        <v>-50.799999999999955</v>
      </c>
      <c r="R11" s="7">
        <f t="shared" si="1"/>
        <v>565770.93699999899</v>
      </c>
      <c r="S11" s="7">
        <f t="shared" si="2"/>
        <v>-92564.150000000373</v>
      </c>
      <c r="T11" s="7">
        <f t="shared" si="3"/>
        <v>16435.470000000088</v>
      </c>
      <c r="U11" s="7">
        <f t="shared" si="4"/>
        <v>641899.61700000241</v>
      </c>
      <c r="V11" s="7">
        <f t="shared" si="5"/>
        <v>0</v>
      </c>
      <c r="W11" s="14">
        <f t="shared" si="6"/>
        <v>595.41210871972544</v>
      </c>
    </row>
    <row r="12" spans="1:24" x14ac:dyDescent="0.35">
      <c r="A12" s="7" t="s">
        <v>21</v>
      </c>
      <c r="B12" s="7" t="s">
        <v>22</v>
      </c>
      <c r="C12" s="1">
        <v>253</v>
      </c>
      <c r="D12" s="7">
        <v>4567496.4069999997</v>
      </c>
      <c r="E12" s="7">
        <v>1375602.43</v>
      </c>
      <c r="F12" s="7">
        <v>153562.4</v>
      </c>
      <c r="G12" s="7">
        <f t="shared" si="7"/>
        <v>3038331.577</v>
      </c>
      <c r="H12" s="7">
        <v>0</v>
      </c>
      <c r="I12" s="14">
        <f t="shared" si="8"/>
        <v>18053.345482213437</v>
      </c>
      <c r="J12" s="1">
        <v>251.7</v>
      </c>
      <c r="K12" s="7">
        <v>4375286.1875</v>
      </c>
      <c r="L12" s="7">
        <v>1412707.44</v>
      </c>
      <c r="M12" s="7">
        <v>149089.71</v>
      </c>
      <c r="N12" s="7">
        <f t="shared" si="9"/>
        <v>2813489.0375000001</v>
      </c>
      <c r="O12" s="7">
        <v>0</v>
      </c>
      <c r="P12" s="14">
        <f t="shared" si="10"/>
        <v>17382.940752880415</v>
      </c>
      <c r="Q12" s="1">
        <f t="shared" si="0"/>
        <v>1.3000000000000114</v>
      </c>
      <c r="R12" s="7">
        <f t="shared" si="1"/>
        <v>192210.21949999966</v>
      </c>
      <c r="S12" s="7">
        <f t="shared" si="2"/>
        <v>-37105.010000000009</v>
      </c>
      <c r="T12" s="7">
        <f t="shared" si="3"/>
        <v>4472.6900000000023</v>
      </c>
      <c r="U12" s="7">
        <f t="shared" si="4"/>
        <v>224842.53949999996</v>
      </c>
      <c r="V12" s="7">
        <f t="shared" si="5"/>
        <v>0</v>
      </c>
      <c r="W12" s="14">
        <f t="shared" si="6"/>
        <v>670.40472933302226</v>
      </c>
    </row>
    <row r="13" spans="1:24" x14ac:dyDescent="0.35">
      <c r="A13" s="7" t="s">
        <v>23</v>
      </c>
      <c r="B13" s="7" t="s">
        <v>24</v>
      </c>
      <c r="C13" s="1">
        <v>2088</v>
      </c>
      <c r="D13" s="7">
        <v>26860370.028000001</v>
      </c>
      <c r="E13" s="7">
        <v>24667959.239999998</v>
      </c>
      <c r="F13" s="7">
        <v>1553966.79</v>
      </c>
      <c r="G13" s="7">
        <f t="shared" si="7"/>
        <v>638443.99800000247</v>
      </c>
      <c r="H13" s="7">
        <v>0</v>
      </c>
      <c r="I13" s="14">
        <f t="shared" si="8"/>
        <v>12864.161890804598</v>
      </c>
      <c r="J13" s="1">
        <v>2134.5</v>
      </c>
      <c r="K13" s="7">
        <v>26455657.423999999</v>
      </c>
      <c r="L13" s="7">
        <v>24946524</v>
      </c>
      <c r="M13" s="7">
        <v>1508705.62</v>
      </c>
      <c r="N13" s="7">
        <f t="shared" si="9"/>
        <v>427.80399999860674</v>
      </c>
      <c r="O13" s="7">
        <v>8350.7667899999997</v>
      </c>
      <c r="P13" s="14">
        <f t="shared" si="10"/>
        <v>12394.311278519559</v>
      </c>
      <c r="Q13" s="1">
        <f t="shared" si="0"/>
        <v>-46.5</v>
      </c>
      <c r="R13" s="7">
        <f t="shared" si="1"/>
        <v>404712.60400000215</v>
      </c>
      <c r="S13" s="7">
        <f t="shared" si="2"/>
        <v>-278564.76000000164</v>
      </c>
      <c r="T13" s="7">
        <f t="shared" si="3"/>
        <v>45261.169999999925</v>
      </c>
      <c r="U13" s="7">
        <f t="shared" si="4"/>
        <v>638016.19400000386</v>
      </c>
      <c r="V13" s="7">
        <f t="shared" si="5"/>
        <v>-8350.7667899999997</v>
      </c>
      <c r="W13" s="14">
        <f t="shared" si="6"/>
        <v>469.85061228503946</v>
      </c>
    </row>
    <row r="14" spans="1:24" x14ac:dyDescent="0.35">
      <c r="A14" s="7" t="s">
        <v>23</v>
      </c>
      <c r="B14" s="7" t="s">
        <v>25</v>
      </c>
      <c r="C14" s="1">
        <v>852.7</v>
      </c>
      <c r="D14" s="7">
        <v>13714030.26</v>
      </c>
      <c r="E14" s="7">
        <v>9340431.6799999997</v>
      </c>
      <c r="F14" s="7">
        <v>511970.88</v>
      </c>
      <c r="G14" s="7">
        <f t="shared" si="7"/>
        <v>3861627.7</v>
      </c>
      <c r="H14" s="7">
        <v>0</v>
      </c>
      <c r="I14" s="14">
        <f t="shared" si="8"/>
        <v>16083.065861381492</v>
      </c>
      <c r="J14" s="1">
        <v>923.1</v>
      </c>
      <c r="K14" s="7">
        <v>13714030.26</v>
      </c>
      <c r="L14" s="7">
        <v>9276069.5800000001</v>
      </c>
      <c r="M14" s="7">
        <v>497059.11</v>
      </c>
      <c r="N14" s="7">
        <f t="shared" si="9"/>
        <v>3940901.57</v>
      </c>
      <c r="O14" s="7">
        <v>0</v>
      </c>
      <c r="P14" s="14">
        <f t="shared" si="10"/>
        <v>14856.494702632433</v>
      </c>
      <c r="Q14" s="1">
        <f t="shared" si="0"/>
        <v>-70.399999999999977</v>
      </c>
      <c r="R14" s="7">
        <f t="shared" si="1"/>
        <v>0</v>
      </c>
      <c r="S14" s="7">
        <f t="shared" si="2"/>
        <v>64362.099999999627</v>
      </c>
      <c r="T14" s="7">
        <f t="shared" si="3"/>
        <v>14911.770000000019</v>
      </c>
      <c r="U14" s="7">
        <f t="shared" si="4"/>
        <v>-79273.869999999646</v>
      </c>
      <c r="V14" s="7">
        <f t="shared" si="5"/>
        <v>0</v>
      </c>
      <c r="W14" s="14">
        <f t="shared" si="6"/>
        <v>1226.5711587490587</v>
      </c>
    </row>
    <row r="15" spans="1:24" x14ac:dyDescent="0.35">
      <c r="A15" s="7" t="s">
        <v>23</v>
      </c>
      <c r="B15" s="7" t="s">
        <v>26</v>
      </c>
      <c r="C15" s="1">
        <v>49951.9</v>
      </c>
      <c r="D15" s="7">
        <v>606059519.03699994</v>
      </c>
      <c r="E15" s="7">
        <v>181896865.28</v>
      </c>
      <c r="F15" s="7">
        <v>13406592.07</v>
      </c>
      <c r="G15" s="7">
        <f t="shared" si="7"/>
        <v>410756061.68699998</v>
      </c>
      <c r="H15" s="7">
        <v>0</v>
      </c>
      <c r="I15" s="14">
        <f t="shared" si="8"/>
        <v>12132.862194170792</v>
      </c>
      <c r="J15" s="1">
        <v>50359.9</v>
      </c>
      <c r="K15" s="7">
        <v>594074253.87099993</v>
      </c>
      <c r="L15" s="7">
        <v>185685935.46000001</v>
      </c>
      <c r="M15" s="7">
        <v>13016108.810000001</v>
      </c>
      <c r="N15" s="7">
        <f t="shared" si="9"/>
        <v>395372209.60099989</v>
      </c>
      <c r="O15" s="7">
        <v>0</v>
      </c>
      <c r="P15" s="14">
        <f t="shared" si="10"/>
        <v>11796.573342500678</v>
      </c>
      <c r="Q15" s="1">
        <f t="shared" si="0"/>
        <v>-408</v>
      </c>
      <c r="R15" s="7">
        <f t="shared" si="1"/>
        <v>11985265.166000009</v>
      </c>
      <c r="S15" s="7">
        <f t="shared" si="2"/>
        <v>-3789070.1800000072</v>
      </c>
      <c r="T15" s="7">
        <f t="shared" si="3"/>
        <v>390483.25999999978</v>
      </c>
      <c r="U15" s="7">
        <f t="shared" si="4"/>
        <v>15383852.086000085</v>
      </c>
      <c r="V15" s="7">
        <f t="shared" si="5"/>
        <v>0</v>
      </c>
      <c r="W15" s="14">
        <f t="shared" si="6"/>
        <v>336.28885167011322</v>
      </c>
    </row>
    <row r="16" spans="1:24" x14ac:dyDescent="0.35">
      <c r="A16" s="7" t="s">
        <v>23</v>
      </c>
      <c r="B16" s="7" t="s">
        <v>27</v>
      </c>
      <c r="C16" s="1">
        <v>12392.1</v>
      </c>
      <c r="D16" s="7">
        <v>144538651.10800001</v>
      </c>
      <c r="E16" s="7">
        <v>72733454.659999996</v>
      </c>
      <c r="F16" s="7">
        <v>5698299.1299999999</v>
      </c>
      <c r="G16" s="7">
        <f t="shared" si="7"/>
        <v>66106897.318000011</v>
      </c>
      <c r="H16" s="7">
        <v>0</v>
      </c>
      <c r="I16" s="14">
        <f t="shared" si="8"/>
        <v>11663.773783942996</v>
      </c>
      <c r="J16" s="1">
        <v>12778.8</v>
      </c>
      <c r="K16" s="7">
        <v>144353814.77599999</v>
      </c>
      <c r="L16" s="7">
        <v>72593761.25</v>
      </c>
      <c r="M16" s="7">
        <v>5532329.25</v>
      </c>
      <c r="N16" s="7">
        <f t="shared" si="9"/>
        <v>66227724.275999993</v>
      </c>
      <c r="O16" s="7">
        <v>0</v>
      </c>
      <c r="P16" s="14">
        <f t="shared" si="10"/>
        <v>11296.351361317182</v>
      </c>
      <c r="Q16" s="1">
        <f t="shared" si="0"/>
        <v>-386.69999999999891</v>
      </c>
      <c r="R16" s="7">
        <f t="shared" si="1"/>
        <v>184836.33200001717</v>
      </c>
      <c r="S16" s="7">
        <f t="shared" si="2"/>
        <v>139693.40999999642</v>
      </c>
      <c r="T16" s="7">
        <f t="shared" si="3"/>
        <v>165969.87999999989</v>
      </c>
      <c r="U16" s="7">
        <f t="shared" si="4"/>
        <v>-120826.95799998194</v>
      </c>
      <c r="V16" s="7">
        <f t="shared" si="5"/>
        <v>0</v>
      </c>
      <c r="W16" s="14">
        <f t="shared" si="6"/>
        <v>367.42242262581385</v>
      </c>
    </row>
    <row r="17" spans="1:23" x14ac:dyDescent="0.35">
      <c r="A17" s="7" t="s">
        <v>23</v>
      </c>
      <c r="B17" s="7" t="s">
        <v>28</v>
      </c>
      <c r="C17" s="1">
        <v>324</v>
      </c>
      <c r="D17" s="7">
        <v>5680562.2560000001</v>
      </c>
      <c r="E17" s="7">
        <v>1573303.33</v>
      </c>
      <c r="F17" s="7">
        <v>90905.45</v>
      </c>
      <c r="G17" s="7">
        <f t="shared" si="7"/>
        <v>4016353.4759999998</v>
      </c>
      <c r="H17" s="7">
        <v>0</v>
      </c>
      <c r="I17" s="14">
        <f t="shared" si="8"/>
        <v>17532.599555555556</v>
      </c>
      <c r="J17" s="1">
        <v>315.3</v>
      </c>
      <c r="K17" s="7">
        <v>5346390.8454999998</v>
      </c>
      <c r="L17" s="7">
        <v>1588256.95</v>
      </c>
      <c r="M17" s="7">
        <v>88257.72</v>
      </c>
      <c r="N17" s="7">
        <f t="shared" si="9"/>
        <v>3669876.1754999994</v>
      </c>
      <c r="O17" s="7">
        <v>0</v>
      </c>
      <c r="P17" s="14">
        <f t="shared" si="10"/>
        <v>16956.520283856644</v>
      </c>
      <c r="Q17" s="1">
        <f t="shared" si="0"/>
        <v>8.6999999999999886</v>
      </c>
      <c r="R17" s="7">
        <f t="shared" si="1"/>
        <v>334171.41050000023</v>
      </c>
      <c r="S17" s="7">
        <f t="shared" si="2"/>
        <v>-14953.619999999879</v>
      </c>
      <c r="T17" s="7">
        <f t="shared" si="3"/>
        <v>2647.7299999999959</v>
      </c>
      <c r="U17" s="7">
        <f t="shared" si="4"/>
        <v>346477.30050000036</v>
      </c>
      <c r="V17" s="7">
        <f t="shared" si="5"/>
        <v>0</v>
      </c>
      <c r="W17" s="14">
        <f t="shared" si="6"/>
        <v>576.07927169891263</v>
      </c>
    </row>
    <row r="18" spans="1:23" x14ac:dyDescent="0.35">
      <c r="A18" s="7" t="s">
        <v>23</v>
      </c>
      <c r="B18" s="7" t="s">
        <v>29</v>
      </c>
      <c r="C18" s="1">
        <v>39844.699999999997</v>
      </c>
      <c r="D18" s="7">
        <v>522199023.84400004</v>
      </c>
      <c r="E18" s="7">
        <v>165775807.09999999</v>
      </c>
      <c r="F18" s="7">
        <v>9982472.6300000008</v>
      </c>
      <c r="G18" s="7">
        <f t="shared" si="7"/>
        <v>346440744.11400008</v>
      </c>
      <c r="H18" s="7">
        <v>0</v>
      </c>
      <c r="I18" s="14">
        <f t="shared" si="8"/>
        <v>13105.859094032583</v>
      </c>
      <c r="J18" s="1">
        <v>39521.599999999999</v>
      </c>
      <c r="K18" s="7">
        <v>501713271.11600006</v>
      </c>
      <c r="L18" s="7">
        <v>171134109.27000001</v>
      </c>
      <c r="M18" s="7">
        <v>9691721</v>
      </c>
      <c r="N18" s="7">
        <f t="shared" si="9"/>
        <v>320887440.84600008</v>
      </c>
      <c r="O18" s="7">
        <v>0</v>
      </c>
      <c r="P18" s="14">
        <f t="shared" si="10"/>
        <v>12694.659910428729</v>
      </c>
      <c r="Q18" s="1">
        <f t="shared" si="0"/>
        <v>323.09999999999854</v>
      </c>
      <c r="R18" s="7">
        <f t="shared" si="1"/>
        <v>20485752.727999985</v>
      </c>
      <c r="S18" s="7">
        <f t="shared" si="2"/>
        <v>-5358302.1700000167</v>
      </c>
      <c r="T18" s="7">
        <f t="shared" si="3"/>
        <v>290751.63000000082</v>
      </c>
      <c r="U18" s="7">
        <f t="shared" si="4"/>
        <v>25553303.268000007</v>
      </c>
      <c r="V18" s="7">
        <f t="shared" si="5"/>
        <v>0</v>
      </c>
      <c r="W18" s="14">
        <f t="shared" si="6"/>
        <v>411.19918360385418</v>
      </c>
    </row>
    <row r="19" spans="1:23" x14ac:dyDescent="0.35">
      <c r="A19" s="7" t="s">
        <v>23</v>
      </c>
      <c r="B19" s="7" t="s">
        <v>30</v>
      </c>
      <c r="C19" s="1">
        <v>7747.5</v>
      </c>
      <c r="D19" s="7">
        <v>91503534.856000006</v>
      </c>
      <c r="E19" s="7">
        <v>2053750.2</v>
      </c>
      <c r="F19" s="7">
        <v>111210.14</v>
      </c>
      <c r="G19" s="7">
        <f t="shared" si="7"/>
        <v>89338574.516000003</v>
      </c>
      <c r="H19" s="7">
        <v>0</v>
      </c>
      <c r="I19" s="14">
        <f t="shared" si="8"/>
        <v>11810.717632268474</v>
      </c>
      <c r="J19" s="1">
        <v>7100.8</v>
      </c>
      <c r="K19" s="7">
        <v>80785561.0995</v>
      </c>
      <c r="L19" s="7">
        <v>2080510.09</v>
      </c>
      <c r="M19" s="7">
        <v>107971.01</v>
      </c>
      <c r="N19" s="7">
        <f t="shared" si="9"/>
        <v>78597079.999499992</v>
      </c>
      <c r="O19" s="7">
        <v>0</v>
      </c>
      <c r="P19" s="14">
        <f t="shared" si="10"/>
        <v>11376.966130506422</v>
      </c>
      <c r="Q19" s="1">
        <f t="shared" si="0"/>
        <v>646.69999999999982</v>
      </c>
      <c r="R19" s="7">
        <f t="shared" si="1"/>
        <v>10717973.756500006</v>
      </c>
      <c r="S19" s="7">
        <f t="shared" si="2"/>
        <v>-26759.89000000013</v>
      </c>
      <c r="T19" s="7">
        <f t="shared" si="3"/>
        <v>3239.1300000000047</v>
      </c>
      <c r="U19" s="7">
        <f t="shared" si="4"/>
        <v>10741494.516500011</v>
      </c>
      <c r="V19" s="7">
        <f t="shared" si="5"/>
        <v>0</v>
      </c>
      <c r="W19" s="14">
        <f t="shared" si="6"/>
        <v>433.7515017620517</v>
      </c>
    </row>
    <row r="20" spans="1:23" x14ac:dyDescent="0.35">
      <c r="A20" s="7" t="s">
        <v>31</v>
      </c>
      <c r="B20" s="7" t="s">
        <v>31</v>
      </c>
      <c r="C20" s="1">
        <v>1562.5</v>
      </c>
      <c r="D20" s="7">
        <v>20274297.792999998</v>
      </c>
      <c r="E20" s="7">
        <v>16955264.969999999</v>
      </c>
      <c r="F20" s="7">
        <v>1123174.3799999999</v>
      </c>
      <c r="G20" s="7">
        <f t="shared" si="7"/>
        <v>2195858.442999999</v>
      </c>
      <c r="H20" s="7">
        <v>0</v>
      </c>
      <c r="I20" s="14">
        <f t="shared" si="8"/>
        <v>12975.550587519998</v>
      </c>
      <c r="J20" s="1">
        <v>1587.5</v>
      </c>
      <c r="K20" s="7">
        <v>19638317.813999999</v>
      </c>
      <c r="L20" s="7">
        <v>16247638.09</v>
      </c>
      <c r="M20" s="7">
        <v>1090460.56</v>
      </c>
      <c r="N20" s="7">
        <f t="shared" si="9"/>
        <v>2300219.1639999994</v>
      </c>
      <c r="O20" s="7">
        <v>0</v>
      </c>
      <c r="P20" s="14">
        <f t="shared" si="10"/>
        <v>12370.593898582676</v>
      </c>
      <c r="Q20" s="1">
        <f t="shared" si="0"/>
        <v>-25</v>
      </c>
      <c r="R20" s="7">
        <f t="shared" si="1"/>
        <v>635979.97899999842</v>
      </c>
      <c r="S20" s="7">
        <f t="shared" si="2"/>
        <v>707626.87999999896</v>
      </c>
      <c r="T20" s="7">
        <f t="shared" si="3"/>
        <v>32713.819999999832</v>
      </c>
      <c r="U20" s="7">
        <f t="shared" si="4"/>
        <v>-104360.72100000037</v>
      </c>
      <c r="V20" s="7">
        <f t="shared" si="5"/>
        <v>0</v>
      </c>
      <c r="W20" s="14">
        <f t="shared" si="6"/>
        <v>604.95668893732181</v>
      </c>
    </row>
    <row r="21" spans="1:23" x14ac:dyDescent="0.35">
      <c r="A21" s="7" t="s">
        <v>32</v>
      </c>
      <c r="B21" s="7" t="s">
        <v>33</v>
      </c>
      <c r="C21" s="1">
        <v>160</v>
      </c>
      <c r="D21" s="7">
        <v>3493541.4679999999</v>
      </c>
      <c r="E21" s="7">
        <v>683280.46</v>
      </c>
      <c r="F21" s="7">
        <v>8271.6200000000008</v>
      </c>
      <c r="G21" s="7">
        <f t="shared" si="7"/>
        <v>2801989.3879999998</v>
      </c>
      <c r="H21" s="7">
        <v>0</v>
      </c>
      <c r="I21" s="14">
        <f t="shared" si="8"/>
        <v>21834.634174999999</v>
      </c>
      <c r="J21" s="1">
        <v>161.1</v>
      </c>
      <c r="K21" s="7">
        <v>3366043.8955000001</v>
      </c>
      <c r="L21" s="7">
        <v>680032.67</v>
      </c>
      <c r="M21" s="7">
        <v>8030.7</v>
      </c>
      <c r="N21" s="7">
        <f t="shared" si="9"/>
        <v>2677980.5255</v>
      </c>
      <c r="O21" s="7">
        <v>0</v>
      </c>
      <c r="P21" s="14">
        <f t="shared" si="10"/>
        <v>20894.127222222225</v>
      </c>
      <c r="Q21" s="1">
        <f t="shared" si="0"/>
        <v>-1.0999999999999943</v>
      </c>
      <c r="R21" s="7">
        <f t="shared" si="1"/>
        <v>127497.57249999978</v>
      </c>
      <c r="S21" s="7">
        <f t="shared" si="2"/>
        <v>3247.7899999999208</v>
      </c>
      <c r="T21" s="7">
        <f t="shared" si="3"/>
        <v>240.92000000000098</v>
      </c>
      <c r="U21" s="7">
        <f t="shared" si="4"/>
        <v>124008.86249999981</v>
      </c>
      <c r="V21" s="7">
        <f t="shared" si="5"/>
        <v>0</v>
      </c>
      <c r="W21" s="14">
        <f t="shared" si="6"/>
        <v>940.50695277777413</v>
      </c>
    </row>
    <row r="22" spans="1:23" x14ac:dyDescent="0.35">
      <c r="A22" s="7" t="s">
        <v>32</v>
      </c>
      <c r="B22" s="7" t="s">
        <v>34</v>
      </c>
      <c r="C22" s="1">
        <v>60</v>
      </c>
      <c r="D22" s="7">
        <v>1480512.4280000001</v>
      </c>
      <c r="E22" s="7">
        <v>801405.11</v>
      </c>
      <c r="F22" s="7">
        <v>74295.53</v>
      </c>
      <c r="G22" s="7">
        <f t="shared" si="7"/>
        <v>604811.78800000006</v>
      </c>
      <c r="H22" s="7">
        <v>0</v>
      </c>
      <c r="I22" s="14">
        <f t="shared" si="8"/>
        <v>24675.207133333333</v>
      </c>
      <c r="J22" s="1">
        <v>60</v>
      </c>
      <c r="K22" s="7">
        <v>1434339.3499999999</v>
      </c>
      <c r="L22" s="7">
        <v>777590.13</v>
      </c>
      <c r="M22" s="7">
        <v>72131.58</v>
      </c>
      <c r="N22" s="7">
        <f t="shared" si="9"/>
        <v>584617.6399999999</v>
      </c>
      <c r="O22" s="7">
        <v>0</v>
      </c>
      <c r="P22" s="14">
        <f t="shared" si="10"/>
        <v>23905.655833333331</v>
      </c>
      <c r="Q22" s="1">
        <f t="shared" si="0"/>
        <v>0</v>
      </c>
      <c r="R22" s="7">
        <f t="shared" si="1"/>
        <v>46173.078000000212</v>
      </c>
      <c r="S22" s="7">
        <f t="shared" si="2"/>
        <v>23814.979999999981</v>
      </c>
      <c r="T22" s="7">
        <f t="shared" si="3"/>
        <v>2163.9499999999971</v>
      </c>
      <c r="U22" s="7">
        <f t="shared" si="4"/>
        <v>20194.148000000161</v>
      </c>
      <c r="V22" s="7">
        <f t="shared" si="5"/>
        <v>0</v>
      </c>
      <c r="W22" s="14">
        <f t="shared" si="6"/>
        <v>769.55130000000281</v>
      </c>
    </row>
    <row r="23" spans="1:23" x14ac:dyDescent="0.35">
      <c r="A23" s="7" t="s">
        <v>32</v>
      </c>
      <c r="B23" s="7" t="s">
        <v>35</v>
      </c>
      <c r="C23" s="1">
        <v>248.5</v>
      </c>
      <c r="D23" s="7">
        <v>4561370.3509999998</v>
      </c>
      <c r="E23" s="7">
        <v>988573.73</v>
      </c>
      <c r="F23" s="7">
        <v>91452.54</v>
      </c>
      <c r="G23" s="7">
        <f t="shared" si="7"/>
        <v>3481344.0809999998</v>
      </c>
      <c r="H23" s="7">
        <v>0</v>
      </c>
      <c r="I23" s="14">
        <f t="shared" si="8"/>
        <v>18355.615094567405</v>
      </c>
      <c r="J23" s="1">
        <v>256.39999999999998</v>
      </c>
      <c r="K23" s="7">
        <v>4403278.9739999995</v>
      </c>
      <c r="L23" s="7">
        <v>1008815.56</v>
      </c>
      <c r="M23" s="7">
        <v>88788.87</v>
      </c>
      <c r="N23" s="7">
        <f t="shared" si="9"/>
        <v>3305674.5439999993</v>
      </c>
      <c r="O23" s="7">
        <v>0</v>
      </c>
      <c r="P23" s="14">
        <f t="shared" si="10"/>
        <v>17173.474937597504</v>
      </c>
      <c r="Q23" s="1">
        <f t="shared" si="0"/>
        <v>-7.8999999999999773</v>
      </c>
      <c r="R23" s="7">
        <f t="shared" si="1"/>
        <v>158091.37700000033</v>
      </c>
      <c r="S23" s="7">
        <f t="shared" si="2"/>
        <v>-20241.830000000075</v>
      </c>
      <c r="T23" s="7">
        <f t="shared" si="3"/>
        <v>2663.6699999999983</v>
      </c>
      <c r="U23" s="7">
        <f t="shared" si="4"/>
        <v>175669.53700000048</v>
      </c>
      <c r="V23" s="7">
        <f t="shared" si="5"/>
        <v>0</v>
      </c>
      <c r="W23" s="14">
        <f t="shared" si="6"/>
        <v>1182.140156969901</v>
      </c>
    </row>
    <row r="24" spans="1:23" x14ac:dyDescent="0.35">
      <c r="A24" s="7" t="s">
        <v>32</v>
      </c>
      <c r="B24" s="7" t="s">
        <v>36</v>
      </c>
      <c r="C24" s="1">
        <v>60</v>
      </c>
      <c r="D24" s="7">
        <v>2801531.69</v>
      </c>
      <c r="E24" s="7">
        <v>185383.9</v>
      </c>
      <c r="F24" s="7">
        <v>19524.650000000001</v>
      </c>
      <c r="G24" s="7">
        <f t="shared" si="7"/>
        <v>2596623.14</v>
      </c>
      <c r="H24" s="7">
        <v>0</v>
      </c>
      <c r="I24" s="14">
        <f t="shared" si="8"/>
        <v>46692.194833333335</v>
      </c>
      <c r="J24" s="1">
        <v>60</v>
      </c>
      <c r="K24" s="7">
        <v>2801531.69</v>
      </c>
      <c r="L24" s="7">
        <v>192272.2</v>
      </c>
      <c r="M24" s="7">
        <v>18955.97</v>
      </c>
      <c r="N24" s="7">
        <f t="shared" si="9"/>
        <v>2590303.5199999996</v>
      </c>
      <c r="O24" s="7">
        <v>0</v>
      </c>
      <c r="P24" s="14">
        <f t="shared" si="10"/>
        <v>46692.194833333335</v>
      </c>
      <c r="Q24" s="1">
        <f t="shared" si="0"/>
        <v>0</v>
      </c>
      <c r="R24" s="7">
        <f t="shared" si="1"/>
        <v>0</v>
      </c>
      <c r="S24" s="7">
        <f t="shared" si="2"/>
        <v>-6888.3000000000175</v>
      </c>
      <c r="T24" s="7">
        <f t="shared" si="3"/>
        <v>568.68000000000029</v>
      </c>
      <c r="U24" s="7">
        <f t="shared" si="4"/>
        <v>6319.6200000005774</v>
      </c>
      <c r="V24" s="7">
        <f t="shared" si="5"/>
        <v>0</v>
      </c>
      <c r="W24" s="14">
        <f t="shared" si="6"/>
        <v>0</v>
      </c>
    </row>
    <row r="25" spans="1:23" x14ac:dyDescent="0.35">
      <c r="A25" s="7" t="s">
        <v>32</v>
      </c>
      <c r="B25" s="7" t="s">
        <v>37</v>
      </c>
      <c r="C25" s="1">
        <v>60</v>
      </c>
      <c r="D25" s="7">
        <v>1375429.4029999999</v>
      </c>
      <c r="E25" s="7">
        <v>318053.5</v>
      </c>
      <c r="F25" s="7">
        <v>27126.37</v>
      </c>
      <c r="G25" s="7">
        <f t="shared" si="7"/>
        <v>1030249.5329999999</v>
      </c>
      <c r="H25" s="7">
        <v>0</v>
      </c>
      <c r="I25" s="14">
        <f t="shared" si="8"/>
        <v>22923.823383333332</v>
      </c>
      <c r="J25" s="1">
        <v>60</v>
      </c>
      <c r="K25" s="7">
        <v>1302093.5415000001</v>
      </c>
      <c r="L25" s="7">
        <v>302532.28000000003</v>
      </c>
      <c r="M25" s="7">
        <v>26336.28</v>
      </c>
      <c r="N25" s="7">
        <f t="shared" si="9"/>
        <v>973224.98149999999</v>
      </c>
      <c r="O25" s="7">
        <v>0</v>
      </c>
      <c r="P25" s="14">
        <f t="shared" si="10"/>
        <v>21701.559025000002</v>
      </c>
      <c r="Q25" s="1">
        <f t="shared" si="0"/>
        <v>0</v>
      </c>
      <c r="R25" s="7">
        <f t="shared" si="1"/>
        <v>73335.861499999883</v>
      </c>
      <c r="S25" s="7">
        <f t="shared" si="2"/>
        <v>15521.219999999972</v>
      </c>
      <c r="T25" s="7">
        <f t="shared" si="3"/>
        <v>790.09000000000015</v>
      </c>
      <c r="U25" s="7">
        <f t="shared" si="4"/>
        <v>57024.551499999943</v>
      </c>
      <c r="V25" s="7">
        <f t="shared" si="5"/>
        <v>0</v>
      </c>
      <c r="W25" s="14">
        <f t="shared" si="6"/>
        <v>1222.2643583333302</v>
      </c>
    </row>
    <row r="26" spans="1:23" x14ac:dyDescent="0.35">
      <c r="A26" s="7" t="s">
        <v>38</v>
      </c>
      <c r="B26" s="7" t="s">
        <v>39</v>
      </c>
      <c r="C26" s="1">
        <v>871.2</v>
      </c>
      <c r="D26" s="7">
        <v>11995173.114</v>
      </c>
      <c r="E26" s="7">
        <v>1918187.24</v>
      </c>
      <c r="F26" s="7">
        <v>145352.82</v>
      </c>
      <c r="G26" s="7">
        <f t="shared" si="7"/>
        <v>9931633.0539999995</v>
      </c>
      <c r="H26" s="7">
        <v>0</v>
      </c>
      <c r="I26" s="14">
        <f t="shared" si="8"/>
        <v>13768.564180440771</v>
      </c>
      <c r="J26" s="1">
        <v>894.8</v>
      </c>
      <c r="K26" s="7">
        <v>11504261.766000001</v>
      </c>
      <c r="L26" s="7">
        <v>1890969.77</v>
      </c>
      <c r="M26" s="7">
        <v>141119.24</v>
      </c>
      <c r="N26" s="7">
        <f t="shared" si="9"/>
        <v>9472172.756000001</v>
      </c>
      <c r="O26" s="7">
        <v>0</v>
      </c>
      <c r="P26" s="14">
        <f t="shared" si="10"/>
        <v>12856.796788109075</v>
      </c>
      <c r="Q26" s="1">
        <f t="shared" si="0"/>
        <v>-23.599999999999909</v>
      </c>
      <c r="R26" s="7">
        <f t="shared" si="1"/>
        <v>490911.3479999993</v>
      </c>
      <c r="S26" s="7">
        <f t="shared" si="2"/>
        <v>27217.469999999972</v>
      </c>
      <c r="T26" s="7">
        <f t="shared" si="3"/>
        <v>4233.5800000000163</v>
      </c>
      <c r="U26" s="7">
        <f t="shared" si="4"/>
        <v>459460.29799999855</v>
      </c>
      <c r="V26" s="7">
        <f t="shared" si="5"/>
        <v>0</v>
      </c>
      <c r="W26" s="14">
        <f t="shared" si="6"/>
        <v>911.7673923316961</v>
      </c>
    </row>
    <row r="27" spans="1:23" x14ac:dyDescent="0.35">
      <c r="A27" s="7" t="s">
        <v>38</v>
      </c>
      <c r="B27" s="7" t="s">
        <v>40</v>
      </c>
      <c r="C27" s="1">
        <v>232</v>
      </c>
      <c r="D27" s="7">
        <v>4139279.6680000001</v>
      </c>
      <c r="E27" s="7">
        <v>650634.66</v>
      </c>
      <c r="F27" s="7">
        <v>66338.070000000007</v>
      </c>
      <c r="G27" s="7">
        <f t="shared" si="7"/>
        <v>3422306.9380000001</v>
      </c>
      <c r="H27" s="7">
        <v>0</v>
      </c>
      <c r="I27" s="14">
        <f t="shared" si="8"/>
        <v>17841.722706896551</v>
      </c>
      <c r="J27" s="1">
        <v>231.1</v>
      </c>
      <c r="K27" s="7">
        <v>3953099.227</v>
      </c>
      <c r="L27" s="7">
        <v>666922.79</v>
      </c>
      <c r="M27" s="7">
        <v>64405.89</v>
      </c>
      <c r="N27" s="7">
        <f t="shared" si="9"/>
        <v>3221770.5469999998</v>
      </c>
      <c r="O27" s="7">
        <v>0</v>
      </c>
      <c r="P27" s="14">
        <f t="shared" si="10"/>
        <v>17105.578654262223</v>
      </c>
      <c r="Q27" s="1">
        <f t="shared" si="0"/>
        <v>0.90000000000000568</v>
      </c>
      <c r="R27" s="7">
        <f t="shared" si="1"/>
        <v>186180.44100000011</v>
      </c>
      <c r="S27" s="7">
        <f t="shared" si="2"/>
        <v>-16288.130000000005</v>
      </c>
      <c r="T27" s="7">
        <f t="shared" si="3"/>
        <v>1932.1800000000076</v>
      </c>
      <c r="U27" s="7">
        <f t="shared" si="4"/>
        <v>200536.39100000029</v>
      </c>
      <c r="V27" s="7">
        <f t="shared" si="5"/>
        <v>0</v>
      </c>
      <c r="W27" s="14">
        <f t="shared" si="6"/>
        <v>736.14405263432855</v>
      </c>
    </row>
    <row r="28" spans="1:23" x14ac:dyDescent="0.35">
      <c r="A28" s="7" t="s">
        <v>41</v>
      </c>
      <c r="B28" s="7" t="s">
        <v>42</v>
      </c>
      <c r="C28" s="1">
        <v>30740.6</v>
      </c>
      <c r="D28" s="7">
        <v>362570646.42799997</v>
      </c>
      <c r="E28" s="7">
        <v>142783780.49000001</v>
      </c>
      <c r="F28" s="7">
        <v>7242599.4000000004</v>
      </c>
      <c r="G28" s="7">
        <f t="shared" si="7"/>
        <v>212544266.53799996</v>
      </c>
      <c r="H28" s="7">
        <v>0</v>
      </c>
      <c r="I28" s="14">
        <f t="shared" si="8"/>
        <v>11794.520810524193</v>
      </c>
      <c r="J28" s="1">
        <v>30894.6</v>
      </c>
      <c r="K28" s="7">
        <v>353644732.69400001</v>
      </c>
      <c r="L28" s="7">
        <v>144215553.08000001</v>
      </c>
      <c r="M28" s="7">
        <v>7031649.9000000004</v>
      </c>
      <c r="N28" s="7">
        <f t="shared" si="9"/>
        <v>202397529.71399999</v>
      </c>
      <c r="O28" s="7">
        <v>0</v>
      </c>
      <c r="P28" s="14">
        <f t="shared" si="10"/>
        <v>11446.813769849748</v>
      </c>
      <c r="Q28" s="1">
        <f t="shared" si="0"/>
        <v>-154</v>
      </c>
      <c r="R28" s="7">
        <f t="shared" si="1"/>
        <v>8925913.7339999676</v>
      </c>
      <c r="S28" s="7">
        <f t="shared" si="2"/>
        <v>-1431772.5900000036</v>
      </c>
      <c r="T28" s="7">
        <f t="shared" si="3"/>
        <v>210949.5</v>
      </c>
      <c r="U28" s="7">
        <f t="shared" si="4"/>
        <v>10146736.823999971</v>
      </c>
      <c r="V28" s="7">
        <f t="shared" si="5"/>
        <v>0</v>
      </c>
      <c r="W28" s="14">
        <f t="shared" si="6"/>
        <v>347.70704067444422</v>
      </c>
    </row>
    <row r="29" spans="1:23" x14ac:dyDescent="0.35">
      <c r="A29" s="7" t="s">
        <v>41</v>
      </c>
      <c r="B29" s="7" t="s">
        <v>41</v>
      </c>
      <c r="C29" s="1">
        <v>26784.9</v>
      </c>
      <c r="D29" s="7">
        <v>319089275.24599999</v>
      </c>
      <c r="E29" s="7">
        <v>264674720.69</v>
      </c>
      <c r="F29" s="7">
        <v>13476843.48</v>
      </c>
      <c r="G29" s="7">
        <f t="shared" si="7"/>
        <v>40937711.07599999</v>
      </c>
      <c r="H29" s="7">
        <v>0</v>
      </c>
      <c r="I29" s="14">
        <f t="shared" si="8"/>
        <v>11913.028431914996</v>
      </c>
      <c r="J29" s="1">
        <v>27122.2</v>
      </c>
      <c r="K29" s="7">
        <v>313517672.6875</v>
      </c>
      <c r="L29" s="7">
        <v>271208587.55000001</v>
      </c>
      <c r="M29" s="7">
        <v>13084314.060000001</v>
      </c>
      <c r="N29" s="7">
        <f t="shared" si="9"/>
        <v>29224771.077499986</v>
      </c>
      <c r="O29" s="7">
        <v>0</v>
      </c>
      <c r="P29" s="14">
        <f t="shared" si="10"/>
        <v>11559.448447673862</v>
      </c>
      <c r="Q29" s="1">
        <f t="shared" si="0"/>
        <v>-337.29999999999927</v>
      </c>
      <c r="R29" s="7">
        <f t="shared" si="1"/>
        <v>5571602.5584999919</v>
      </c>
      <c r="S29" s="7">
        <f t="shared" si="2"/>
        <v>-6533866.8600000143</v>
      </c>
      <c r="T29" s="7">
        <f t="shared" si="3"/>
        <v>392529.41999999993</v>
      </c>
      <c r="U29" s="7">
        <f t="shared" si="4"/>
        <v>11712939.998500004</v>
      </c>
      <c r="V29" s="7">
        <f t="shared" si="5"/>
        <v>0</v>
      </c>
      <c r="W29" s="14">
        <f t="shared" si="6"/>
        <v>353.5799842411343</v>
      </c>
    </row>
    <row r="30" spans="1:23" x14ac:dyDescent="0.35">
      <c r="A30" s="7" t="s">
        <v>43</v>
      </c>
      <c r="B30" s="7" t="s">
        <v>44</v>
      </c>
      <c r="C30" s="1">
        <v>851.2</v>
      </c>
      <c r="D30" s="7">
        <v>11596859.847000001</v>
      </c>
      <c r="E30" s="7">
        <v>10124489.41</v>
      </c>
      <c r="F30" s="7">
        <v>777733.47</v>
      </c>
      <c r="G30" s="7">
        <f t="shared" si="7"/>
        <v>694636.96700000088</v>
      </c>
      <c r="H30" s="7">
        <v>0</v>
      </c>
      <c r="I30" s="14">
        <f t="shared" si="8"/>
        <v>13624.130459351503</v>
      </c>
      <c r="J30" s="1">
        <v>892.9</v>
      </c>
      <c r="K30" s="7">
        <v>11439265.5165</v>
      </c>
      <c r="L30" s="7">
        <v>9670432</v>
      </c>
      <c r="M30" s="7">
        <v>755081.04</v>
      </c>
      <c r="N30" s="7">
        <f t="shared" si="9"/>
        <v>1013752.4764999999</v>
      </c>
      <c r="O30" s="7">
        <v>0</v>
      </c>
      <c r="P30" s="14">
        <f t="shared" si="10"/>
        <v>12811.362433083212</v>
      </c>
      <c r="Q30" s="1">
        <f t="shared" si="0"/>
        <v>-41.699999999999932</v>
      </c>
      <c r="R30" s="7">
        <f t="shared" si="1"/>
        <v>157594.33050000109</v>
      </c>
      <c r="S30" s="7">
        <f t="shared" si="2"/>
        <v>454057.41000000015</v>
      </c>
      <c r="T30" s="7">
        <f t="shared" si="3"/>
        <v>22652.429999999935</v>
      </c>
      <c r="U30" s="7">
        <f t="shared" si="4"/>
        <v>-319115.509499999</v>
      </c>
      <c r="V30" s="7">
        <f t="shared" si="5"/>
        <v>0</v>
      </c>
      <c r="W30" s="14">
        <f t="shared" si="6"/>
        <v>812.76802626829158</v>
      </c>
    </row>
    <row r="31" spans="1:23" x14ac:dyDescent="0.35">
      <c r="A31" s="7" t="s">
        <v>43</v>
      </c>
      <c r="B31" s="7" t="s">
        <v>45</v>
      </c>
      <c r="C31" s="1">
        <v>1449.1</v>
      </c>
      <c r="D31" s="7">
        <v>17891422.425999999</v>
      </c>
      <c r="E31" s="7">
        <v>10713716.449999999</v>
      </c>
      <c r="F31" s="7">
        <v>811948.12</v>
      </c>
      <c r="G31" s="7">
        <f t="shared" si="7"/>
        <v>6365757.8559999997</v>
      </c>
      <c r="H31" s="7">
        <v>0</v>
      </c>
      <c r="I31" s="14">
        <f t="shared" si="8"/>
        <v>12346.575409564557</v>
      </c>
      <c r="J31" s="1">
        <v>1441.6</v>
      </c>
      <c r="K31" s="7">
        <v>17009752.8255</v>
      </c>
      <c r="L31" s="7">
        <v>10263843.880000001</v>
      </c>
      <c r="M31" s="7">
        <v>788299.15</v>
      </c>
      <c r="N31" s="7">
        <f t="shared" si="9"/>
        <v>5957609.7954999991</v>
      </c>
      <c r="O31" s="7">
        <v>0</v>
      </c>
      <c r="P31" s="14">
        <f t="shared" si="10"/>
        <v>11799.218108698669</v>
      </c>
      <c r="Q31" s="1">
        <f t="shared" si="0"/>
        <v>7.5</v>
      </c>
      <c r="R31" s="7">
        <f t="shared" si="1"/>
        <v>881669.60049999878</v>
      </c>
      <c r="S31" s="7">
        <f t="shared" si="2"/>
        <v>449872.56999999844</v>
      </c>
      <c r="T31" s="7">
        <f t="shared" si="3"/>
        <v>23648.969999999972</v>
      </c>
      <c r="U31" s="7">
        <f t="shared" si="4"/>
        <v>408148.0605000006</v>
      </c>
      <c r="V31" s="7">
        <f t="shared" si="5"/>
        <v>0</v>
      </c>
      <c r="W31" s="14">
        <f t="shared" si="6"/>
        <v>547.35730086588774</v>
      </c>
    </row>
    <row r="32" spans="1:23" x14ac:dyDescent="0.35">
      <c r="A32" s="7" t="s">
        <v>46</v>
      </c>
      <c r="B32" s="7" t="s">
        <v>47</v>
      </c>
      <c r="C32" s="1">
        <v>96.3</v>
      </c>
      <c r="D32" s="7">
        <v>2330617.5010000002</v>
      </c>
      <c r="E32" s="7">
        <v>619743.48</v>
      </c>
      <c r="F32" s="7">
        <v>64486.86</v>
      </c>
      <c r="G32" s="7">
        <f t="shared" si="7"/>
        <v>1646387.1610000001</v>
      </c>
      <c r="H32" s="7">
        <v>0</v>
      </c>
      <c r="I32" s="14">
        <f t="shared" si="8"/>
        <v>24201.635524402911</v>
      </c>
      <c r="J32" s="1">
        <v>97</v>
      </c>
      <c r="K32" s="7">
        <v>2265417.2824999997</v>
      </c>
      <c r="L32" s="7">
        <v>604688.74</v>
      </c>
      <c r="M32" s="7">
        <v>62608.6</v>
      </c>
      <c r="N32" s="7">
        <f t="shared" si="9"/>
        <v>1598119.9424999997</v>
      </c>
      <c r="O32" s="7">
        <v>0</v>
      </c>
      <c r="P32" s="14">
        <f t="shared" si="10"/>
        <v>23354.817345360821</v>
      </c>
      <c r="Q32" s="1">
        <f t="shared" si="0"/>
        <v>-0.70000000000000284</v>
      </c>
      <c r="R32" s="7">
        <f t="shared" si="1"/>
        <v>65200.218500000425</v>
      </c>
      <c r="S32" s="7">
        <f t="shared" si="2"/>
        <v>15054.739999999991</v>
      </c>
      <c r="T32" s="7">
        <f t="shared" si="3"/>
        <v>1878.260000000002</v>
      </c>
      <c r="U32" s="7">
        <f t="shared" si="4"/>
        <v>48267.218500000425</v>
      </c>
      <c r="V32" s="7">
        <f t="shared" si="5"/>
        <v>0</v>
      </c>
      <c r="W32" s="14">
        <f t="shared" si="6"/>
        <v>846.81817904208947</v>
      </c>
    </row>
    <row r="33" spans="1:23" x14ac:dyDescent="0.35">
      <c r="A33" s="7" t="s">
        <v>46</v>
      </c>
      <c r="B33" s="7" t="s">
        <v>46</v>
      </c>
      <c r="C33" s="1">
        <v>166</v>
      </c>
      <c r="D33" s="7">
        <v>3561030.3959999997</v>
      </c>
      <c r="E33" s="7">
        <v>1061233.92</v>
      </c>
      <c r="F33" s="7">
        <v>102505.06</v>
      </c>
      <c r="G33" s="7">
        <f t="shared" si="7"/>
        <v>2397291.4159999997</v>
      </c>
      <c r="H33" s="7">
        <v>0</v>
      </c>
      <c r="I33" s="14">
        <f t="shared" si="8"/>
        <v>21451.990337349394</v>
      </c>
      <c r="J33" s="1">
        <v>165.8</v>
      </c>
      <c r="K33" s="7">
        <v>3457183.4355000001</v>
      </c>
      <c r="L33" s="7">
        <v>1033061.75</v>
      </c>
      <c r="M33" s="7">
        <v>99519.48</v>
      </c>
      <c r="N33" s="7">
        <f t="shared" si="9"/>
        <v>2324602.2055000002</v>
      </c>
      <c r="O33" s="7">
        <v>0</v>
      </c>
      <c r="P33" s="14">
        <f t="shared" si="10"/>
        <v>20851.528561519903</v>
      </c>
      <c r="Q33" s="1">
        <f t="shared" si="0"/>
        <v>0.19999999999998863</v>
      </c>
      <c r="R33" s="7">
        <f t="shared" si="1"/>
        <v>103846.96049999958</v>
      </c>
      <c r="S33" s="7">
        <f t="shared" si="2"/>
        <v>28172.169999999925</v>
      </c>
      <c r="T33" s="7">
        <f t="shared" si="3"/>
        <v>2985.5800000000017</v>
      </c>
      <c r="U33" s="7">
        <f t="shared" si="4"/>
        <v>72689.210499999579</v>
      </c>
      <c r="V33" s="7">
        <f t="shared" si="5"/>
        <v>0</v>
      </c>
      <c r="W33" s="14">
        <f t="shared" si="6"/>
        <v>600.46177582949167</v>
      </c>
    </row>
    <row r="34" spans="1:23" x14ac:dyDescent="0.35">
      <c r="A34" s="7" t="s">
        <v>48</v>
      </c>
      <c r="B34" s="7" t="s">
        <v>48</v>
      </c>
      <c r="C34" s="1">
        <v>585</v>
      </c>
      <c r="D34" s="7">
        <v>8426072.898</v>
      </c>
      <c r="E34" s="7">
        <v>4732031.1399999997</v>
      </c>
      <c r="F34" s="7">
        <v>352530.89</v>
      </c>
      <c r="G34" s="7">
        <f t="shared" si="7"/>
        <v>3341510.8680000002</v>
      </c>
      <c r="H34" s="7">
        <v>0</v>
      </c>
      <c r="I34" s="14">
        <f t="shared" si="8"/>
        <v>14403.543415384616</v>
      </c>
      <c r="J34" s="1">
        <v>593.4</v>
      </c>
      <c r="K34" s="7">
        <v>8181305.7600000007</v>
      </c>
      <c r="L34" s="7">
        <v>4734782.93</v>
      </c>
      <c r="M34" s="7">
        <v>342263</v>
      </c>
      <c r="N34" s="7">
        <f t="shared" si="9"/>
        <v>3104259.830000001</v>
      </c>
      <c r="O34" s="7">
        <v>0</v>
      </c>
      <c r="P34" s="14">
        <f t="shared" si="10"/>
        <v>13787.168452982813</v>
      </c>
      <c r="Q34" s="1">
        <f t="shared" si="0"/>
        <v>-8.3999999999999773</v>
      </c>
      <c r="R34" s="7">
        <f t="shared" si="1"/>
        <v>244767.13799999934</v>
      </c>
      <c r="S34" s="7">
        <f t="shared" si="2"/>
        <v>-2751.7900000000373</v>
      </c>
      <c r="T34" s="7">
        <f t="shared" si="3"/>
        <v>10267.890000000014</v>
      </c>
      <c r="U34" s="7">
        <f t="shared" si="4"/>
        <v>237251.03799999924</v>
      </c>
      <c r="V34" s="7">
        <f t="shared" si="5"/>
        <v>0</v>
      </c>
      <c r="W34" s="14">
        <f t="shared" si="6"/>
        <v>616.37496240180371</v>
      </c>
    </row>
    <row r="35" spans="1:23" x14ac:dyDescent="0.35">
      <c r="A35" s="7" t="s">
        <v>49</v>
      </c>
      <c r="B35" s="7" t="s">
        <v>50</v>
      </c>
      <c r="C35" s="1">
        <v>912.7</v>
      </c>
      <c r="D35" s="7">
        <v>12314289.279000001</v>
      </c>
      <c r="E35" s="7">
        <v>1073496.74</v>
      </c>
      <c r="F35" s="7">
        <v>172793.3</v>
      </c>
      <c r="G35" s="7">
        <f t="shared" si="7"/>
        <v>11067999.239</v>
      </c>
      <c r="H35" s="7">
        <v>0</v>
      </c>
      <c r="I35" s="14">
        <f t="shared" si="8"/>
        <v>13492.154354114167</v>
      </c>
      <c r="J35" s="1">
        <v>945.4</v>
      </c>
      <c r="K35" s="7">
        <v>12000672.658499999</v>
      </c>
      <c r="L35" s="7">
        <v>1045984.31</v>
      </c>
      <c r="M35" s="7">
        <v>167760.49</v>
      </c>
      <c r="N35" s="7">
        <f t="shared" si="9"/>
        <v>10786927.858499998</v>
      </c>
      <c r="O35" s="7">
        <v>0</v>
      </c>
      <c r="P35" s="14">
        <f t="shared" si="10"/>
        <v>12693.751489845567</v>
      </c>
      <c r="Q35" s="1">
        <f t="shared" si="0"/>
        <v>-32.699999999999932</v>
      </c>
      <c r="R35" s="7">
        <f t="shared" si="1"/>
        <v>313616.62050000206</v>
      </c>
      <c r="S35" s="7">
        <f t="shared" si="2"/>
        <v>27512.429999999935</v>
      </c>
      <c r="T35" s="7">
        <f t="shared" si="3"/>
        <v>5032.8099999999977</v>
      </c>
      <c r="U35" s="7">
        <f t="shared" si="4"/>
        <v>281071.38050000183</v>
      </c>
      <c r="V35" s="7">
        <f t="shared" si="5"/>
        <v>0</v>
      </c>
      <c r="W35" s="14">
        <f t="shared" si="6"/>
        <v>798.40286426860075</v>
      </c>
    </row>
    <row r="36" spans="1:23" x14ac:dyDescent="0.35">
      <c r="A36" s="7" t="s">
        <v>49</v>
      </c>
      <c r="B36" s="7" t="s">
        <v>51</v>
      </c>
      <c r="C36" s="1">
        <v>398.5</v>
      </c>
      <c r="D36" s="7">
        <v>5974851.7599999998</v>
      </c>
      <c r="E36" s="7">
        <v>324611.61</v>
      </c>
      <c r="F36" s="7">
        <v>59465.29</v>
      </c>
      <c r="G36" s="7">
        <f t="shared" si="7"/>
        <v>5590774.8599999994</v>
      </c>
      <c r="H36" s="7">
        <v>0</v>
      </c>
      <c r="I36" s="14">
        <f t="shared" si="8"/>
        <v>14993.354479297364</v>
      </c>
      <c r="J36" s="1">
        <v>383</v>
      </c>
      <c r="K36" s="7">
        <v>5586807.4819999998</v>
      </c>
      <c r="L36" s="7">
        <v>330500.75</v>
      </c>
      <c r="M36" s="7">
        <v>57733.29</v>
      </c>
      <c r="N36" s="7">
        <f t="shared" si="9"/>
        <v>5198573.4419999998</v>
      </c>
      <c r="O36" s="7">
        <v>0</v>
      </c>
      <c r="P36" s="14">
        <f t="shared" si="10"/>
        <v>14586.964704960836</v>
      </c>
      <c r="Q36" s="1">
        <f t="shared" ref="Q36:Q67" si="11">C36-J36</f>
        <v>15.5</v>
      </c>
      <c r="R36" s="7">
        <f t="shared" ref="R36:R67" si="12">D36-K36</f>
        <v>388044.27799999993</v>
      </c>
      <c r="S36" s="7">
        <f t="shared" ref="S36:S67" si="13">E36-L36</f>
        <v>-5889.140000000014</v>
      </c>
      <c r="T36" s="7">
        <f t="shared" ref="T36:T67" si="14">F36-M36</f>
        <v>1732</v>
      </c>
      <c r="U36" s="7">
        <f t="shared" ref="U36:U67" si="15">G36-N36</f>
        <v>392201.4179999996</v>
      </c>
      <c r="V36" s="7">
        <f t="shared" ref="V36:V67" si="16">H36-O36</f>
        <v>0</v>
      </c>
      <c r="W36" s="14">
        <f t="shared" ref="W36:W67" si="17">I36-P36</f>
        <v>406.38977433652872</v>
      </c>
    </row>
    <row r="37" spans="1:23" x14ac:dyDescent="0.35">
      <c r="A37" s="7" t="s">
        <v>49</v>
      </c>
      <c r="B37" s="7" t="s">
        <v>52</v>
      </c>
      <c r="C37" s="1">
        <v>182.5</v>
      </c>
      <c r="D37" s="7">
        <v>3920644.2350000003</v>
      </c>
      <c r="E37" s="7">
        <v>1009786.87</v>
      </c>
      <c r="F37" s="7">
        <v>148203.65</v>
      </c>
      <c r="G37" s="7">
        <f t="shared" si="7"/>
        <v>2762653.7150000003</v>
      </c>
      <c r="H37" s="7">
        <v>0</v>
      </c>
      <c r="I37" s="14">
        <f t="shared" si="8"/>
        <v>21482.982109589044</v>
      </c>
      <c r="J37" s="1">
        <v>181.5</v>
      </c>
      <c r="K37" s="7">
        <v>3762127.122</v>
      </c>
      <c r="L37" s="7">
        <v>979442.45</v>
      </c>
      <c r="M37" s="7">
        <v>143887.04000000001</v>
      </c>
      <c r="N37" s="7">
        <f t="shared" si="9"/>
        <v>2638797.6320000002</v>
      </c>
      <c r="O37" s="7">
        <v>0</v>
      </c>
      <c r="P37" s="14">
        <f t="shared" si="10"/>
        <v>20727.973123966942</v>
      </c>
      <c r="Q37" s="1">
        <f t="shared" si="11"/>
        <v>1</v>
      </c>
      <c r="R37" s="7">
        <f t="shared" si="12"/>
        <v>158517.11300000036</v>
      </c>
      <c r="S37" s="7">
        <f t="shared" si="13"/>
        <v>30344.420000000042</v>
      </c>
      <c r="T37" s="7">
        <f t="shared" si="14"/>
        <v>4316.609999999986</v>
      </c>
      <c r="U37" s="7">
        <f t="shared" si="15"/>
        <v>123856.0830000001</v>
      </c>
      <c r="V37" s="7">
        <f t="shared" si="16"/>
        <v>0</v>
      </c>
      <c r="W37" s="14">
        <f t="shared" si="17"/>
        <v>755.00898562210205</v>
      </c>
    </row>
    <row r="38" spans="1:23" x14ac:dyDescent="0.35">
      <c r="A38" s="7" t="s">
        <v>53</v>
      </c>
      <c r="B38" s="7" t="s">
        <v>54</v>
      </c>
      <c r="C38" s="1">
        <v>165.5</v>
      </c>
      <c r="D38" s="7">
        <v>3660517.6680000001</v>
      </c>
      <c r="E38" s="7">
        <v>1530892.82</v>
      </c>
      <c r="F38" s="7">
        <v>53207.41</v>
      </c>
      <c r="G38" s="7">
        <f t="shared" si="7"/>
        <v>2076417.4380000003</v>
      </c>
      <c r="H38" s="7">
        <v>0</v>
      </c>
      <c r="I38" s="14">
        <f t="shared" si="8"/>
        <v>22117.931528700909</v>
      </c>
      <c r="J38" s="1">
        <v>162.80000000000001</v>
      </c>
      <c r="K38" s="7">
        <v>3506148.1314999997</v>
      </c>
      <c r="L38" s="7">
        <v>1514364.5</v>
      </c>
      <c r="M38" s="7">
        <v>51657.68</v>
      </c>
      <c r="N38" s="7">
        <f t="shared" si="9"/>
        <v>1940125.9514999997</v>
      </c>
      <c r="O38" s="7">
        <v>0</v>
      </c>
      <c r="P38" s="14">
        <f t="shared" si="10"/>
        <v>21536.536434275182</v>
      </c>
      <c r="Q38" s="1">
        <f t="shared" si="11"/>
        <v>2.6999999999999886</v>
      </c>
      <c r="R38" s="7">
        <f t="shared" si="12"/>
        <v>154369.53650000039</v>
      </c>
      <c r="S38" s="7">
        <f t="shared" si="13"/>
        <v>16528.320000000065</v>
      </c>
      <c r="T38" s="7">
        <f t="shared" si="14"/>
        <v>1549.7300000000032</v>
      </c>
      <c r="U38" s="7">
        <f t="shared" si="15"/>
        <v>136291.48650000058</v>
      </c>
      <c r="V38" s="7">
        <f t="shared" si="16"/>
        <v>0</v>
      </c>
      <c r="W38" s="14">
        <f t="shared" si="17"/>
        <v>581.39509442572671</v>
      </c>
    </row>
    <row r="39" spans="1:23" x14ac:dyDescent="0.35">
      <c r="A39" s="7" t="s">
        <v>53</v>
      </c>
      <c r="B39" s="7" t="s">
        <v>55</v>
      </c>
      <c r="C39" s="1">
        <v>296</v>
      </c>
      <c r="D39" s="7">
        <v>5150964.5970000001</v>
      </c>
      <c r="E39" s="7">
        <v>2511269.1800000002</v>
      </c>
      <c r="F39" s="7">
        <v>144789.94</v>
      </c>
      <c r="G39" s="7">
        <f t="shared" si="7"/>
        <v>2494905.477</v>
      </c>
      <c r="H39" s="7">
        <v>0</v>
      </c>
      <c r="I39" s="14">
        <f t="shared" si="8"/>
        <v>17401.907422297296</v>
      </c>
      <c r="J39" s="1">
        <v>288.5</v>
      </c>
      <c r="K39" s="7">
        <v>4824354.0564999999</v>
      </c>
      <c r="L39" s="7">
        <v>2595295.0099999998</v>
      </c>
      <c r="M39" s="7">
        <v>140572.76</v>
      </c>
      <c r="N39" s="7">
        <f t="shared" si="9"/>
        <v>2088486.2865000002</v>
      </c>
      <c r="O39" s="7">
        <v>0</v>
      </c>
      <c r="P39" s="14">
        <f t="shared" si="10"/>
        <v>16722.197769497401</v>
      </c>
      <c r="Q39" s="1">
        <f t="shared" si="11"/>
        <v>7.5</v>
      </c>
      <c r="R39" s="7">
        <f t="shared" si="12"/>
        <v>326610.54050000012</v>
      </c>
      <c r="S39" s="7">
        <f t="shared" si="13"/>
        <v>-84025.829999999609</v>
      </c>
      <c r="T39" s="7">
        <f t="shared" si="14"/>
        <v>4217.179999999993</v>
      </c>
      <c r="U39" s="7">
        <f t="shared" si="15"/>
        <v>406419.19049999979</v>
      </c>
      <c r="V39" s="7">
        <f t="shared" si="16"/>
        <v>0</v>
      </c>
      <c r="W39" s="14">
        <f t="shared" si="17"/>
        <v>679.70965279989468</v>
      </c>
    </row>
    <row r="40" spans="1:23" x14ac:dyDescent="0.35">
      <c r="A40" s="7" t="s">
        <v>56</v>
      </c>
      <c r="B40" s="7" t="s">
        <v>56</v>
      </c>
      <c r="C40" s="1">
        <v>307.5</v>
      </c>
      <c r="D40" s="7">
        <v>5294302.3310000002</v>
      </c>
      <c r="E40" s="7">
        <v>1408737.19</v>
      </c>
      <c r="F40" s="7">
        <v>115377.55</v>
      </c>
      <c r="G40" s="7">
        <f t="shared" si="7"/>
        <v>3770187.5910000005</v>
      </c>
      <c r="H40" s="7">
        <v>0</v>
      </c>
      <c r="I40" s="14">
        <f t="shared" si="8"/>
        <v>17217.243352845529</v>
      </c>
      <c r="J40" s="1">
        <v>340</v>
      </c>
      <c r="K40" s="7">
        <v>5334147.5630000001</v>
      </c>
      <c r="L40" s="7">
        <v>1394238.72</v>
      </c>
      <c r="M40" s="7">
        <v>112017.04</v>
      </c>
      <c r="N40" s="7">
        <f t="shared" si="9"/>
        <v>3827891.8030000003</v>
      </c>
      <c r="O40" s="7">
        <v>0</v>
      </c>
      <c r="P40" s="14">
        <f t="shared" si="10"/>
        <v>15688.669302941176</v>
      </c>
      <c r="Q40" s="1">
        <f t="shared" si="11"/>
        <v>-32.5</v>
      </c>
      <c r="R40" s="7">
        <f t="shared" si="12"/>
        <v>-39845.231999999844</v>
      </c>
      <c r="S40" s="7">
        <f t="shared" si="13"/>
        <v>14498.469999999972</v>
      </c>
      <c r="T40" s="7">
        <f t="shared" si="14"/>
        <v>3360.5100000000093</v>
      </c>
      <c r="U40" s="7">
        <f t="shared" si="15"/>
        <v>-57704.211999999825</v>
      </c>
      <c r="V40" s="7">
        <f t="shared" si="16"/>
        <v>0</v>
      </c>
      <c r="W40" s="14">
        <f t="shared" si="17"/>
        <v>1528.5740499043532</v>
      </c>
    </row>
    <row r="41" spans="1:23" x14ac:dyDescent="0.35">
      <c r="A41" s="7" t="s">
        <v>57</v>
      </c>
      <c r="B41" s="7" t="s">
        <v>58</v>
      </c>
      <c r="C41" s="1">
        <v>268.8</v>
      </c>
      <c r="D41" s="7">
        <v>4899583.7239999995</v>
      </c>
      <c r="E41" s="7">
        <v>4349389.09</v>
      </c>
      <c r="F41" s="7">
        <v>550239.96</v>
      </c>
      <c r="G41" s="7">
        <v>0</v>
      </c>
      <c r="H41" s="7">
        <v>152243.29224000001</v>
      </c>
      <c r="I41" s="14">
        <f t="shared" si="8"/>
        <v>18227.618020833332</v>
      </c>
      <c r="J41" s="1">
        <v>292.5</v>
      </c>
      <c r="K41" s="7">
        <v>4870423.5844999999</v>
      </c>
      <c r="L41" s="7">
        <v>4336183.0599999996</v>
      </c>
      <c r="M41" s="7">
        <v>534213.55000000005</v>
      </c>
      <c r="N41" s="7">
        <f t="shared" si="9"/>
        <v>26.974500000244007</v>
      </c>
      <c r="O41" s="7">
        <v>166712.92547999998</v>
      </c>
      <c r="P41" s="14">
        <f t="shared" si="10"/>
        <v>16651.020801709401</v>
      </c>
      <c r="Q41" s="1">
        <f t="shared" si="11"/>
        <v>-23.699999999999989</v>
      </c>
      <c r="R41" s="7">
        <f t="shared" si="12"/>
        <v>29160.139499999583</v>
      </c>
      <c r="S41" s="7">
        <f t="shared" si="13"/>
        <v>13206.030000000261</v>
      </c>
      <c r="T41" s="7">
        <f t="shared" si="14"/>
        <v>16026.409999999916</v>
      </c>
      <c r="U41" s="7">
        <f t="shared" si="15"/>
        <v>-26.974500000244007</v>
      </c>
      <c r="V41" s="7">
        <f t="shared" si="16"/>
        <v>-14469.633239999966</v>
      </c>
      <c r="W41" s="14">
        <f t="shared" si="17"/>
        <v>1576.5972191239307</v>
      </c>
    </row>
    <row r="42" spans="1:23" s="31" customFormat="1" x14ac:dyDescent="0.35">
      <c r="A42" s="33" t="s">
        <v>59</v>
      </c>
      <c r="B42" s="33" t="s">
        <v>59</v>
      </c>
      <c r="C42" s="34">
        <v>4057.4</v>
      </c>
      <c r="D42" s="33">
        <v>51205864.93</v>
      </c>
      <c r="E42" s="33">
        <v>15675050.439999999</v>
      </c>
      <c r="F42" s="33">
        <v>1842700.67</v>
      </c>
      <c r="G42" s="7">
        <f t="shared" si="7"/>
        <v>33688113.82</v>
      </c>
      <c r="H42" s="33">
        <v>0</v>
      </c>
      <c r="I42" s="14">
        <f t="shared" si="8"/>
        <v>12620.364008971263</v>
      </c>
      <c r="J42" s="34">
        <v>4325.2</v>
      </c>
      <c r="K42" s="33">
        <v>51205864.93</v>
      </c>
      <c r="L42" s="33">
        <v>15837800.24</v>
      </c>
      <c r="M42" s="33">
        <v>1789029.78</v>
      </c>
      <c r="N42" s="7">
        <f t="shared" si="9"/>
        <v>33579034.909999996</v>
      </c>
      <c r="O42" s="33">
        <v>0</v>
      </c>
      <c r="P42" s="14">
        <f t="shared" si="10"/>
        <v>11838.958875890132</v>
      </c>
      <c r="Q42" s="1">
        <f t="shared" si="11"/>
        <v>-267.79999999999973</v>
      </c>
      <c r="R42" s="7">
        <f t="shared" si="12"/>
        <v>0</v>
      </c>
      <c r="S42" s="7">
        <f t="shared" si="13"/>
        <v>-162749.80000000075</v>
      </c>
      <c r="T42" s="7">
        <f t="shared" si="14"/>
        <v>53670.889999999898</v>
      </c>
      <c r="U42" s="7">
        <f t="shared" si="15"/>
        <v>109078.91000000387</v>
      </c>
      <c r="V42" s="7">
        <f t="shared" si="16"/>
        <v>0</v>
      </c>
      <c r="W42" s="14">
        <f t="shared" si="17"/>
        <v>781.40513308113077</v>
      </c>
    </row>
    <row r="43" spans="1:23" x14ac:dyDescent="0.35">
      <c r="A43" s="7" t="s">
        <v>60</v>
      </c>
      <c r="B43" s="7" t="s">
        <v>60</v>
      </c>
      <c r="C43" s="1">
        <v>83968.9</v>
      </c>
      <c r="D43" s="7">
        <v>1053072062.462</v>
      </c>
      <c r="E43" s="7">
        <v>723034497.13</v>
      </c>
      <c r="F43" s="7">
        <v>38637024.68</v>
      </c>
      <c r="G43" s="7">
        <f t="shared" si="7"/>
        <v>291400540.65200001</v>
      </c>
      <c r="H43" s="7">
        <v>0</v>
      </c>
      <c r="I43" s="14">
        <f t="shared" si="8"/>
        <v>12541.215407871248</v>
      </c>
      <c r="J43" s="1">
        <v>84753.600000000006</v>
      </c>
      <c r="K43" s="7">
        <v>1028928090.8134999</v>
      </c>
      <c r="L43" s="7">
        <v>742016456.49000001</v>
      </c>
      <c r="M43" s="7">
        <v>37511674.450000003</v>
      </c>
      <c r="N43" s="7">
        <f t="shared" si="9"/>
        <v>249399959.87349993</v>
      </c>
      <c r="O43" s="7">
        <v>0</v>
      </c>
      <c r="P43" s="14">
        <f t="shared" si="10"/>
        <v>12140.228743245123</v>
      </c>
      <c r="Q43" s="1">
        <f t="shared" si="11"/>
        <v>-784.70000000001164</v>
      </c>
      <c r="R43" s="7">
        <f t="shared" si="12"/>
        <v>24143971.648500085</v>
      </c>
      <c r="S43" s="7">
        <f t="shared" si="13"/>
        <v>-18981959.360000014</v>
      </c>
      <c r="T43" s="7">
        <f t="shared" si="14"/>
        <v>1125350.2299999967</v>
      </c>
      <c r="U43" s="7">
        <f t="shared" si="15"/>
        <v>42000580.77850008</v>
      </c>
      <c r="V43" s="7">
        <f t="shared" si="16"/>
        <v>0</v>
      </c>
      <c r="W43" s="14">
        <f t="shared" si="17"/>
        <v>400.98666462612528</v>
      </c>
    </row>
    <row r="44" spans="1:23" x14ac:dyDescent="0.35">
      <c r="A44" s="7" t="s">
        <v>61</v>
      </c>
      <c r="B44" s="7" t="s">
        <v>61</v>
      </c>
      <c r="C44" s="1">
        <v>250.8</v>
      </c>
      <c r="D44" s="7">
        <v>4735357.8020000001</v>
      </c>
      <c r="E44" s="7">
        <v>1759928.5</v>
      </c>
      <c r="F44" s="7">
        <v>121106.13</v>
      </c>
      <c r="G44" s="7">
        <f t="shared" si="7"/>
        <v>2854323.1720000003</v>
      </c>
      <c r="H44" s="7">
        <v>0</v>
      </c>
      <c r="I44" s="14">
        <f t="shared" si="8"/>
        <v>18881.01196969697</v>
      </c>
      <c r="J44" s="1">
        <v>251</v>
      </c>
      <c r="K44" s="7">
        <v>4557735.2030000007</v>
      </c>
      <c r="L44" s="7">
        <v>1732032.92</v>
      </c>
      <c r="M44" s="7">
        <v>117578.77</v>
      </c>
      <c r="N44" s="7">
        <f t="shared" si="9"/>
        <v>2708123.5130000007</v>
      </c>
      <c r="O44" s="7">
        <v>0</v>
      </c>
      <c r="P44" s="14">
        <f t="shared" si="10"/>
        <v>18158.307581673311</v>
      </c>
      <c r="Q44" s="1">
        <f t="shared" si="11"/>
        <v>-0.19999999999998863</v>
      </c>
      <c r="R44" s="7">
        <f t="shared" si="12"/>
        <v>177622.59899999946</v>
      </c>
      <c r="S44" s="7">
        <f t="shared" si="13"/>
        <v>27895.580000000075</v>
      </c>
      <c r="T44" s="7">
        <f t="shared" si="14"/>
        <v>3527.3600000000006</v>
      </c>
      <c r="U44" s="7">
        <f t="shared" si="15"/>
        <v>146199.65899999952</v>
      </c>
      <c r="V44" s="7">
        <f t="shared" si="16"/>
        <v>0</v>
      </c>
      <c r="W44" s="14">
        <f t="shared" si="17"/>
        <v>722.7043880236597</v>
      </c>
    </row>
    <row r="45" spans="1:23" x14ac:dyDescent="0.35">
      <c r="A45" s="7" t="s">
        <v>62</v>
      </c>
      <c r="B45" s="7" t="s">
        <v>62</v>
      </c>
      <c r="C45" s="1">
        <v>60798.2</v>
      </c>
      <c r="D45" s="7">
        <v>704507944.13</v>
      </c>
      <c r="E45" s="7">
        <v>309660624.37</v>
      </c>
      <c r="F45" s="7">
        <v>21567191</v>
      </c>
      <c r="G45" s="7">
        <f t="shared" si="7"/>
        <v>373280128.75999999</v>
      </c>
      <c r="H45" s="7">
        <v>0</v>
      </c>
      <c r="I45" s="14">
        <f t="shared" si="8"/>
        <v>11587.644767937209</v>
      </c>
      <c r="J45" s="1">
        <v>61769.9</v>
      </c>
      <c r="K45" s="7">
        <v>695497801.64950001</v>
      </c>
      <c r="L45" s="7">
        <v>311877355.69</v>
      </c>
      <c r="M45" s="7">
        <v>20939020.390000001</v>
      </c>
      <c r="N45" s="7">
        <f t="shared" si="9"/>
        <v>362681425.56950003</v>
      </c>
      <c r="O45" s="7">
        <v>0</v>
      </c>
      <c r="P45" s="14">
        <f t="shared" si="10"/>
        <v>11259.493728328845</v>
      </c>
      <c r="Q45" s="1">
        <f t="shared" si="11"/>
        <v>-971.70000000000437</v>
      </c>
      <c r="R45" s="7">
        <f t="shared" si="12"/>
        <v>9010142.4804999828</v>
      </c>
      <c r="S45" s="7">
        <f t="shared" si="13"/>
        <v>-2216731.3199999928</v>
      </c>
      <c r="T45" s="7">
        <f t="shared" si="14"/>
        <v>628170.6099999994</v>
      </c>
      <c r="U45" s="7">
        <f t="shared" si="15"/>
        <v>10598703.190499961</v>
      </c>
      <c r="V45" s="7">
        <f t="shared" si="16"/>
        <v>0</v>
      </c>
      <c r="W45" s="14">
        <f t="shared" si="17"/>
        <v>328.15103960836313</v>
      </c>
    </row>
    <row r="46" spans="1:23" x14ac:dyDescent="0.35">
      <c r="A46" s="7" t="s">
        <v>63</v>
      </c>
      <c r="B46" s="7" t="s">
        <v>63</v>
      </c>
      <c r="C46" s="1">
        <v>6278.2</v>
      </c>
      <c r="D46" s="7">
        <v>82840367.609999999</v>
      </c>
      <c r="E46" s="7">
        <v>62819842.299999997</v>
      </c>
      <c r="F46" s="7">
        <v>3195569.47</v>
      </c>
      <c r="G46" s="7">
        <f t="shared" si="7"/>
        <v>16824955.840000004</v>
      </c>
      <c r="H46" s="7">
        <v>0</v>
      </c>
      <c r="I46" s="14">
        <f t="shared" si="8"/>
        <v>13194.923323564079</v>
      </c>
      <c r="J46" s="1">
        <v>6439.3</v>
      </c>
      <c r="K46" s="7">
        <v>80382184.751999989</v>
      </c>
      <c r="L46" s="7">
        <v>62611819.140000001</v>
      </c>
      <c r="M46" s="7">
        <v>3102494.63</v>
      </c>
      <c r="N46" s="7">
        <f t="shared" si="9"/>
        <v>14667870.98199999</v>
      </c>
      <c r="O46" s="7">
        <v>0</v>
      </c>
      <c r="P46" s="14">
        <f t="shared" si="10"/>
        <v>12483.062561458542</v>
      </c>
      <c r="Q46" s="1">
        <f t="shared" si="11"/>
        <v>-161.10000000000036</v>
      </c>
      <c r="R46" s="7">
        <f t="shared" si="12"/>
        <v>2458182.8580000103</v>
      </c>
      <c r="S46" s="7">
        <f t="shared" si="13"/>
        <v>208023.15999999642</v>
      </c>
      <c r="T46" s="7">
        <f t="shared" si="14"/>
        <v>93074.840000000317</v>
      </c>
      <c r="U46" s="7">
        <f t="shared" si="15"/>
        <v>2157084.858000014</v>
      </c>
      <c r="V46" s="7">
        <f t="shared" si="16"/>
        <v>0</v>
      </c>
      <c r="W46" s="14">
        <f t="shared" si="17"/>
        <v>711.8607621055362</v>
      </c>
    </row>
    <row r="47" spans="1:23" x14ac:dyDescent="0.35">
      <c r="A47" s="7" t="s">
        <v>64</v>
      </c>
      <c r="B47" s="7" t="s">
        <v>65</v>
      </c>
      <c r="C47" s="1">
        <v>2384.4</v>
      </c>
      <c r="D47" s="7">
        <v>29840512.480999999</v>
      </c>
      <c r="E47" s="7">
        <v>12392705.029999999</v>
      </c>
      <c r="F47" s="7">
        <v>1199975.8400000001</v>
      </c>
      <c r="G47" s="7">
        <f t="shared" si="7"/>
        <v>16247831.610999998</v>
      </c>
      <c r="H47" s="7">
        <v>0</v>
      </c>
      <c r="I47" s="14">
        <f t="shared" si="8"/>
        <v>12514.893675977184</v>
      </c>
      <c r="J47" s="1">
        <v>2363.1999999999998</v>
      </c>
      <c r="K47" s="7">
        <v>28185152.587500002</v>
      </c>
      <c r="L47" s="7">
        <v>12409041.130000001</v>
      </c>
      <c r="M47" s="7">
        <v>1165025.0900000001</v>
      </c>
      <c r="N47" s="7">
        <f t="shared" si="9"/>
        <v>14611086.367500002</v>
      </c>
      <c r="O47" s="7">
        <v>0</v>
      </c>
      <c r="P47" s="14">
        <f t="shared" si="10"/>
        <v>11926.68948353927</v>
      </c>
      <c r="Q47" s="1">
        <f t="shared" si="11"/>
        <v>21.200000000000273</v>
      </c>
      <c r="R47" s="7">
        <f t="shared" si="12"/>
        <v>1655359.8934999965</v>
      </c>
      <c r="S47" s="7">
        <f t="shared" si="13"/>
        <v>-16336.10000000149</v>
      </c>
      <c r="T47" s="7">
        <f t="shared" si="14"/>
        <v>34950.75</v>
      </c>
      <c r="U47" s="7">
        <f t="shared" si="15"/>
        <v>1636745.2434999961</v>
      </c>
      <c r="V47" s="7">
        <f t="shared" si="16"/>
        <v>0</v>
      </c>
      <c r="W47" s="14">
        <f t="shared" si="17"/>
        <v>588.20419243791366</v>
      </c>
    </row>
    <row r="48" spans="1:23" x14ac:dyDescent="0.35">
      <c r="A48" s="7" t="s">
        <v>64</v>
      </c>
      <c r="B48" s="7" t="s">
        <v>66</v>
      </c>
      <c r="C48" s="1">
        <v>279</v>
      </c>
      <c r="D48" s="7">
        <v>4953506.4869999997</v>
      </c>
      <c r="E48" s="7">
        <v>2000034.76</v>
      </c>
      <c r="F48" s="7">
        <v>205363.16</v>
      </c>
      <c r="G48" s="7">
        <f t="shared" si="7"/>
        <v>2748108.5669999998</v>
      </c>
      <c r="H48" s="7">
        <v>0</v>
      </c>
      <c r="I48" s="14">
        <f t="shared" si="8"/>
        <v>17754.503537634409</v>
      </c>
      <c r="J48" s="1">
        <v>271</v>
      </c>
      <c r="K48" s="7">
        <v>4714653.9550000001</v>
      </c>
      <c r="L48" s="7">
        <v>1937249.93</v>
      </c>
      <c r="M48" s="7">
        <v>199381.71</v>
      </c>
      <c r="N48" s="7">
        <f t="shared" si="9"/>
        <v>2578022.3150000004</v>
      </c>
      <c r="O48" s="7">
        <v>0</v>
      </c>
      <c r="P48" s="14">
        <f t="shared" si="10"/>
        <v>17397.247066420663</v>
      </c>
      <c r="Q48" s="1">
        <f t="shared" si="11"/>
        <v>8</v>
      </c>
      <c r="R48" s="7">
        <f t="shared" si="12"/>
        <v>238852.53199999966</v>
      </c>
      <c r="S48" s="7">
        <f t="shared" si="13"/>
        <v>62784.830000000075</v>
      </c>
      <c r="T48" s="7">
        <f t="shared" si="14"/>
        <v>5981.4500000000116</v>
      </c>
      <c r="U48" s="7">
        <f t="shared" si="15"/>
        <v>170086.2519999994</v>
      </c>
      <c r="V48" s="7">
        <f t="shared" si="16"/>
        <v>0</v>
      </c>
      <c r="W48" s="14">
        <f t="shared" si="17"/>
        <v>357.25647121374641</v>
      </c>
    </row>
    <row r="49" spans="1:23" x14ac:dyDescent="0.35">
      <c r="A49" s="7" t="s">
        <v>64</v>
      </c>
      <c r="B49" s="7" t="s">
        <v>67</v>
      </c>
      <c r="C49" s="1">
        <v>298</v>
      </c>
      <c r="D49" s="7">
        <v>5370684.6639999999</v>
      </c>
      <c r="E49" s="7">
        <v>1331579.71</v>
      </c>
      <c r="F49" s="7">
        <v>175452.38</v>
      </c>
      <c r="G49" s="7">
        <f t="shared" si="7"/>
        <v>3863652.574</v>
      </c>
      <c r="H49" s="7">
        <v>0</v>
      </c>
      <c r="I49" s="14">
        <f t="shared" si="8"/>
        <v>18022.431758389263</v>
      </c>
      <c r="J49" s="1">
        <v>305.39999999999998</v>
      </c>
      <c r="K49" s="7">
        <v>5195250.0049999999</v>
      </c>
      <c r="L49" s="7">
        <v>1349588.58</v>
      </c>
      <c r="M49" s="7">
        <v>170342.12</v>
      </c>
      <c r="N49" s="7">
        <f t="shared" si="9"/>
        <v>3675319.3049999997</v>
      </c>
      <c r="O49" s="7">
        <v>0</v>
      </c>
      <c r="P49" s="14">
        <f t="shared" si="10"/>
        <v>17011.296676489852</v>
      </c>
      <c r="Q49" s="1">
        <f t="shared" si="11"/>
        <v>-7.3999999999999773</v>
      </c>
      <c r="R49" s="7">
        <f t="shared" si="12"/>
        <v>175434.65899999999</v>
      </c>
      <c r="S49" s="7">
        <f t="shared" si="13"/>
        <v>-18008.870000000112</v>
      </c>
      <c r="T49" s="7">
        <f t="shared" si="14"/>
        <v>5110.2600000000093</v>
      </c>
      <c r="U49" s="7">
        <f t="shared" si="15"/>
        <v>188333.26900000032</v>
      </c>
      <c r="V49" s="7">
        <f t="shared" si="16"/>
        <v>0</v>
      </c>
      <c r="W49" s="14">
        <f t="shared" si="17"/>
        <v>1011.1350818994106</v>
      </c>
    </row>
    <row r="50" spans="1:23" x14ac:dyDescent="0.35">
      <c r="A50" s="7" t="s">
        <v>64</v>
      </c>
      <c r="B50" s="7" t="s">
        <v>64</v>
      </c>
      <c r="C50" s="1">
        <v>255.5</v>
      </c>
      <c r="D50" s="7">
        <v>4653526.8689999999</v>
      </c>
      <c r="E50" s="7">
        <v>1050668.6299999999</v>
      </c>
      <c r="F50" s="7">
        <v>119785.59</v>
      </c>
      <c r="G50" s="7">
        <f t="shared" si="7"/>
        <v>3483072.6490000002</v>
      </c>
      <c r="H50" s="7">
        <v>0</v>
      </c>
      <c r="I50" s="14">
        <f t="shared" si="8"/>
        <v>18213.412403131115</v>
      </c>
      <c r="J50" s="1">
        <v>257</v>
      </c>
      <c r="K50" s="7">
        <v>4528791.2074999996</v>
      </c>
      <c r="L50" s="7">
        <v>1057514.83</v>
      </c>
      <c r="M50" s="7">
        <v>116296.69</v>
      </c>
      <c r="N50" s="7">
        <f t="shared" si="9"/>
        <v>3354979.6874999995</v>
      </c>
      <c r="O50" s="7">
        <v>0</v>
      </c>
      <c r="P50" s="14">
        <f t="shared" si="10"/>
        <v>17621.755671206225</v>
      </c>
      <c r="Q50" s="1">
        <f t="shared" si="11"/>
        <v>-1.5</v>
      </c>
      <c r="R50" s="7">
        <f t="shared" si="12"/>
        <v>124735.66150000039</v>
      </c>
      <c r="S50" s="7">
        <f t="shared" si="13"/>
        <v>-6846.2000000001863</v>
      </c>
      <c r="T50" s="7">
        <f t="shared" si="14"/>
        <v>3488.8999999999942</v>
      </c>
      <c r="U50" s="7">
        <f t="shared" si="15"/>
        <v>128092.96150000067</v>
      </c>
      <c r="V50" s="7">
        <f t="shared" si="16"/>
        <v>0</v>
      </c>
      <c r="W50" s="14">
        <f t="shared" si="17"/>
        <v>591.65673192488975</v>
      </c>
    </row>
    <row r="51" spans="1:23" x14ac:dyDescent="0.35">
      <c r="A51" s="7" t="s">
        <v>64</v>
      </c>
      <c r="B51" s="7" t="s">
        <v>68</v>
      </c>
      <c r="C51" s="1">
        <v>85</v>
      </c>
      <c r="D51" s="7">
        <v>2221052.5430000001</v>
      </c>
      <c r="E51" s="7">
        <v>743587.67</v>
      </c>
      <c r="F51" s="7">
        <v>86814.54</v>
      </c>
      <c r="G51" s="7">
        <f t="shared" si="7"/>
        <v>1390650.3330000001</v>
      </c>
      <c r="H51" s="7">
        <v>0</v>
      </c>
      <c r="I51" s="14">
        <f t="shared" si="8"/>
        <v>26130.029917647058</v>
      </c>
      <c r="J51" s="1">
        <v>81</v>
      </c>
      <c r="K51" s="7">
        <v>2070363.0055</v>
      </c>
      <c r="L51" s="7">
        <v>719065.36</v>
      </c>
      <c r="M51" s="7">
        <v>84285.96</v>
      </c>
      <c r="N51" s="7">
        <f t="shared" si="9"/>
        <v>1267011.6855000001</v>
      </c>
      <c r="O51" s="7">
        <v>0</v>
      </c>
      <c r="P51" s="14">
        <f t="shared" si="10"/>
        <v>25560.03710493827</v>
      </c>
      <c r="Q51" s="1">
        <f t="shared" si="11"/>
        <v>4</v>
      </c>
      <c r="R51" s="7">
        <f t="shared" si="12"/>
        <v>150689.53750000009</v>
      </c>
      <c r="S51" s="7">
        <f t="shared" si="13"/>
        <v>24522.310000000056</v>
      </c>
      <c r="T51" s="7">
        <f t="shared" si="14"/>
        <v>2528.5799999999872</v>
      </c>
      <c r="U51" s="7">
        <f t="shared" si="15"/>
        <v>123638.64749999996</v>
      </c>
      <c r="V51" s="7">
        <f t="shared" si="16"/>
        <v>0</v>
      </c>
      <c r="W51" s="14">
        <f t="shared" si="17"/>
        <v>569.99281270878782</v>
      </c>
    </row>
    <row r="52" spans="1:23" x14ac:dyDescent="0.35">
      <c r="A52" s="7" t="s">
        <v>69</v>
      </c>
      <c r="B52" s="7" t="s">
        <v>70</v>
      </c>
      <c r="C52" s="1">
        <v>395</v>
      </c>
      <c r="D52" s="7">
        <v>6293106.1430000002</v>
      </c>
      <c r="E52" s="7">
        <v>1741540.85</v>
      </c>
      <c r="F52" s="7">
        <v>141391.99</v>
      </c>
      <c r="G52" s="7">
        <f t="shared" si="7"/>
        <v>4410173.3029999994</v>
      </c>
      <c r="H52" s="7">
        <v>0</v>
      </c>
      <c r="I52" s="14">
        <f t="shared" si="8"/>
        <v>15931.914286075949</v>
      </c>
      <c r="J52" s="1">
        <v>402</v>
      </c>
      <c r="K52" s="7">
        <v>6099681.4729999993</v>
      </c>
      <c r="L52" s="7">
        <v>1768111.62</v>
      </c>
      <c r="M52" s="7">
        <v>137273.78</v>
      </c>
      <c r="N52" s="7">
        <f t="shared" si="9"/>
        <v>4194296.0729999994</v>
      </c>
      <c r="O52" s="7">
        <v>0</v>
      </c>
      <c r="P52" s="14">
        <f t="shared" si="10"/>
        <v>15173.336997512437</v>
      </c>
      <c r="Q52" s="1">
        <f t="shared" si="11"/>
        <v>-7</v>
      </c>
      <c r="R52" s="7">
        <f t="shared" si="12"/>
        <v>193424.67000000086</v>
      </c>
      <c r="S52" s="7">
        <f t="shared" si="13"/>
        <v>-26570.770000000019</v>
      </c>
      <c r="T52" s="7">
        <f t="shared" si="14"/>
        <v>4118.2099999999919</v>
      </c>
      <c r="U52" s="7">
        <f t="shared" si="15"/>
        <v>215877.22999999998</v>
      </c>
      <c r="V52" s="7">
        <f t="shared" si="16"/>
        <v>0</v>
      </c>
      <c r="W52" s="14">
        <f t="shared" si="17"/>
        <v>758.57728856351241</v>
      </c>
    </row>
    <row r="53" spans="1:23" x14ac:dyDescent="0.35">
      <c r="A53" s="7" t="s">
        <v>69</v>
      </c>
      <c r="B53" s="7" t="s">
        <v>71</v>
      </c>
      <c r="C53" s="1">
        <v>11893.3</v>
      </c>
      <c r="D53" s="7">
        <v>146462665.329</v>
      </c>
      <c r="E53" s="7">
        <v>16772751.68</v>
      </c>
      <c r="F53" s="7">
        <v>1629634.79</v>
      </c>
      <c r="G53" s="7">
        <f t="shared" si="7"/>
        <v>128060278.85899998</v>
      </c>
      <c r="H53" s="7">
        <v>0</v>
      </c>
      <c r="I53" s="14">
        <f t="shared" si="8"/>
        <v>12314.720500533915</v>
      </c>
      <c r="J53" s="1">
        <v>12105.9</v>
      </c>
      <c r="K53" s="7">
        <v>143721669.81849998</v>
      </c>
      <c r="L53" s="7">
        <v>17337725.079999998</v>
      </c>
      <c r="M53" s="7">
        <v>1582169.7</v>
      </c>
      <c r="N53" s="7">
        <f t="shared" si="9"/>
        <v>124801775.03849998</v>
      </c>
      <c r="O53" s="7">
        <v>0</v>
      </c>
      <c r="P53" s="14">
        <f t="shared" si="10"/>
        <v>11872.035108376906</v>
      </c>
      <c r="Q53" s="1">
        <f t="shared" si="11"/>
        <v>-212.60000000000036</v>
      </c>
      <c r="R53" s="7">
        <f t="shared" si="12"/>
        <v>2740995.5105000138</v>
      </c>
      <c r="S53" s="7">
        <f t="shared" si="13"/>
        <v>-564973.39999999851</v>
      </c>
      <c r="T53" s="7">
        <f t="shared" si="14"/>
        <v>47465.090000000084</v>
      </c>
      <c r="U53" s="7">
        <f t="shared" si="15"/>
        <v>3258503.8205000013</v>
      </c>
      <c r="V53" s="7">
        <f t="shared" si="16"/>
        <v>0</v>
      </c>
      <c r="W53" s="14">
        <f t="shared" si="17"/>
        <v>442.68539215700912</v>
      </c>
    </row>
    <row r="54" spans="1:23" x14ac:dyDescent="0.35">
      <c r="A54" s="7" t="s">
        <v>69</v>
      </c>
      <c r="B54" s="7" t="s">
        <v>72</v>
      </c>
      <c r="C54" s="1">
        <v>9185</v>
      </c>
      <c r="D54" s="7">
        <v>106092020.303</v>
      </c>
      <c r="E54" s="7">
        <v>25709399.699999999</v>
      </c>
      <c r="F54" s="7">
        <v>2462122.36</v>
      </c>
      <c r="G54" s="7">
        <f t="shared" si="7"/>
        <v>77920498.243000001</v>
      </c>
      <c r="H54" s="7">
        <v>0</v>
      </c>
      <c r="I54" s="14">
        <f t="shared" si="8"/>
        <v>11550.573794556341</v>
      </c>
      <c r="J54" s="1">
        <v>9115</v>
      </c>
      <c r="K54" s="7">
        <v>101745533.9965</v>
      </c>
      <c r="L54" s="7">
        <v>25970819.239999998</v>
      </c>
      <c r="M54" s="7">
        <v>2390410.06</v>
      </c>
      <c r="N54" s="7">
        <f t="shared" si="9"/>
        <v>73384304.696500003</v>
      </c>
      <c r="O54" s="7">
        <v>0</v>
      </c>
      <c r="P54" s="14">
        <f t="shared" si="10"/>
        <v>11162.428304607789</v>
      </c>
      <c r="Q54" s="1">
        <f t="shared" si="11"/>
        <v>70</v>
      </c>
      <c r="R54" s="7">
        <f t="shared" si="12"/>
        <v>4346486.3065000027</v>
      </c>
      <c r="S54" s="7">
        <f t="shared" si="13"/>
        <v>-261419.53999999911</v>
      </c>
      <c r="T54" s="7">
        <f t="shared" si="14"/>
        <v>71712.299999999814</v>
      </c>
      <c r="U54" s="7">
        <f t="shared" si="15"/>
        <v>4536193.5464999974</v>
      </c>
      <c r="V54" s="7">
        <f t="shared" si="16"/>
        <v>0</v>
      </c>
      <c r="W54" s="14">
        <f t="shared" si="17"/>
        <v>388.14548994855249</v>
      </c>
    </row>
    <row r="55" spans="1:23" x14ac:dyDescent="0.35">
      <c r="A55" s="7" t="s">
        <v>69</v>
      </c>
      <c r="B55" s="7" t="s">
        <v>73</v>
      </c>
      <c r="C55" s="1">
        <v>7555.7</v>
      </c>
      <c r="D55" s="7">
        <v>87970010.187000006</v>
      </c>
      <c r="E55" s="7">
        <v>7186984.6200000001</v>
      </c>
      <c r="F55" s="7">
        <v>522669.45</v>
      </c>
      <c r="G55" s="7">
        <f t="shared" si="7"/>
        <v>80260356.116999999</v>
      </c>
      <c r="H55" s="7">
        <v>0</v>
      </c>
      <c r="I55" s="14">
        <f t="shared" si="8"/>
        <v>11642.866999351485</v>
      </c>
      <c r="J55" s="1">
        <v>7487.2</v>
      </c>
      <c r="K55" s="7">
        <v>84696074.475000009</v>
      </c>
      <c r="L55" s="7">
        <v>6912041.7000000002</v>
      </c>
      <c r="M55" s="7">
        <v>507446.07</v>
      </c>
      <c r="N55" s="7">
        <f t="shared" si="9"/>
        <v>77276586.705000013</v>
      </c>
      <c r="O55" s="7">
        <v>0</v>
      </c>
      <c r="P55" s="14">
        <f t="shared" si="10"/>
        <v>11312.115941206326</v>
      </c>
      <c r="Q55" s="1">
        <f t="shared" si="11"/>
        <v>68.5</v>
      </c>
      <c r="R55" s="7">
        <f t="shared" si="12"/>
        <v>3273935.7119999975</v>
      </c>
      <c r="S55" s="7">
        <f t="shared" si="13"/>
        <v>274942.91999999993</v>
      </c>
      <c r="T55" s="7">
        <f t="shared" si="14"/>
        <v>15223.380000000005</v>
      </c>
      <c r="U55" s="7">
        <f t="shared" si="15"/>
        <v>2983769.4119999856</v>
      </c>
      <c r="V55" s="7">
        <f t="shared" si="16"/>
        <v>0</v>
      </c>
      <c r="W55" s="14">
        <f t="shared" si="17"/>
        <v>330.75105814515882</v>
      </c>
    </row>
    <row r="56" spans="1:23" x14ac:dyDescent="0.35">
      <c r="A56" s="7" t="s">
        <v>69</v>
      </c>
      <c r="B56" s="7" t="s">
        <v>74</v>
      </c>
      <c r="C56" s="1">
        <v>24433.5</v>
      </c>
      <c r="D56" s="7">
        <v>291401958.537</v>
      </c>
      <c r="E56" s="7">
        <v>93655332.950000003</v>
      </c>
      <c r="F56" s="7">
        <v>8866391.2300000004</v>
      </c>
      <c r="G56" s="7">
        <f t="shared" si="7"/>
        <v>188880234.35700002</v>
      </c>
      <c r="H56" s="7">
        <v>0</v>
      </c>
      <c r="I56" s="14">
        <f t="shared" si="8"/>
        <v>11926.328955614219</v>
      </c>
      <c r="J56" s="1">
        <v>24688.6</v>
      </c>
      <c r="K56" s="7">
        <v>284985378.04949999</v>
      </c>
      <c r="L56" s="7">
        <v>95201124.590000004</v>
      </c>
      <c r="M56" s="7">
        <v>8608146.8300000001</v>
      </c>
      <c r="N56" s="7">
        <f t="shared" si="9"/>
        <v>181176106.62949997</v>
      </c>
      <c r="O56" s="7">
        <v>0</v>
      </c>
      <c r="P56" s="14">
        <f t="shared" si="10"/>
        <v>11543.197186130441</v>
      </c>
      <c r="Q56" s="1">
        <f t="shared" si="11"/>
        <v>-255.09999999999854</v>
      </c>
      <c r="R56" s="7">
        <f t="shared" si="12"/>
        <v>6416580.4875000119</v>
      </c>
      <c r="S56" s="7">
        <f t="shared" si="13"/>
        <v>-1545791.6400000006</v>
      </c>
      <c r="T56" s="7">
        <f t="shared" si="14"/>
        <v>258244.40000000037</v>
      </c>
      <c r="U56" s="7">
        <f t="shared" si="15"/>
        <v>7704127.7275000513</v>
      </c>
      <c r="V56" s="7">
        <f t="shared" si="16"/>
        <v>0</v>
      </c>
      <c r="W56" s="14">
        <f t="shared" si="17"/>
        <v>383.13176948377804</v>
      </c>
    </row>
    <row r="57" spans="1:23" x14ac:dyDescent="0.35">
      <c r="A57" s="7" t="s">
        <v>69</v>
      </c>
      <c r="B57" s="7" t="s">
        <v>75</v>
      </c>
      <c r="C57" s="1">
        <v>3684</v>
      </c>
      <c r="D57" s="7">
        <v>42179910.972000003</v>
      </c>
      <c r="E57" s="7">
        <v>16048879.02</v>
      </c>
      <c r="F57" s="7">
        <v>1422081.25</v>
      </c>
      <c r="G57" s="7">
        <f t="shared" si="7"/>
        <v>24708950.702000003</v>
      </c>
      <c r="H57" s="7">
        <v>0</v>
      </c>
      <c r="I57" s="14">
        <f t="shared" si="8"/>
        <v>11449.487234527687</v>
      </c>
      <c r="J57" s="1">
        <v>3637.5</v>
      </c>
      <c r="K57" s="7">
        <v>40387774.087499999</v>
      </c>
      <c r="L57" s="7">
        <v>16130942.439999999</v>
      </c>
      <c r="M57" s="7">
        <v>1380661.41</v>
      </c>
      <c r="N57" s="7">
        <f t="shared" si="9"/>
        <v>22876170.237500001</v>
      </c>
      <c r="O57" s="7">
        <v>0</v>
      </c>
      <c r="P57" s="14">
        <f t="shared" si="10"/>
        <v>11103.168134020618</v>
      </c>
      <c r="Q57" s="1">
        <f t="shared" si="11"/>
        <v>46.5</v>
      </c>
      <c r="R57" s="7">
        <f t="shared" si="12"/>
        <v>1792136.8845000044</v>
      </c>
      <c r="S57" s="7">
        <f t="shared" si="13"/>
        <v>-82063.419999999925</v>
      </c>
      <c r="T57" s="7">
        <f t="shared" si="14"/>
        <v>41419.840000000084</v>
      </c>
      <c r="U57" s="7">
        <f t="shared" si="15"/>
        <v>1832780.4645000026</v>
      </c>
      <c r="V57" s="7">
        <f t="shared" si="16"/>
        <v>0</v>
      </c>
      <c r="W57" s="14">
        <f t="shared" si="17"/>
        <v>346.31910050706938</v>
      </c>
    </row>
    <row r="58" spans="1:23" x14ac:dyDescent="0.35">
      <c r="A58" s="7" t="s">
        <v>69</v>
      </c>
      <c r="B58" s="7" t="s">
        <v>76</v>
      </c>
      <c r="C58" s="1">
        <v>1095.8</v>
      </c>
      <c r="D58" s="7">
        <v>14452481.43</v>
      </c>
      <c r="E58" s="7">
        <v>5658193.4000000004</v>
      </c>
      <c r="F58" s="7">
        <v>479240.54</v>
      </c>
      <c r="G58" s="7">
        <f t="shared" si="7"/>
        <v>8315047.4899999993</v>
      </c>
      <c r="H58" s="7">
        <v>0</v>
      </c>
      <c r="I58" s="14">
        <f t="shared" si="8"/>
        <v>13188.97739551013</v>
      </c>
      <c r="J58" s="1">
        <v>1174.5</v>
      </c>
      <c r="K58" s="7">
        <v>14452481.43</v>
      </c>
      <c r="L58" s="7">
        <v>5689440.1600000001</v>
      </c>
      <c r="M58" s="7">
        <v>465282.08</v>
      </c>
      <c r="N58" s="7">
        <f t="shared" si="9"/>
        <v>8297759.1899999995</v>
      </c>
      <c r="O58" s="7">
        <v>0</v>
      </c>
      <c r="P58" s="14">
        <f t="shared" si="10"/>
        <v>12305.220459770115</v>
      </c>
      <c r="Q58" s="1">
        <f t="shared" si="11"/>
        <v>-78.700000000000045</v>
      </c>
      <c r="R58" s="7">
        <f t="shared" si="12"/>
        <v>0</v>
      </c>
      <c r="S58" s="7">
        <f t="shared" si="13"/>
        <v>-31246.759999999776</v>
      </c>
      <c r="T58" s="7">
        <f t="shared" si="14"/>
        <v>13958.459999999963</v>
      </c>
      <c r="U58" s="7">
        <f t="shared" si="15"/>
        <v>17288.299999999814</v>
      </c>
      <c r="V58" s="7">
        <f t="shared" si="16"/>
        <v>0</v>
      </c>
      <c r="W58" s="14">
        <f t="shared" si="17"/>
        <v>883.75693574001525</v>
      </c>
    </row>
    <row r="59" spans="1:23" x14ac:dyDescent="0.35">
      <c r="A59" s="7" t="s">
        <v>69</v>
      </c>
      <c r="B59" s="7" t="s">
        <v>77</v>
      </c>
      <c r="C59" s="1">
        <v>25661.7</v>
      </c>
      <c r="D59" s="7">
        <v>290953294.44799995</v>
      </c>
      <c r="E59" s="7">
        <v>82840623.379999995</v>
      </c>
      <c r="F59" s="7">
        <v>7737477.8200000003</v>
      </c>
      <c r="G59" s="7">
        <f t="shared" si="7"/>
        <v>200375193.24799997</v>
      </c>
      <c r="H59" s="7">
        <v>0</v>
      </c>
      <c r="I59" s="14">
        <f t="shared" si="8"/>
        <v>11338.03662454163</v>
      </c>
      <c r="J59" s="1">
        <v>25614.3</v>
      </c>
      <c r="K59" s="7">
        <v>282580377.8215</v>
      </c>
      <c r="L59" s="7">
        <v>83804698.799999997</v>
      </c>
      <c r="M59" s="7">
        <v>7512114.3899999997</v>
      </c>
      <c r="N59" s="7">
        <f t="shared" si="9"/>
        <v>191263564.63150001</v>
      </c>
      <c r="O59" s="7">
        <v>0</v>
      </c>
      <c r="P59" s="14">
        <f t="shared" si="10"/>
        <v>11032.133527814542</v>
      </c>
      <c r="Q59" s="1">
        <f t="shared" si="11"/>
        <v>47.400000000001455</v>
      </c>
      <c r="R59" s="7">
        <f t="shared" si="12"/>
        <v>8372916.6264999509</v>
      </c>
      <c r="S59" s="7">
        <f t="shared" si="13"/>
        <v>-964075.42000000179</v>
      </c>
      <c r="T59" s="7">
        <f t="shared" si="14"/>
        <v>225363.43000000063</v>
      </c>
      <c r="U59" s="7">
        <f t="shared" si="15"/>
        <v>9111628.6164999604</v>
      </c>
      <c r="V59" s="7">
        <f t="shared" si="16"/>
        <v>0</v>
      </c>
      <c r="W59" s="14">
        <f t="shared" si="17"/>
        <v>305.90309672708827</v>
      </c>
    </row>
    <row r="60" spans="1:23" x14ac:dyDescent="0.35">
      <c r="A60" s="7" t="s">
        <v>69</v>
      </c>
      <c r="B60" s="7" t="s">
        <v>78</v>
      </c>
      <c r="C60" s="1">
        <v>919.3</v>
      </c>
      <c r="D60" s="7">
        <v>12863155.933</v>
      </c>
      <c r="E60" s="7">
        <v>1987237.58</v>
      </c>
      <c r="F60" s="7">
        <v>132523.97</v>
      </c>
      <c r="G60" s="7">
        <f t="shared" si="7"/>
        <v>10743394.382999999</v>
      </c>
      <c r="H60" s="7">
        <v>0</v>
      </c>
      <c r="I60" s="14">
        <f t="shared" si="8"/>
        <v>13992.337575329055</v>
      </c>
      <c r="J60" s="1">
        <v>920.6</v>
      </c>
      <c r="K60" s="7">
        <v>12272965.565499999</v>
      </c>
      <c r="L60" s="7">
        <v>1985652.04</v>
      </c>
      <c r="M60" s="7">
        <v>128664.05</v>
      </c>
      <c r="N60" s="7">
        <f t="shared" si="9"/>
        <v>10158649.475499999</v>
      </c>
      <c r="O60" s="7">
        <v>0</v>
      </c>
      <c r="P60" s="14">
        <f t="shared" si="10"/>
        <v>13331.485515424722</v>
      </c>
      <c r="Q60" s="1">
        <f t="shared" si="11"/>
        <v>-1.3000000000000682</v>
      </c>
      <c r="R60" s="7">
        <f t="shared" si="12"/>
        <v>590190.36750000156</v>
      </c>
      <c r="S60" s="7">
        <f t="shared" si="13"/>
        <v>1585.5400000000373</v>
      </c>
      <c r="T60" s="7">
        <f t="shared" si="14"/>
        <v>3859.9199999999983</v>
      </c>
      <c r="U60" s="7">
        <f t="shared" si="15"/>
        <v>584744.90750000067</v>
      </c>
      <c r="V60" s="7">
        <f t="shared" si="16"/>
        <v>0</v>
      </c>
      <c r="W60" s="14">
        <f t="shared" si="17"/>
        <v>660.85205990433315</v>
      </c>
    </row>
    <row r="61" spans="1:23" x14ac:dyDescent="0.35">
      <c r="A61" s="7" t="s">
        <v>69</v>
      </c>
      <c r="B61" s="7" t="s">
        <v>79</v>
      </c>
      <c r="C61" s="1">
        <v>585.5</v>
      </c>
      <c r="D61" s="7">
        <v>8048803.7700000005</v>
      </c>
      <c r="E61" s="7">
        <v>2306619.83</v>
      </c>
      <c r="F61" s="7">
        <v>195560.52</v>
      </c>
      <c r="G61" s="7">
        <f t="shared" si="7"/>
        <v>5546623.4200000009</v>
      </c>
      <c r="H61" s="7">
        <v>0</v>
      </c>
      <c r="I61" s="14">
        <f t="shared" si="8"/>
        <v>13746.889444918874</v>
      </c>
      <c r="J61" s="1">
        <v>582.79999999999995</v>
      </c>
      <c r="K61" s="7">
        <v>7764632.4265000001</v>
      </c>
      <c r="L61" s="7">
        <v>2259579.2000000002</v>
      </c>
      <c r="M61" s="7">
        <v>189864.58</v>
      </c>
      <c r="N61" s="7">
        <f t="shared" si="9"/>
        <v>5315188.6464999998</v>
      </c>
      <c r="O61" s="7">
        <v>0</v>
      </c>
      <c r="P61" s="14">
        <f t="shared" si="10"/>
        <v>13322.979455216198</v>
      </c>
      <c r="Q61" s="1">
        <f t="shared" si="11"/>
        <v>2.7000000000000455</v>
      </c>
      <c r="R61" s="7">
        <f t="shared" si="12"/>
        <v>284171.34350000042</v>
      </c>
      <c r="S61" s="7">
        <f t="shared" si="13"/>
        <v>47040.629999999888</v>
      </c>
      <c r="T61" s="7">
        <f t="shared" si="14"/>
        <v>5695.9400000000023</v>
      </c>
      <c r="U61" s="7">
        <f t="shared" si="15"/>
        <v>231434.77350000106</v>
      </c>
      <c r="V61" s="7">
        <f t="shared" si="16"/>
        <v>0</v>
      </c>
      <c r="W61" s="14">
        <f t="shared" si="17"/>
        <v>423.90998970267538</v>
      </c>
    </row>
    <row r="62" spans="1:23" x14ac:dyDescent="0.35">
      <c r="A62" s="7" t="s">
        <v>69</v>
      </c>
      <c r="B62" s="7" t="s">
        <v>80</v>
      </c>
      <c r="C62" s="1">
        <v>253.3</v>
      </c>
      <c r="D62" s="7">
        <v>4911138.0279999999</v>
      </c>
      <c r="E62" s="7">
        <v>823664.95</v>
      </c>
      <c r="F62" s="7">
        <v>74565.509999999995</v>
      </c>
      <c r="G62" s="7">
        <f t="shared" si="7"/>
        <v>4012907.568</v>
      </c>
      <c r="H62" s="7">
        <v>0</v>
      </c>
      <c r="I62" s="14">
        <f t="shared" si="8"/>
        <v>19388.622297670747</v>
      </c>
      <c r="J62" s="1">
        <v>257.3</v>
      </c>
      <c r="K62" s="7">
        <v>4731197.7510000002</v>
      </c>
      <c r="L62" s="7">
        <v>771554.62</v>
      </c>
      <c r="M62" s="7">
        <v>72393.7</v>
      </c>
      <c r="N62" s="7">
        <f t="shared" si="9"/>
        <v>3887249.4309999999</v>
      </c>
      <c r="O62" s="7">
        <v>0</v>
      </c>
      <c r="P62" s="14">
        <f t="shared" si="10"/>
        <v>18387.865336183444</v>
      </c>
      <c r="Q62" s="1">
        <f t="shared" si="11"/>
        <v>-4</v>
      </c>
      <c r="R62" s="7">
        <f t="shared" si="12"/>
        <v>179940.27699999977</v>
      </c>
      <c r="S62" s="7">
        <f t="shared" si="13"/>
        <v>52110.329999999958</v>
      </c>
      <c r="T62" s="7">
        <f t="shared" si="14"/>
        <v>2171.8099999999977</v>
      </c>
      <c r="U62" s="7">
        <f t="shared" si="15"/>
        <v>125658.1370000001</v>
      </c>
      <c r="V62" s="7">
        <f t="shared" si="16"/>
        <v>0</v>
      </c>
      <c r="W62" s="14">
        <f t="shared" si="17"/>
        <v>1000.7569614873028</v>
      </c>
    </row>
    <row r="63" spans="1:23" x14ac:dyDescent="0.35">
      <c r="A63" s="7" t="s">
        <v>69</v>
      </c>
      <c r="B63" s="7" t="s">
        <v>81</v>
      </c>
      <c r="C63" s="1">
        <v>6408.2</v>
      </c>
      <c r="D63" s="7">
        <v>73026931.387999997</v>
      </c>
      <c r="E63" s="7">
        <v>27894485.199999999</v>
      </c>
      <c r="F63" s="7">
        <v>2059672.5</v>
      </c>
      <c r="G63" s="7">
        <f t="shared" si="7"/>
        <v>43072773.687999994</v>
      </c>
      <c r="H63" s="7">
        <v>0</v>
      </c>
      <c r="I63" s="14">
        <f t="shared" si="8"/>
        <v>11395.857087481663</v>
      </c>
      <c r="J63" s="1">
        <v>6314.9</v>
      </c>
      <c r="K63" s="7">
        <v>69933398.336500004</v>
      </c>
      <c r="L63" s="7">
        <v>27941855.199999999</v>
      </c>
      <c r="M63" s="7">
        <v>1999682.04</v>
      </c>
      <c r="N63" s="7">
        <f t="shared" si="9"/>
        <v>39991861.096500002</v>
      </c>
      <c r="O63" s="7">
        <v>0</v>
      </c>
      <c r="P63" s="14">
        <f t="shared" si="10"/>
        <v>11074.347707247938</v>
      </c>
      <c r="Q63" s="1">
        <f t="shared" si="11"/>
        <v>93.300000000000182</v>
      </c>
      <c r="R63" s="7">
        <f t="shared" si="12"/>
        <v>3093533.0514999926</v>
      </c>
      <c r="S63" s="7">
        <f t="shared" si="13"/>
        <v>-47370</v>
      </c>
      <c r="T63" s="7">
        <f t="shared" si="14"/>
        <v>59990.459999999963</v>
      </c>
      <c r="U63" s="7">
        <f t="shared" si="15"/>
        <v>3080912.5914999917</v>
      </c>
      <c r="V63" s="7">
        <f t="shared" si="16"/>
        <v>0</v>
      </c>
      <c r="W63" s="14">
        <f t="shared" si="17"/>
        <v>321.5093802337251</v>
      </c>
    </row>
    <row r="64" spans="1:23" x14ac:dyDescent="0.35">
      <c r="A64" s="7" t="s">
        <v>69</v>
      </c>
      <c r="B64" s="7" t="s">
        <v>82</v>
      </c>
      <c r="C64" s="1">
        <v>37038.800000000003</v>
      </c>
      <c r="D64" s="7">
        <v>426677823.68400002</v>
      </c>
      <c r="E64" s="7">
        <v>52814686.380000003</v>
      </c>
      <c r="F64" s="7">
        <v>3791066.39</v>
      </c>
      <c r="G64" s="7">
        <f t="shared" si="7"/>
        <v>370072070.91400003</v>
      </c>
      <c r="H64" s="7">
        <v>0</v>
      </c>
      <c r="I64" s="14">
        <f t="shared" si="8"/>
        <v>11519.752899229996</v>
      </c>
      <c r="J64" s="1">
        <v>35146.699999999997</v>
      </c>
      <c r="K64" s="7">
        <v>392901390.48249996</v>
      </c>
      <c r="L64" s="7">
        <v>52789523.340000004</v>
      </c>
      <c r="M64" s="7">
        <v>3680646.98</v>
      </c>
      <c r="N64" s="7">
        <f t="shared" si="9"/>
        <v>336431220.1624999</v>
      </c>
      <c r="O64" s="7">
        <v>0</v>
      </c>
      <c r="P64" s="14">
        <f t="shared" si="10"/>
        <v>11178.898459385944</v>
      </c>
      <c r="Q64" s="1">
        <f t="shared" si="11"/>
        <v>1892.1000000000058</v>
      </c>
      <c r="R64" s="7">
        <f t="shared" si="12"/>
        <v>33776433.201500058</v>
      </c>
      <c r="S64" s="7">
        <f t="shared" si="13"/>
        <v>25163.039999999106</v>
      </c>
      <c r="T64" s="7">
        <f t="shared" si="14"/>
        <v>110419.41000000015</v>
      </c>
      <c r="U64" s="7">
        <f t="shared" si="15"/>
        <v>33640850.75150013</v>
      </c>
      <c r="V64" s="7">
        <f t="shared" si="16"/>
        <v>0</v>
      </c>
      <c r="W64" s="14">
        <f t="shared" si="17"/>
        <v>340.85443984405174</v>
      </c>
    </row>
    <row r="65" spans="1:23" x14ac:dyDescent="0.35">
      <c r="A65" s="7" t="s">
        <v>69</v>
      </c>
      <c r="B65" s="7" t="s">
        <v>83</v>
      </c>
      <c r="C65" s="1">
        <v>73</v>
      </c>
      <c r="D65" s="7">
        <v>2216243.83</v>
      </c>
      <c r="E65" s="7">
        <v>236916.56</v>
      </c>
      <c r="F65" s="7">
        <v>18317.27</v>
      </c>
      <c r="G65" s="7">
        <f t="shared" si="7"/>
        <v>1961010</v>
      </c>
      <c r="H65" s="7">
        <v>0</v>
      </c>
      <c r="I65" s="14">
        <f t="shared" si="8"/>
        <v>30359.504520547947</v>
      </c>
      <c r="J65" s="1">
        <v>72.5</v>
      </c>
      <c r="K65" s="7">
        <v>2216243.83</v>
      </c>
      <c r="L65" s="7">
        <v>243951.21</v>
      </c>
      <c r="M65" s="7">
        <v>17783.759999999998</v>
      </c>
      <c r="N65" s="7">
        <f t="shared" si="9"/>
        <v>1954508.86</v>
      </c>
      <c r="O65" s="7">
        <v>0</v>
      </c>
      <c r="P65" s="14">
        <f t="shared" si="10"/>
        <v>30568.880413793104</v>
      </c>
      <c r="Q65" s="1">
        <f t="shared" si="11"/>
        <v>0.5</v>
      </c>
      <c r="R65" s="7">
        <f t="shared" si="12"/>
        <v>0</v>
      </c>
      <c r="S65" s="7">
        <f t="shared" si="13"/>
        <v>-7034.6499999999942</v>
      </c>
      <c r="T65" s="7">
        <f t="shared" si="14"/>
        <v>533.51000000000204</v>
      </c>
      <c r="U65" s="7">
        <f t="shared" si="15"/>
        <v>6501.1399999998976</v>
      </c>
      <c r="V65" s="7">
        <f t="shared" si="16"/>
        <v>0</v>
      </c>
      <c r="W65" s="14">
        <f t="shared" si="17"/>
        <v>-209.37589324515648</v>
      </c>
    </row>
    <row r="66" spans="1:23" x14ac:dyDescent="0.35">
      <c r="A66" s="7" t="s">
        <v>69</v>
      </c>
      <c r="B66" s="7" t="s">
        <v>84</v>
      </c>
      <c r="C66" s="1">
        <v>351</v>
      </c>
      <c r="D66" s="7">
        <v>5677471.0109999999</v>
      </c>
      <c r="E66" s="7">
        <v>1283225.92</v>
      </c>
      <c r="F66" s="7">
        <v>101053.33</v>
      </c>
      <c r="G66" s="7">
        <f t="shared" si="7"/>
        <v>4293191.7609999999</v>
      </c>
      <c r="H66" s="7">
        <v>0</v>
      </c>
      <c r="I66" s="14">
        <f t="shared" si="8"/>
        <v>16175.131085470086</v>
      </c>
      <c r="J66" s="1">
        <v>359.3</v>
      </c>
      <c r="K66" s="7">
        <v>5569538.9195000008</v>
      </c>
      <c r="L66" s="7">
        <v>1243735.1100000001</v>
      </c>
      <c r="M66" s="7">
        <v>98110.03</v>
      </c>
      <c r="N66" s="7">
        <f t="shared" si="9"/>
        <v>4227693.7795000002</v>
      </c>
      <c r="O66" s="7">
        <v>0</v>
      </c>
      <c r="P66" s="14">
        <f t="shared" si="10"/>
        <v>15501.08243668244</v>
      </c>
      <c r="Q66" s="1">
        <f t="shared" si="11"/>
        <v>-8.3000000000000114</v>
      </c>
      <c r="R66" s="7">
        <f t="shared" si="12"/>
        <v>107932.09149999917</v>
      </c>
      <c r="S66" s="7">
        <f t="shared" si="13"/>
        <v>39490.809999999823</v>
      </c>
      <c r="T66" s="7">
        <f t="shared" si="14"/>
        <v>2943.3000000000029</v>
      </c>
      <c r="U66" s="7">
        <f t="shared" si="15"/>
        <v>65497.981499999762</v>
      </c>
      <c r="V66" s="7">
        <f t="shared" si="16"/>
        <v>0</v>
      </c>
      <c r="W66" s="14">
        <f t="shared" si="17"/>
        <v>674.04864878764602</v>
      </c>
    </row>
    <row r="67" spans="1:23" x14ac:dyDescent="0.35">
      <c r="A67" s="7" t="s">
        <v>85</v>
      </c>
      <c r="B67" s="7" t="s">
        <v>86</v>
      </c>
      <c r="C67" s="1">
        <v>3041.1</v>
      </c>
      <c r="D67" s="7">
        <v>36255878.370000005</v>
      </c>
      <c r="E67" s="7">
        <v>10954329.51</v>
      </c>
      <c r="F67" s="7">
        <v>1204208.1399999999</v>
      </c>
      <c r="G67" s="7">
        <f t="shared" si="7"/>
        <v>24097340.720000006</v>
      </c>
      <c r="H67" s="7">
        <v>0</v>
      </c>
      <c r="I67" s="14">
        <f t="shared" si="8"/>
        <v>11921.96191180823</v>
      </c>
      <c r="J67" s="1">
        <v>3108.1</v>
      </c>
      <c r="K67" s="7">
        <v>35657862.697499998</v>
      </c>
      <c r="L67" s="7">
        <v>11082040.890000001</v>
      </c>
      <c r="M67" s="7">
        <v>1169134.1200000001</v>
      </c>
      <c r="N67" s="7">
        <f t="shared" si="9"/>
        <v>23406687.687499996</v>
      </c>
      <c r="O67" s="7">
        <v>0</v>
      </c>
      <c r="P67" s="14">
        <f t="shared" si="10"/>
        <v>11472.559665873041</v>
      </c>
      <c r="Q67" s="1">
        <f t="shared" si="11"/>
        <v>-67</v>
      </c>
      <c r="R67" s="7">
        <f t="shared" si="12"/>
        <v>598015.67250000685</v>
      </c>
      <c r="S67" s="7">
        <f t="shared" si="13"/>
        <v>-127711.38000000082</v>
      </c>
      <c r="T67" s="7">
        <f t="shared" si="14"/>
        <v>35074.019999999786</v>
      </c>
      <c r="U67" s="7">
        <f t="shared" si="15"/>
        <v>690653.03250000998</v>
      </c>
      <c r="V67" s="7">
        <f t="shared" si="16"/>
        <v>0</v>
      </c>
      <c r="W67" s="14">
        <f t="shared" si="17"/>
        <v>449.40224593518906</v>
      </c>
    </row>
    <row r="68" spans="1:23" x14ac:dyDescent="0.35">
      <c r="A68" s="7" t="s">
        <v>85</v>
      </c>
      <c r="B68" s="7" t="s">
        <v>87</v>
      </c>
      <c r="C68" s="1">
        <v>1185.7</v>
      </c>
      <c r="D68" s="7">
        <v>15537973.534</v>
      </c>
      <c r="E68" s="7">
        <v>4606527.5599999996</v>
      </c>
      <c r="F68" s="7">
        <v>396388.6</v>
      </c>
      <c r="G68" s="7">
        <f t="shared" si="7"/>
        <v>10535057.374</v>
      </c>
      <c r="H68" s="7">
        <v>0</v>
      </c>
      <c r="I68" s="14">
        <f t="shared" si="8"/>
        <v>13104.472913890528</v>
      </c>
      <c r="J68" s="1">
        <v>1235.5999999999999</v>
      </c>
      <c r="K68" s="7">
        <v>15155937.515000001</v>
      </c>
      <c r="L68" s="7">
        <v>4447847.04</v>
      </c>
      <c r="M68" s="7">
        <v>384843.3</v>
      </c>
      <c r="N68" s="7">
        <f t="shared" si="9"/>
        <v>10323247.175000001</v>
      </c>
      <c r="O68" s="7">
        <v>0</v>
      </c>
      <c r="P68" s="14">
        <f t="shared" si="10"/>
        <v>12266.054965199095</v>
      </c>
      <c r="Q68" s="1">
        <f t="shared" ref="Q68:Q99" si="18">C68-J68</f>
        <v>-49.899999999999864</v>
      </c>
      <c r="R68" s="7">
        <f t="shared" ref="R68:R99" si="19">D68-K68</f>
        <v>382036.01899999939</v>
      </c>
      <c r="S68" s="7">
        <f t="shared" ref="S68:S99" si="20">E68-L68</f>
        <v>158680.51999999955</v>
      </c>
      <c r="T68" s="7">
        <f t="shared" ref="T68:T99" si="21">F68-M68</f>
        <v>11545.299999999988</v>
      </c>
      <c r="U68" s="7">
        <f t="shared" ref="U68:U99" si="22">G68-N68</f>
        <v>211810.19899999909</v>
      </c>
      <c r="V68" s="7">
        <f t="shared" ref="V68:V99" si="23">H68-O68</f>
        <v>0</v>
      </c>
      <c r="W68" s="14">
        <f t="shared" ref="W68:W99" si="24">I68-P68</f>
        <v>838.41794869143268</v>
      </c>
    </row>
    <row r="69" spans="1:23" x14ac:dyDescent="0.35">
      <c r="A69" s="7" t="s">
        <v>85</v>
      </c>
      <c r="B69" s="7" t="s">
        <v>88</v>
      </c>
      <c r="C69" s="1">
        <v>136.69999999999999</v>
      </c>
      <c r="D69" s="7">
        <v>3397952.4</v>
      </c>
      <c r="E69" s="7">
        <v>2841404.37</v>
      </c>
      <c r="F69" s="7">
        <v>246083.42</v>
      </c>
      <c r="G69" s="7">
        <f t="shared" ref="G69:G132" si="25">D69-E69-F69</f>
        <v>310464.60999999975</v>
      </c>
      <c r="H69" s="7">
        <v>0</v>
      </c>
      <c r="I69" s="14">
        <f t="shared" ref="I69:I132" si="26">D69/C69</f>
        <v>24857.00365764448</v>
      </c>
      <c r="J69" s="1">
        <v>152</v>
      </c>
      <c r="K69" s="7">
        <v>3397952.4</v>
      </c>
      <c r="L69" s="7">
        <v>2821545.07</v>
      </c>
      <c r="M69" s="7">
        <v>238915.94</v>
      </c>
      <c r="N69" s="7">
        <f t="shared" ref="N69:N132" si="27">K69-L69-M69</f>
        <v>337491.39000000007</v>
      </c>
      <c r="O69" s="7">
        <v>0</v>
      </c>
      <c r="P69" s="14">
        <f t="shared" ref="P69:P132" si="28">K69/J69</f>
        <v>22354.95</v>
      </c>
      <c r="Q69" s="1">
        <f t="shared" si="18"/>
        <v>-15.300000000000011</v>
      </c>
      <c r="R69" s="7">
        <f t="shared" si="19"/>
        <v>0</v>
      </c>
      <c r="S69" s="7">
        <f t="shared" si="20"/>
        <v>19859.300000000279</v>
      </c>
      <c r="T69" s="7">
        <f t="shared" si="21"/>
        <v>7167.4800000000105</v>
      </c>
      <c r="U69" s="7">
        <f t="shared" si="22"/>
        <v>-27026.780000000319</v>
      </c>
      <c r="V69" s="7">
        <f t="shared" si="23"/>
        <v>0</v>
      </c>
      <c r="W69" s="14">
        <f t="shared" si="24"/>
        <v>2502.0536576444792</v>
      </c>
    </row>
    <row r="70" spans="1:23" x14ac:dyDescent="0.35">
      <c r="A70" s="7" t="s">
        <v>89</v>
      </c>
      <c r="B70" s="7" t="s">
        <v>90</v>
      </c>
      <c r="C70" s="1">
        <v>5809.5</v>
      </c>
      <c r="D70" s="7">
        <v>76768863.072999999</v>
      </c>
      <c r="E70" s="7">
        <v>57244818.549999997</v>
      </c>
      <c r="F70" s="7">
        <v>2287670.4</v>
      </c>
      <c r="G70" s="7">
        <f t="shared" si="25"/>
        <v>17236374.123000003</v>
      </c>
      <c r="H70" s="7">
        <v>0</v>
      </c>
      <c r="I70" s="14">
        <f t="shared" si="26"/>
        <v>13214.366653412513</v>
      </c>
      <c r="J70" s="1">
        <v>5872.1</v>
      </c>
      <c r="K70" s="7">
        <v>74181665.145999998</v>
      </c>
      <c r="L70" s="7">
        <v>57040887.539999999</v>
      </c>
      <c r="M70" s="7">
        <v>2221039.2200000002</v>
      </c>
      <c r="N70" s="7">
        <f t="shared" si="27"/>
        <v>14919738.385999998</v>
      </c>
      <c r="O70" s="7">
        <v>0</v>
      </c>
      <c r="P70" s="14">
        <f t="shared" si="28"/>
        <v>12632.902223395376</v>
      </c>
      <c r="Q70" s="1">
        <f t="shared" si="18"/>
        <v>-62.600000000000364</v>
      </c>
      <c r="R70" s="7">
        <f t="shared" si="19"/>
        <v>2587197.9270000011</v>
      </c>
      <c r="S70" s="7">
        <f t="shared" si="20"/>
        <v>203931.00999999791</v>
      </c>
      <c r="T70" s="7">
        <f t="shared" si="21"/>
        <v>66631.179999999702</v>
      </c>
      <c r="U70" s="7">
        <f t="shared" si="22"/>
        <v>2316635.7370000053</v>
      </c>
      <c r="V70" s="7">
        <f t="shared" si="23"/>
        <v>0</v>
      </c>
      <c r="W70" s="14">
        <f t="shared" si="24"/>
        <v>581.46443001713669</v>
      </c>
    </row>
    <row r="71" spans="1:23" x14ac:dyDescent="0.35">
      <c r="A71" s="7" t="s">
        <v>89</v>
      </c>
      <c r="B71" s="7" t="s">
        <v>91</v>
      </c>
      <c r="C71" s="1">
        <v>4487.5</v>
      </c>
      <c r="D71" s="7">
        <v>55777734.241000004</v>
      </c>
      <c r="E71" s="7">
        <v>10119138.689999999</v>
      </c>
      <c r="F71" s="7">
        <v>617670.19999999995</v>
      </c>
      <c r="G71" s="7">
        <f t="shared" si="25"/>
        <v>45040925.351000004</v>
      </c>
      <c r="H71" s="7">
        <v>0</v>
      </c>
      <c r="I71" s="14">
        <f t="shared" si="26"/>
        <v>12429.578660947076</v>
      </c>
      <c r="J71" s="1">
        <v>4488.3999999999996</v>
      </c>
      <c r="K71" s="7">
        <v>53099251.288500004</v>
      </c>
      <c r="L71" s="7">
        <v>8744928.4399999995</v>
      </c>
      <c r="M71" s="7">
        <v>599679.81000000006</v>
      </c>
      <c r="N71" s="7">
        <f t="shared" si="27"/>
        <v>43754643.038500004</v>
      </c>
      <c r="O71" s="7">
        <v>0</v>
      </c>
      <c r="P71" s="14">
        <f t="shared" si="28"/>
        <v>11830.329580362715</v>
      </c>
      <c r="Q71" s="1">
        <f t="shared" si="18"/>
        <v>-0.8999999999996362</v>
      </c>
      <c r="R71" s="7">
        <f t="shared" si="19"/>
        <v>2678482.9525000006</v>
      </c>
      <c r="S71" s="7">
        <f t="shared" si="20"/>
        <v>1374210.25</v>
      </c>
      <c r="T71" s="7">
        <f t="shared" si="21"/>
        <v>17990.389999999898</v>
      </c>
      <c r="U71" s="7">
        <f t="shared" si="22"/>
        <v>1286282.3125</v>
      </c>
      <c r="V71" s="7">
        <f t="shared" si="23"/>
        <v>0</v>
      </c>
      <c r="W71" s="14">
        <f t="shared" si="24"/>
        <v>599.24908058436085</v>
      </c>
    </row>
    <row r="72" spans="1:23" x14ac:dyDescent="0.35">
      <c r="A72" s="7" t="s">
        <v>89</v>
      </c>
      <c r="B72" s="7" t="s">
        <v>92</v>
      </c>
      <c r="C72" s="1">
        <v>1157.4000000000001</v>
      </c>
      <c r="D72" s="7">
        <v>15567306.695</v>
      </c>
      <c r="E72" s="7">
        <v>3106931.43</v>
      </c>
      <c r="F72" s="7">
        <v>328787.56</v>
      </c>
      <c r="G72" s="7">
        <f t="shared" si="25"/>
        <v>12131587.705</v>
      </c>
      <c r="H72" s="7">
        <v>0</v>
      </c>
      <c r="I72" s="14">
        <f t="shared" si="26"/>
        <v>13450.239066010021</v>
      </c>
      <c r="J72" s="1">
        <v>1158.0999999999999</v>
      </c>
      <c r="K72" s="7">
        <v>15039024.501500001</v>
      </c>
      <c r="L72" s="7">
        <v>2815547</v>
      </c>
      <c r="M72" s="7">
        <v>319211.21999999997</v>
      </c>
      <c r="N72" s="7">
        <f t="shared" si="27"/>
        <v>11904266.281500001</v>
      </c>
      <c r="O72" s="7">
        <v>0</v>
      </c>
      <c r="P72" s="14">
        <f t="shared" si="28"/>
        <v>12985.946378982819</v>
      </c>
      <c r="Q72" s="1">
        <f t="shared" si="18"/>
        <v>-0.6999999999998181</v>
      </c>
      <c r="R72" s="7">
        <f t="shared" si="19"/>
        <v>528282.19349999912</v>
      </c>
      <c r="S72" s="7">
        <f t="shared" si="20"/>
        <v>291384.43000000017</v>
      </c>
      <c r="T72" s="7">
        <f t="shared" si="21"/>
        <v>9576.3400000000256</v>
      </c>
      <c r="U72" s="7">
        <f t="shared" si="22"/>
        <v>227321.42349999957</v>
      </c>
      <c r="V72" s="7">
        <f t="shared" si="23"/>
        <v>0</v>
      </c>
      <c r="W72" s="14">
        <f t="shared" si="24"/>
        <v>464.29268702720219</v>
      </c>
    </row>
    <row r="73" spans="1:23" x14ac:dyDescent="0.35">
      <c r="A73" s="7" t="s">
        <v>93</v>
      </c>
      <c r="B73" s="7" t="s">
        <v>93</v>
      </c>
      <c r="C73" s="1">
        <v>350.8</v>
      </c>
      <c r="D73" s="7">
        <v>5914149.017</v>
      </c>
      <c r="E73" s="7">
        <v>2995424.84</v>
      </c>
      <c r="F73" s="7">
        <v>170901.87</v>
      </c>
      <c r="G73" s="7">
        <f t="shared" si="25"/>
        <v>2747822.307</v>
      </c>
      <c r="H73" s="7">
        <v>0</v>
      </c>
      <c r="I73" s="14">
        <f t="shared" si="26"/>
        <v>16859.03368586089</v>
      </c>
      <c r="J73" s="1">
        <v>362.5</v>
      </c>
      <c r="K73" s="7">
        <v>5848382.7520000003</v>
      </c>
      <c r="L73" s="7">
        <v>3137615.12</v>
      </c>
      <c r="M73" s="7">
        <v>165924.15</v>
      </c>
      <c r="N73" s="7">
        <f t="shared" si="27"/>
        <v>2544843.4820000003</v>
      </c>
      <c r="O73" s="7">
        <v>0</v>
      </c>
      <c r="P73" s="14">
        <f t="shared" si="28"/>
        <v>16133.469660689656</v>
      </c>
      <c r="Q73" s="1">
        <f t="shared" si="18"/>
        <v>-11.699999999999989</v>
      </c>
      <c r="R73" s="7">
        <f t="shared" si="19"/>
        <v>65766.264999999665</v>
      </c>
      <c r="S73" s="7">
        <f t="shared" si="20"/>
        <v>-142190.28000000026</v>
      </c>
      <c r="T73" s="7">
        <f t="shared" si="21"/>
        <v>4977.7200000000012</v>
      </c>
      <c r="U73" s="7">
        <f t="shared" si="22"/>
        <v>202978.82499999972</v>
      </c>
      <c r="V73" s="7">
        <f t="shared" si="23"/>
        <v>0</v>
      </c>
      <c r="W73" s="14">
        <f t="shared" si="24"/>
        <v>725.56402517123388</v>
      </c>
    </row>
    <row r="74" spans="1:23" x14ac:dyDescent="0.35">
      <c r="A74" s="7" t="s">
        <v>94</v>
      </c>
      <c r="B74" s="7" t="s">
        <v>95</v>
      </c>
      <c r="C74" s="1">
        <v>382.2</v>
      </c>
      <c r="D74" s="7">
        <v>6416382.4440000001</v>
      </c>
      <c r="E74" s="7">
        <v>2455599.61</v>
      </c>
      <c r="F74" s="7">
        <v>99100.44</v>
      </c>
      <c r="G74" s="7">
        <f t="shared" si="25"/>
        <v>3861682.3940000003</v>
      </c>
      <c r="H74" s="7">
        <v>0</v>
      </c>
      <c r="I74" s="14">
        <f t="shared" si="26"/>
        <v>16788.023139717425</v>
      </c>
      <c r="J74" s="1">
        <v>392.6</v>
      </c>
      <c r="K74" s="7">
        <v>6167804.8365000002</v>
      </c>
      <c r="L74" s="7">
        <v>2478519.9300000002</v>
      </c>
      <c r="M74" s="7">
        <v>96214.02</v>
      </c>
      <c r="N74" s="7">
        <f t="shared" si="27"/>
        <v>3593070.8865</v>
      </c>
      <c r="O74" s="7">
        <v>0</v>
      </c>
      <c r="P74" s="14">
        <f t="shared" si="28"/>
        <v>15710.149863728986</v>
      </c>
      <c r="Q74" s="1">
        <f t="shared" si="18"/>
        <v>-10.400000000000034</v>
      </c>
      <c r="R74" s="7">
        <f t="shared" si="19"/>
        <v>248577.60749999993</v>
      </c>
      <c r="S74" s="7">
        <f t="shared" si="20"/>
        <v>-22920.320000000298</v>
      </c>
      <c r="T74" s="7">
        <f t="shared" si="21"/>
        <v>2886.4199999999983</v>
      </c>
      <c r="U74" s="7">
        <f t="shared" si="22"/>
        <v>268611.5075000003</v>
      </c>
      <c r="V74" s="7">
        <f t="shared" si="23"/>
        <v>0</v>
      </c>
      <c r="W74" s="14">
        <f t="shared" si="24"/>
        <v>1077.8732759884388</v>
      </c>
    </row>
    <row r="75" spans="1:23" x14ac:dyDescent="0.35">
      <c r="A75" s="7" t="s">
        <v>94</v>
      </c>
      <c r="B75" s="7" t="s">
        <v>96</v>
      </c>
      <c r="C75" s="1">
        <v>1245.2</v>
      </c>
      <c r="D75" s="7">
        <v>16418915.025</v>
      </c>
      <c r="E75" s="7">
        <v>15619930.43</v>
      </c>
      <c r="F75" s="7">
        <v>798662.18</v>
      </c>
      <c r="G75" s="7">
        <f t="shared" si="25"/>
        <v>322.41500000061933</v>
      </c>
      <c r="H75" s="7">
        <v>793439.76522000006</v>
      </c>
      <c r="I75" s="14">
        <f t="shared" si="26"/>
        <v>13185.765358978477</v>
      </c>
      <c r="J75" s="1">
        <v>1245.3</v>
      </c>
      <c r="K75" s="7">
        <v>15406304.9245</v>
      </c>
      <c r="L75" s="7">
        <v>14630191.25</v>
      </c>
      <c r="M75" s="7">
        <v>775400.17</v>
      </c>
      <c r="N75" s="7">
        <f t="shared" si="27"/>
        <v>713.50449999968987</v>
      </c>
      <c r="O75" s="7">
        <v>789246.90526000003</v>
      </c>
      <c r="P75" s="14">
        <f t="shared" si="28"/>
        <v>12371.561008993816</v>
      </c>
      <c r="Q75" s="1">
        <f t="shared" si="18"/>
        <v>-9.9999999999909051E-2</v>
      </c>
      <c r="R75" s="7">
        <f t="shared" si="19"/>
        <v>1012610.1005000006</v>
      </c>
      <c r="S75" s="7">
        <f t="shared" si="20"/>
        <v>989739.1799999997</v>
      </c>
      <c r="T75" s="7">
        <f t="shared" si="21"/>
        <v>23262.010000000009</v>
      </c>
      <c r="U75" s="7">
        <f t="shared" si="22"/>
        <v>-391.08949999907054</v>
      </c>
      <c r="V75" s="7">
        <f t="shared" si="23"/>
        <v>4192.8599600000307</v>
      </c>
      <c r="W75" s="14">
        <f t="shared" si="24"/>
        <v>814.20434998466044</v>
      </c>
    </row>
    <row r="76" spans="1:23" x14ac:dyDescent="0.35">
      <c r="A76" s="7" t="s">
        <v>97</v>
      </c>
      <c r="B76" s="7" t="s">
        <v>97</v>
      </c>
      <c r="C76" s="1">
        <v>2024</v>
      </c>
      <c r="D76" s="7">
        <v>26279880.080000002</v>
      </c>
      <c r="E76" s="7">
        <v>19477781.73</v>
      </c>
      <c r="F76" s="7">
        <v>908438.19</v>
      </c>
      <c r="G76" s="7">
        <f t="shared" si="25"/>
        <v>5893660.160000002</v>
      </c>
      <c r="H76" s="7">
        <v>0</v>
      </c>
      <c r="I76" s="14">
        <f t="shared" si="26"/>
        <v>12984.130474308302</v>
      </c>
      <c r="J76" s="1">
        <v>2017.5</v>
      </c>
      <c r="K76" s="7">
        <v>24653579.338</v>
      </c>
      <c r="L76" s="7">
        <v>19409588.57</v>
      </c>
      <c r="M76" s="7">
        <v>881978.83</v>
      </c>
      <c r="N76" s="7">
        <f t="shared" si="27"/>
        <v>4362011.9379999992</v>
      </c>
      <c r="O76" s="7">
        <v>0</v>
      </c>
      <c r="P76" s="14">
        <f t="shared" si="28"/>
        <v>12219.865842874844</v>
      </c>
      <c r="Q76" s="1">
        <f t="shared" si="18"/>
        <v>6.5</v>
      </c>
      <c r="R76" s="7">
        <f t="shared" si="19"/>
        <v>1626300.7420000024</v>
      </c>
      <c r="S76" s="7">
        <f t="shared" si="20"/>
        <v>68193.160000000149</v>
      </c>
      <c r="T76" s="7">
        <f t="shared" si="21"/>
        <v>26459.359999999986</v>
      </c>
      <c r="U76" s="7">
        <f t="shared" si="22"/>
        <v>1531648.2220000029</v>
      </c>
      <c r="V76" s="7">
        <f t="shared" si="23"/>
        <v>0</v>
      </c>
      <c r="W76" s="14">
        <f t="shared" si="24"/>
        <v>764.26463143345791</v>
      </c>
    </row>
    <row r="77" spans="1:23" x14ac:dyDescent="0.35">
      <c r="A77" s="7" t="s">
        <v>98</v>
      </c>
      <c r="B77" s="7" t="s">
        <v>98</v>
      </c>
      <c r="C77" s="1">
        <v>62</v>
      </c>
      <c r="D77" s="7">
        <v>1781744.71</v>
      </c>
      <c r="E77" s="7">
        <v>1211954.95</v>
      </c>
      <c r="F77" s="7">
        <v>96972.08</v>
      </c>
      <c r="G77" s="7">
        <f t="shared" si="25"/>
        <v>472817.68</v>
      </c>
      <c r="H77" s="7">
        <v>0</v>
      </c>
      <c r="I77" s="14">
        <f t="shared" si="26"/>
        <v>28737.817903225805</v>
      </c>
      <c r="J77" s="1">
        <v>65.900000000000006</v>
      </c>
      <c r="K77" s="7">
        <v>1781744.71</v>
      </c>
      <c r="L77" s="7">
        <v>1236730.72</v>
      </c>
      <c r="M77" s="7">
        <v>94147.65</v>
      </c>
      <c r="N77" s="7">
        <f t="shared" si="27"/>
        <v>450866.33999999997</v>
      </c>
      <c r="O77" s="7">
        <v>0</v>
      </c>
      <c r="P77" s="14">
        <f t="shared" si="28"/>
        <v>27037.097268588768</v>
      </c>
      <c r="Q77" s="1">
        <f t="shared" si="18"/>
        <v>-3.9000000000000057</v>
      </c>
      <c r="R77" s="7">
        <f t="shared" si="19"/>
        <v>0</v>
      </c>
      <c r="S77" s="7">
        <f t="shared" si="20"/>
        <v>-24775.770000000019</v>
      </c>
      <c r="T77" s="7">
        <f t="shared" si="21"/>
        <v>2824.4300000000076</v>
      </c>
      <c r="U77" s="7">
        <f t="shared" si="22"/>
        <v>21951.340000000026</v>
      </c>
      <c r="V77" s="7">
        <f t="shared" si="23"/>
        <v>0</v>
      </c>
      <c r="W77" s="14">
        <f t="shared" si="24"/>
        <v>1700.7206346370367</v>
      </c>
    </row>
    <row r="78" spans="1:23" x14ac:dyDescent="0.35">
      <c r="A78" s="7" t="s">
        <v>99</v>
      </c>
      <c r="B78" s="7" t="s">
        <v>99</v>
      </c>
      <c r="C78" s="1">
        <v>393.1</v>
      </c>
      <c r="D78" s="7">
        <v>6525504.5690000001</v>
      </c>
      <c r="E78" s="7">
        <v>3565850.24</v>
      </c>
      <c r="F78" s="7">
        <v>338323.14</v>
      </c>
      <c r="G78" s="7">
        <f t="shared" si="25"/>
        <v>2621331.1889999998</v>
      </c>
      <c r="H78" s="7">
        <v>0</v>
      </c>
      <c r="I78" s="14">
        <f t="shared" si="26"/>
        <v>16600.113378275248</v>
      </c>
      <c r="J78" s="1">
        <v>421.9</v>
      </c>
      <c r="K78" s="7">
        <v>6429493.0899999999</v>
      </c>
      <c r="L78" s="7">
        <v>3616060.68</v>
      </c>
      <c r="M78" s="7">
        <v>328469.07</v>
      </c>
      <c r="N78" s="7">
        <f t="shared" si="27"/>
        <v>2484963.34</v>
      </c>
      <c r="O78" s="7">
        <v>0</v>
      </c>
      <c r="P78" s="14">
        <f t="shared" si="28"/>
        <v>15239.376842853757</v>
      </c>
      <c r="Q78" s="1">
        <f t="shared" si="18"/>
        <v>-28.799999999999955</v>
      </c>
      <c r="R78" s="7">
        <f t="shared" si="19"/>
        <v>96011.479000000283</v>
      </c>
      <c r="S78" s="7">
        <f t="shared" si="20"/>
        <v>-50210.439999999944</v>
      </c>
      <c r="T78" s="7">
        <f t="shared" si="21"/>
        <v>9854.070000000007</v>
      </c>
      <c r="U78" s="7">
        <f t="shared" si="22"/>
        <v>136367.84899999993</v>
      </c>
      <c r="V78" s="7">
        <f t="shared" si="23"/>
        <v>0</v>
      </c>
      <c r="W78" s="14">
        <f t="shared" si="24"/>
        <v>1360.7365354214908</v>
      </c>
    </row>
    <row r="79" spans="1:23" x14ac:dyDescent="0.35">
      <c r="A79" s="7" t="s">
        <v>99</v>
      </c>
      <c r="B79" s="7" t="s">
        <v>100</v>
      </c>
      <c r="C79" s="1">
        <v>242</v>
      </c>
      <c r="D79" s="7">
        <v>4500157.0940000005</v>
      </c>
      <c r="E79" s="7">
        <v>1167543.92</v>
      </c>
      <c r="F79" s="7">
        <v>97268.479999999996</v>
      </c>
      <c r="G79" s="7">
        <f t="shared" si="25"/>
        <v>3235344.6940000006</v>
      </c>
      <c r="H79" s="7">
        <v>0</v>
      </c>
      <c r="I79" s="14">
        <f t="shared" si="26"/>
        <v>18595.690471074384</v>
      </c>
      <c r="J79" s="1">
        <v>228</v>
      </c>
      <c r="K79" s="7">
        <v>4139198.4134999998</v>
      </c>
      <c r="L79" s="7">
        <v>1175134.96</v>
      </c>
      <c r="M79" s="7">
        <v>94435.42</v>
      </c>
      <c r="N79" s="7">
        <f t="shared" si="27"/>
        <v>2869628.0334999999</v>
      </c>
      <c r="O79" s="7">
        <v>0</v>
      </c>
      <c r="P79" s="14">
        <f t="shared" si="28"/>
        <v>18154.379006578947</v>
      </c>
      <c r="Q79" s="1">
        <f t="shared" si="18"/>
        <v>14</v>
      </c>
      <c r="R79" s="7">
        <f t="shared" si="19"/>
        <v>360958.68050000072</v>
      </c>
      <c r="S79" s="7">
        <f t="shared" si="20"/>
        <v>-7591.0400000000373</v>
      </c>
      <c r="T79" s="7">
        <f t="shared" si="21"/>
        <v>2833.0599999999977</v>
      </c>
      <c r="U79" s="7">
        <f t="shared" si="22"/>
        <v>365716.6605000007</v>
      </c>
      <c r="V79" s="7">
        <f t="shared" si="23"/>
        <v>0</v>
      </c>
      <c r="W79" s="14">
        <f t="shared" si="24"/>
        <v>441.31146449543667</v>
      </c>
    </row>
    <row r="80" spans="1:23" x14ac:dyDescent="0.35">
      <c r="A80" s="7" t="s">
        <v>101</v>
      </c>
      <c r="B80" s="7" t="s">
        <v>102</v>
      </c>
      <c r="C80" s="1">
        <v>139</v>
      </c>
      <c r="D80" s="7">
        <v>3195437.5630000001</v>
      </c>
      <c r="E80" s="7">
        <v>2414925.79</v>
      </c>
      <c r="F80" s="7">
        <v>380601.77</v>
      </c>
      <c r="G80" s="7">
        <f t="shared" si="25"/>
        <v>399910.00300000003</v>
      </c>
      <c r="H80" s="7">
        <v>0</v>
      </c>
      <c r="I80" s="14">
        <f t="shared" si="26"/>
        <v>22988.759446043165</v>
      </c>
      <c r="J80" s="1">
        <v>144.5</v>
      </c>
      <c r="K80" s="7">
        <v>3163209.2760000001</v>
      </c>
      <c r="L80" s="7">
        <v>2617736.09</v>
      </c>
      <c r="M80" s="7">
        <v>369516.28</v>
      </c>
      <c r="N80" s="7">
        <f t="shared" si="27"/>
        <v>175956.90600000019</v>
      </c>
      <c r="O80" s="7">
        <v>0</v>
      </c>
      <c r="P80" s="14">
        <f t="shared" si="28"/>
        <v>21890.721633217992</v>
      </c>
      <c r="Q80" s="1">
        <f t="shared" si="18"/>
        <v>-5.5</v>
      </c>
      <c r="R80" s="7">
        <f t="shared" si="19"/>
        <v>32228.287000000011</v>
      </c>
      <c r="S80" s="7">
        <f t="shared" si="20"/>
        <v>-202810.29999999981</v>
      </c>
      <c r="T80" s="7">
        <f t="shared" si="21"/>
        <v>11085.489999999991</v>
      </c>
      <c r="U80" s="7">
        <f t="shared" si="22"/>
        <v>223953.09699999983</v>
      </c>
      <c r="V80" s="7">
        <f t="shared" si="23"/>
        <v>0</v>
      </c>
      <c r="W80" s="14">
        <f t="shared" si="24"/>
        <v>1098.0378128251723</v>
      </c>
    </row>
    <row r="81" spans="1:23" x14ac:dyDescent="0.35">
      <c r="A81" s="7" t="s">
        <v>103</v>
      </c>
      <c r="B81" s="7" t="s">
        <v>103</v>
      </c>
      <c r="C81" s="1">
        <v>72207.399999999994</v>
      </c>
      <c r="D81" s="7">
        <v>848195713.83200002</v>
      </c>
      <c r="E81" s="7">
        <v>412087033.81999999</v>
      </c>
      <c r="F81" s="7">
        <v>25845646.02</v>
      </c>
      <c r="G81" s="7">
        <f t="shared" si="25"/>
        <v>410263033.99200004</v>
      </c>
      <c r="H81" s="7">
        <v>0</v>
      </c>
      <c r="I81" s="14">
        <f t="shared" si="26"/>
        <v>11746.659121253502</v>
      </c>
      <c r="J81" s="1">
        <v>73129.100000000006</v>
      </c>
      <c r="K81" s="7">
        <v>833037943.36650002</v>
      </c>
      <c r="L81" s="7">
        <v>416638613.31999999</v>
      </c>
      <c r="M81" s="7">
        <v>25092860.210000001</v>
      </c>
      <c r="N81" s="7">
        <f t="shared" si="27"/>
        <v>391306469.83650005</v>
      </c>
      <c r="O81" s="7">
        <v>0</v>
      </c>
      <c r="P81" s="14">
        <f t="shared" si="28"/>
        <v>11391.333181544693</v>
      </c>
      <c r="Q81" s="1">
        <f t="shared" si="18"/>
        <v>-921.70000000001164</v>
      </c>
      <c r="R81" s="7">
        <f t="shared" si="19"/>
        <v>15157770.465499997</v>
      </c>
      <c r="S81" s="7">
        <f t="shared" si="20"/>
        <v>-4551579.5</v>
      </c>
      <c r="T81" s="7">
        <f t="shared" si="21"/>
        <v>752785.80999999866</v>
      </c>
      <c r="U81" s="7">
        <f t="shared" si="22"/>
        <v>18956564.155499995</v>
      </c>
      <c r="V81" s="7">
        <f t="shared" si="23"/>
        <v>0</v>
      </c>
      <c r="W81" s="14">
        <f t="shared" si="24"/>
        <v>355.32593970880953</v>
      </c>
    </row>
    <row r="82" spans="1:23" x14ac:dyDescent="0.35">
      <c r="A82" s="7" t="s">
        <v>66</v>
      </c>
      <c r="B82" s="7" t="s">
        <v>104</v>
      </c>
      <c r="C82" s="1">
        <v>186.5</v>
      </c>
      <c r="D82" s="7">
        <v>3768237.264</v>
      </c>
      <c r="E82" s="7">
        <v>539184.41</v>
      </c>
      <c r="F82" s="7">
        <v>6920.71</v>
      </c>
      <c r="G82" s="7">
        <f t="shared" si="25"/>
        <v>3222132.1439999999</v>
      </c>
      <c r="H82" s="7">
        <v>0</v>
      </c>
      <c r="I82" s="14">
        <f t="shared" si="26"/>
        <v>20205.025544235923</v>
      </c>
      <c r="J82" s="1">
        <v>189.3</v>
      </c>
      <c r="K82" s="7">
        <v>3645251.1535</v>
      </c>
      <c r="L82" s="7">
        <v>566299.4</v>
      </c>
      <c r="M82" s="7">
        <v>6719.14</v>
      </c>
      <c r="N82" s="7">
        <f t="shared" si="27"/>
        <v>3072232.6135</v>
      </c>
      <c r="O82" s="7">
        <v>0</v>
      </c>
      <c r="P82" s="14">
        <f t="shared" si="28"/>
        <v>19256.477303222397</v>
      </c>
      <c r="Q82" s="1">
        <f t="shared" si="18"/>
        <v>-2.8000000000000114</v>
      </c>
      <c r="R82" s="7">
        <f t="shared" si="19"/>
        <v>122986.11049999995</v>
      </c>
      <c r="S82" s="7">
        <f t="shared" si="20"/>
        <v>-27114.989999999991</v>
      </c>
      <c r="T82" s="7">
        <f t="shared" si="21"/>
        <v>201.56999999999971</v>
      </c>
      <c r="U82" s="7">
        <f t="shared" si="22"/>
        <v>149899.53049999988</v>
      </c>
      <c r="V82" s="7">
        <f t="shared" si="23"/>
        <v>0</v>
      </c>
      <c r="W82" s="14">
        <f t="shared" si="24"/>
        <v>948.54824101352642</v>
      </c>
    </row>
    <row r="83" spans="1:23" x14ac:dyDescent="0.35">
      <c r="A83" s="7" t="s">
        <v>66</v>
      </c>
      <c r="B83" s="7" t="s">
        <v>105</v>
      </c>
      <c r="C83" s="1">
        <v>60</v>
      </c>
      <c r="D83" s="7">
        <v>2835204.01</v>
      </c>
      <c r="E83" s="7">
        <v>468427.57</v>
      </c>
      <c r="F83" s="7">
        <v>95083.7</v>
      </c>
      <c r="G83" s="7">
        <f t="shared" si="25"/>
        <v>2271692.7399999998</v>
      </c>
      <c r="H83" s="7">
        <v>0</v>
      </c>
      <c r="I83" s="14">
        <f t="shared" si="26"/>
        <v>47253.400166666666</v>
      </c>
      <c r="J83" s="1">
        <v>60</v>
      </c>
      <c r="K83" s="7">
        <v>2835204.01</v>
      </c>
      <c r="L83" s="7">
        <v>483279.27</v>
      </c>
      <c r="M83" s="7">
        <v>92314.27</v>
      </c>
      <c r="N83" s="7">
        <f t="shared" si="27"/>
        <v>2259610.4699999997</v>
      </c>
      <c r="O83" s="7">
        <v>0</v>
      </c>
      <c r="P83" s="14">
        <f t="shared" si="28"/>
        <v>47253.400166666666</v>
      </c>
      <c r="Q83" s="1">
        <f t="shared" si="18"/>
        <v>0</v>
      </c>
      <c r="R83" s="7">
        <f t="shared" si="19"/>
        <v>0</v>
      </c>
      <c r="S83" s="7">
        <f t="shared" si="20"/>
        <v>-14851.700000000012</v>
      </c>
      <c r="T83" s="7">
        <f t="shared" si="21"/>
        <v>2769.429999999993</v>
      </c>
      <c r="U83" s="7">
        <f t="shared" si="22"/>
        <v>12082.270000000019</v>
      </c>
      <c r="V83" s="7">
        <f t="shared" si="23"/>
        <v>0</v>
      </c>
      <c r="W83" s="14">
        <f t="shared" si="24"/>
        <v>0</v>
      </c>
    </row>
    <row r="84" spans="1:23" x14ac:dyDescent="0.35">
      <c r="A84" s="7" t="s">
        <v>47</v>
      </c>
      <c r="B84" s="7" t="s">
        <v>106</v>
      </c>
      <c r="C84" s="1">
        <v>157.19999999999999</v>
      </c>
      <c r="D84" s="7">
        <v>3343008.6140000001</v>
      </c>
      <c r="E84" s="7">
        <v>1253562.0900000001</v>
      </c>
      <c r="F84" s="7">
        <v>125356</v>
      </c>
      <c r="G84" s="7">
        <f t="shared" si="25"/>
        <v>1964090.524</v>
      </c>
      <c r="H84" s="7">
        <v>0</v>
      </c>
      <c r="I84" s="14">
        <f t="shared" si="26"/>
        <v>21265.958104325702</v>
      </c>
      <c r="J84" s="1">
        <v>158.30000000000001</v>
      </c>
      <c r="K84" s="7">
        <v>3222185.2225000001</v>
      </c>
      <c r="L84" s="7">
        <v>1290584.8899999999</v>
      </c>
      <c r="M84" s="7">
        <v>121704.85</v>
      </c>
      <c r="N84" s="7">
        <f t="shared" si="27"/>
        <v>1809895.4825000002</v>
      </c>
      <c r="O84" s="7">
        <v>0</v>
      </c>
      <c r="P84" s="14">
        <f t="shared" si="28"/>
        <v>20354.928758686037</v>
      </c>
      <c r="Q84" s="1">
        <f t="shared" si="18"/>
        <v>-1.1000000000000227</v>
      </c>
      <c r="R84" s="7">
        <f t="shared" si="19"/>
        <v>120823.39149999991</v>
      </c>
      <c r="S84" s="7">
        <f t="shared" si="20"/>
        <v>-37022.799999999814</v>
      </c>
      <c r="T84" s="7">
        <f t="shared" si="21"/>
        <v>3651.1499999999942</v>
      </c>
      <c r="U84" s="7">
        <f t="shared" si="22"/>
        <v>154195.04149999982</v>
      </c>
      <c r="V84" s="7">
        <f t="shared" si="23"/>
        <v>0</v>
      </c>
      <c r="W84" s="14">
        <f t="shared" si="24"/>
        <v>911.02934563966483</v>
      </c>
    </row>
    <row r="85" spans="1:23" x14ac:dyDescent="0.35">
      <c r="A85" s="7" t="s">
        <v>47</v>
      </c>
      <c r="B85" s="7" t="s">
        <v>107</v>
      </c>
      <c r="C85" s="1">
        <v>104</v>
      </c>
      <c r="D85" s="7">
        <v>2467533.2999999998</v>
      </c>
      <c r="E85" s="7">
        <v>848053.24</v>
      </c>
      <c r="F85" s="7">
        <v>88836.58</v>
      </c>
      <c r="G85" s="7">
        <f t="shared" si="25"/>
        <v>1530643.4799999997</v>
      </c>
      <c r="H85" s="7">
        <v>0</v>
      </c>
      <c r="I85" s="14">
        <f t="shared" si="26"/>
        <v>23726.281730769228</v>
      </c>
      <c r="J85" s="1">
        <v>105.3</v>
      </c>
      <c r="K85" s="7">
        <v>2467533.2999999998</v>
      </c>
      <c r="L85" s="7">
        <v>870142.04</v>
      </c>
      <c r="M85" s="7">
        <v>86249.11</v>
      </c>
      <c r="N85" s="7">
        <f t="shared" si="27"/>
        <v>1511142.1499999997</v>
      </c>
      <c r="O85" s="7">
        <v>0</v>
      </c>
      <c r="P85" s="14">
        <f t="shared" si="28"/>
        <v>23433.364672364671</v>
      </c>
      <c r="Q85" s="1">
        <f t="shared" si="18"/>
        <v>-1.2999999999999972</v>
      </c>
      <c r="R85" s="7">
        <f t="shared" si="19"/>
        <v>0</v>
      </c>
      <c r="S85" s="7">
        <f t="shared" si="20"/>
        <v>-22088.800000000047</v>
      </c>
      <c r="T85" s="7">
        <f t="shared" si="21"/>
        <v>2587.4700000000012</v>
      </c>
      <c r="U85" s="7">
        <f t="shared" si="22"/>
        <v>19501.330000000075</v>
      </c>
      <c r="V85" s="7">
        <f t="shared" si="23"/>
        <v>0</v>
      </c>
      <c r="W85" s="14">
        <f t="shared" si="24"/>
        <v>292.91705840455688</v>
      </c>
    </row>
    <row r="86" spans="1:23" x14ac:dyDescent="0.35">
      <c r="A86" s="7" t="s">
        <v>47</v>
      </c>
      <c r="B86" s="7" t="s">
        <v>108</v>
      </c>
      <c r="C86" s="1">
        <v>192.5</v>
      </c>
      <c r="D86" s="7">
        <v>3856309.1359999999</v>
      </c>
      <c r="E86" s="7">
        <v>752486.44</v>
      </c>
      <c r="F86" s="7">
        <v>64461.36</v>
      </c>
      <c r="G86" s="7">
        <f t="shared" si="25"/>
        <v>3039361.3360000001</v>
      </c>
      <c r="H86" s="7">
        <v>0</v>
      </c>
      <c r="I86" s="14">
        <f t="shared" si="26"/>
        <v>20032.774732467533</v>
      </c>
      <c r="J86" s="1">
        <v>197.6</v>
      </c>
      <c r="K86" s="7">
        <v>3738676.077</v>
      </c>
      <c r="L86" s="7">
        <v>772601.8</v>
      </c>
      <c r="M86" s="7">
        <v>62583.839999999997</v>
      </c>
      <c r="N86" s="7">
        <f t="shared" si="27"/>
        <v>2903490.4369999999</v>
      </c>
      <c r="O86" s="7">
        <v>0</v>
      </c>
      <c r="P86" s="14">
        <f t="shared" si="28"/>
        <v>18920.425490890688</v>
      </c>
      <c r="Q86" s="1">
        <f t="shared" si="18"/>
        <v>-5.0999999999999943</v>
      </c>
      <c r="R86" s="7">
        <f t="shared" si="19"/>
        <v>117633.05899999989</v>
      </c>
      <c r="S86" s="7">
        <f t="shared" si="20"/>
        <v>-20115.360000000102</v>
      </c>
      <c r="T86" s="7">
        <f t="shared" si="21"/>
        <v>1877.5200000000041</v>
      </c>
      <c r="U86" s="7">
        <f t="shared" si="22"/>
        <v>135870.89900000021</v>
      </c>
      <c r="V86" s="7">
        <f t="shared" si="23"/>
        <v>0</v>
      </c>
      <c r="W86" s="14">
        <f t="shared" si="24"/>
        <v>1112.3492415768451</v>
      </c>
    </row>
    <row r="87" spans="1:23" x14ac:dyDescent="0.35">
      <c r="A87" s="7" t="s">
        <v>47</v>
      </c>
      <c r="B87" s="7" t="s">
        <v>109</v>
      </c>
      <c r="C87" s="1">
        <v>89.8</v>
      </c>
      <c r="D87" s="7">
        <v>2307842.0480000004</v>
      </c>
      <c r="E87" s="7">
        <v>507534.58</v>
      </c>
      <c r="F87" s="7">
        <v>31943.65</v>
      </c>
      <c r="G87" s="7">
        <f t="shared" si="25"/>
        <v>1768363.8180000004</v>
      </c>
      <c r="H87" s="7">
        <v>0</v>
      </c>
      <c r="I87" s="14">
        <f t="shared" si="26"/>
        <v>25699.800089086864</v>
      </c>
      <c r="J87" s="1">
        <v>95.1</v>
      </c>
      <c r="K87" s="7">
        <v>2284108.554</v>
      </c>
      <c r="L87" s="7">
        <v>521640.66</v>
      </c>
      <c r="M87" s="7">
        <v>31013.25</v>
      </c>
      <c r="N87" s="7">
        <f t="shared" si="27"/>
        <v>1731454.6440000001</v>
      </c>
      <c r="O87" s="7">
        <v>0</v>
      </c>
      <c r="P87" s="14">
        <f t="shared" si="28"/>
        <v>24017.965867507886</v>
      </c>
      <c r="Q87" s="1">
        <f t="shared" si="18"/>
        <v>-5.2999999999999972</v>
      </c>
      <c r="R87" s="7">
        <f t="shared" si="19"/>
        <v>23733.494000000414</v>
      </c>
      <c r="S87" s="7">
        <f t="shared" si="20"/>
        <v>-14106.079999999958</v>
      </c>
      <c r="T87" s="7">
        <f t="shared" si="21"/>
        <v>930.40000000000146</v>
      </c>
      <c r="U87" s="7">
        <f t="shared" si="22"/>
        <v>36909.174000000348</v>
      </c>
      <c r="V87" s="7">
        <f t="shared" si="23"/>
        <v>0</v>
      </c>
      <c r="W87" s="14">
        <f t="shared" si="24"/>
        <v>1681.834221578978</v>
      </c>
    </row>
    <row r="88" spans="1:23" x14ac:dyDescent="0.35">
      <c r="A88" s="7" t="s">
        <v>47</v>
      </c>
      <c r="B88" s="7" t="s">
        <v>110</v>
      </c>
      <c r="C88" s="1">
        <v>693</v>
      </c>
      <c r="D88" s="7">
        <v>9485152.8440000005</v>
      </c>
      <c r="E88" s="7">
        <v>3382476.46</v>
      </c>
      <c r="F88" s="7">
        <v>266434.78999999998</v>
      </c>
      <c r="G88" s="7">
        <f t="shared" si="25"/>
        <v>5836241.5940000005</v>
      </c>
      <c r="H88" s="7">
        <v>0</v>
      </c>
      <c r="I88" s="14">
        <f t="shared" si="26"/>
        <v>13687.089240981242</v>
      </c>
      <c r="J88" s="1">
        <v>687.9</v>
      </c>
      <c r="K88" s="7">
        <v>8892753.6539999992</v>
      </c>
      <c r="L88" s="7">
        <v>3481702.32</v>
      </c>
      <c r="M88" s="7">
        <v>258674.55</v>
      </c>
      <c r="N88" s="7">
        <f t="shared" si="27"/>
        <v>5152376.7839999991</v>
      </c>
      <c r="O88" s="7">
        <v>0</v>
      </c>
      <c r="P88" s="14">
        <f t="shared" si="28"/>
        <v>12927.393013519406</v>
      </c>
      <c r="Q88" s="1">
        <f t="shared" si="18"/>
        <v>5.1000000000000227</v>
      </c>
      <c r="R88" s="7">
        <f t="shared" si="19"/>
        <v>592399.19000000134</v>
      </c>
      <c r="S88" s="7">
        <f t="shared" si="20"/>
        <v>-99225.85999999987</v>
      </c>
      <c r="T88" s="7">
        <f t="shared" si="21"/>
        <v>7760.2399999999907</v>
      </c>
      <c r="U88" s="7">
        <f t="shared" si="22"/>
        <v>683864.81000000145</v>
      </c>
      <c r="V88" s="7">
        <f t="shared" si="23"/>
        <v>0</v>
      </c>
      <c r="W88" s="14">
        <f t="shared" si="24"/>
        <v>759.69622746183632</v>
      </c>
    </row>
    <row r="89" spans="1:23" x14ac:dyDescent="0.35">
      <c r="A89" s="7" t="s">
        <v>111</v>
      </c>
      <c r="B89" s="7" t="s">
        <v>111</v>
      </c>
      <c r="C89" s="1">
        <v>829.8</v>
      </c>
      <c r="D89" s="7">
        <v>11986713.027000001</v>
      </c>
      <c r="E89" s="7">
        <v>10463248.07</v>
      </c>
      <c r="F89" s="7">
        <v>438848.46</v>
      </c>
      <c r="G89" s="7">
        <f t="shared" si="25"/>
        <v>1084616.4970000004</v>
      </c>
      <c r="H89" s="7">
        <v>0</v>
      </c>
      <c r="I89" s="14">
        <f t="shared" si="26"/>
        <v>14445.303720173537</v>
      </c>
      <c r="J89" s="1">
        <v>862.8</v>
      </c>
      <c r="K89" s="7">
        <v>11725516.5615</v>
      </c>
      <c r="L89" s="7">
        <v>10497211.67</v>
      </c>
      <c r="M89" s="7">
        <v>426066.47</v>
      </c>
      <c r="N89" s="7">
        <f t="shared" si="27"/>
        <v>802238.42149999994</v>
      </c>
      <c r="O89" s="7">
        <v>0</v>
      </c>
      <c r="P89" s="14">
        <f t="shared" si="28"/>
        <v>13590.074827885954</v>
      </c>
      <c r="Q89" s="1">
        <f t="shared" si="18"/>
        <v>-33</v>
      </c>
      <c r="R89" s="7">
        <f t="shared" si="19"/>
        <v>261196.46550000086</v>
      </c>
      <c r="S89" s="7">
        <f t="shared" si="20"/>
        <v>-33963.599999999627</v>
      </c>
      <c r="T89" s="7">
        <f t="shared" si="21"/>
        <v>12781.990000000049</v>
      </c>
      <c r="U89" s="7">
        <f t="shared" si="22"/>
        <v>282378.0755000005</v>
      </c>
      <c r="V89" s="7">
        <f t="shared" si="23"/>
        <v>0</v>
      </c>
      <c r="W89" s="14">
        <f t="shared" si="24"/>
        <v>855.22889228758322</v>
      </c>
    </row>
    <row r="90" spans="1:23" x14ac:dyDescent="0.35">
      <c r="A90" s="7" t="s">
        <v>112</v>
      </c>
      <c r="B90" s="7" t="s">
        <v>113</v>
      </c>
      <c r="C90" s="1">
        <v>4799.6000000000004</v>
      </c>
      <c r="D90" s="7">
        <v>59023963.358000003</v>
      </c>
      <c r="E90" s="7">
        <v>23025754.039999999</v>
      </c>
      <c r="F90" s="7">
        <v>1802573.45</v>
      </c>
      <c r="G90" s="7">
        <f t="shared" si="25"/>
        <v>34195635.868000001</v>
      </c>
      <c r="H90" s="7">
        <v>0</v>
      </c>
      <c r="I90" s="14">
        <f t="shared" si="26"/>
        <v>12297.683839903324</v>
      </c>
      <c r="J90" s="1">
        <v>4879.6000000000004</v>
      </c>
      <c r="K90" s="7">
        <v>57731063.055</v>
      </c>
      <c r="L90" s="7">
        <v>21248958.359999999</v>
      </c>
      <c r="M90" s="7">
        <v>1750071.31</v>
      </c>
      <c r="N90" s="7">
        <f t="shared" si="27"/>
        <v>34732033.384999998</v>
      </c>
      <c r="O90" s="7">
        <v>0</v>
      </c>
      <c r="P90" s="14">
        <f t="shared" si="28"/>
        <v>11831.10563468317</v>
      </c>
      <c r="Q90" s="1">
        <f t="shared" si="18"/>
        <v>-80</v>
      </c>
      <c r="R90" s="7">
        <f t="shared" si="19"/>
        <v>1292900.3030000031</v>
      </c>
      <c r="S90" s="7">
        <f t="shared" si="20"/>
        <v>1776795.6799999997</v>
      </c>
      <c r="T90" s="7">
        <f t="shared" si="21"/>
        <v>52502.139999999898</v>
      </c>
      <c r="U90" s="7">
        <f t="shared" si="22"/>
        <v>-536397.5169999972</v>
      </c>
      <c r="V90" s="7">
        <f t="shared" si="23"/>
        <v>0</v>
      </c>
      <c r="W90" s="14">
        <f t="shared" si="24"/>
        <v>466.5782052201539</v>
      </c>
    </row>
    <row r="91" spans="1:23" x14ac:dyDescent="0.35">
      <c r="A91" s="7" t="s">
        <v>112</v>
      </c>
      <c r="B91" s="7" t="s">
        <v>114</v>
      </c>
      <c r="C91" s="1">
        <v>1161.2</v>
      </c>
      <c r="D91" s="7">
        <v>15930503.333999999</v>
      </c>
      <c r="E91" s="7">
        <v>3781075.51</v>
      </c>
      <c r="F91" s="7">
        <v>252725.13</v>
      </c>
      <c r="G91" s="7">
        <f t="shared" si="25"/>
        <v>11896702.693999998</v>
      </c>
      <c r="H91" s="7">
        <v>0</v>
      </c>
      <c r="I91" s="14">
        <f t="shared" si="26"/>
        <v>13719.000459869099</v>
      </c>
      <c r="J91" s="1">
        <v>1217.0999999999999</v>
      </c>
      <c r="K91" s="7">
        <v>15647845.944499999</v>
      </c>
      <c r="L91" s="7">
        <v>3452834.82</v>
      </c>
      <c r="M91" s="7">
        <v>245364.2</v>
      </c>
      <c r="N91" s="7">
        <f t="shared" si="27"/>
        <v>11949646.9245</v>
      </c>
      <c r="O91" s="7">
        <v>0</v>
      </c>
      <c r="P91" s="14">
        <f t="shared" si="28"/>
        <v>12856.664156190946</v>
      </c>
      <c r="Q91" s="1">
        <f t="shared" si="18"/>
        <v>-55.899999999999864</v>
      </c>
      <c r="R91" s="7">
        <f t="shared" si="19"/>
        <v>282657.38949999958</v>
      </c>
      <c r="S91" s="7">
        <f t="shared" si="20"/>
        <v>328240.68999999994</v>
      </c>
      <c r="T91" s="7">
        <f t="shared" si="21"/>
        <v>7360.929999999993</v>
      </c>
      <c r="U91" s="7">
        <f t="shared" si="22"/>
        <v>-52944.23050000146</v>
      </c>
      <c r="V91" s="7">
        <f t="shared" si="23"/>
        <v>0</v>
      </c>
      <c r="W91" s="14">
        <f t="shared" si="24"/>
        <v>862.33630367815385</v>
      </c>
    </row>
    <row r="92" spans="1:23" x14ac:dyDescent="0.35">
      <c r="A92" s="7" t="s">
        <v>112</v>
      </c>
      <c r="B92" s="7" t="s">
        <v>115</v>
      </c>
      <c r="C92" s="1">
        <v>689.2</v>
      </c>
      <c r="D92" s="7">
        <v>10031800.790000001</v>
      </c>
      <c r="E92" s="7">
        <v>1936652.39</v>
      </c>
      <c r="F92" s="7">
        <v>197648.85</v>
      </c>
      <c r="G92" s="7">
        <f t="shared" si="25"/>
        <v>7897499.5500000017</v>
      </c>
      <c r="H92" s="7">
        <v>0</v>
      </c>
      <c r="I92" s="14">
        <f t="shared" si="26"/>
        <v>14555.717919326757</v>
      </c>
      <c r="J92" s="1">
        <v>686.5</v>
      </c>
      <c r="K92" s="7">
        <v>9538400.9210000001</v>
      </c>
      <c r="L92" s="7">
        <v>1769885.21</v>
      </c>
      <c r="M92" s="7">
        <v>191892.09</v>
      </c>
      <c r="N92" s="7">
        <f t="shared" si="27"/>
        <v>7576623.6210000003</v>
      </c>
      <c r="O92" s="7">
        <v>0</v>
      </c>
      <c r="P92" s="14">
        <f t="shared" si="28"/>
        <v>13894.247517844136</v>
      </c>
      <c r="Q92" s="1">
        <f t="shared" si="18"/>
        <v>2.7000000000000455</v>
      </c>
      <c r="R92" s="7">
        <f t="shared" si="19"/>
        <v>493399.86900000088</v>
      </c>
      <c r="S92" s="7">
        <f t="shared" si="20"/>
        <v>166767.17999999993</v>
      </c>
      <c r="T92" s="7">
        <f t="shared" si="21"/>
        <v>5756.7600000000093</v>
      </c>
      <c r="U92" s="7">
        <f t="shared" si="22"/>
        <v>320875.9290000014</v>
      </c>
      <c r="V92" s="7">
        <f t="shared" si="23"/>
        <v>0</v>
      </c>
      <c r="W92" s="14">
        <f t="shared" si="24"/>
        <v>661.47040148262022</v>
      </c>
    </row>
    <row r="93" spans="1:23" x14ac:dyDescent="0.35">
      <c r="A93" s="7" t="s">
        <v>116</v>
      </c>
      <c r="B93" s="7" t="s">
        <v>117</v>
      </c>
      <c r="C93" s="1">
        <v>31121.5</v>
      </c>
      <c r="D93" s="7">
        <v>356274942.75</v>
      </c>
      <c r="E93" s="7">
        <v>146571014.94999999</v>
      </c>
      <c r="F93" s="7">
        <v>9080094.5099999998</v>
      </c>
      <c r="G93" s="7">
        <f t="shared" si="25"/>
        <v>200623833.29000002</v>
      </c>
      <c r="H93" s="7">
        <v>0</v>
      </c>
      <c r="I93" s="14">
        <f t="shared" si="26"/>
        <v>11447.871816911138</v>
      </c>
      <c r="J93" s="1">
        <v>31466.799999999999</v>
      </c>
      <c r="K93" s="7">
        <v>356274942.75</v>
      </c>
      <c r="L93" s="7">
        <v>147207651.5</v>
      </c>
      <c r="M93" s="7">
        <v>8815625.7400000002</v>
      </c>
      <c r="N93" s="7">
        <f t="shared" si="27"/>
        <v>200251665.50999999</v>
      </c>
      <c r="O93" s="7">
        <v>0</v>
      </c>
      <c r="P93" s="14">
        <f t="shared" si="28"/>
        <v>11322.248933796891</v>
      </c>
      <c r="Q93" s="1">
        <f t="shared" si="18"/>
        <v>-345.29999999999927</v>
      </c>
      <c r="R93" s="7">
        <f t="shared" si="19"/>
        <v>0</v>
      </c>
      <c r="S93" s="7">
        <f t="shared" si="20"/>
        <v>-636636.55000001192</v>
      </c>
      <c r="T93" s="7">
        <f t="shared" si="21"/>
        <v>264468.76999999955</v>
      </c>
      <c r="U93" s="7">
        <f t="shared" si="22"/>
        <v>372167.78000003099</v>
      </c>
      <c r="V93" s="7">
        <f t="shared" si="23"/>
        <v>0</v>
      </c>
      <c r="W93" s="14">
        <f t="shared" si="24"/>
        <v>125.62288311424709</v>
      </c>
    </row>
    <row r="94" spans="1:23" x14ac:dyDescent="0.35">
      <c r="A94" s="7" t="s">
        <v>116</v>
      </c>
      <c r="B94" s="7" t="s">
        <v>118</v>
      </c>
      <c r="C94" s="1">
        <v>13994.2</v>
      </c>
      <c r="D94" s="7">
        <v>160977053.90799999</v>
      </c>
      <c r="E94" s="7">
        <v>92399048.209999993</v>
      </c>
      <c r="F94" s="7">
        <v>5716239.8700000001</v>
      </c>
      <c r="G94" s="7">
        <f t="shared" si="25"/>
        <v>62861765.828000002</v>
      </c>
      <c r="H94" s="7">
        <v>0</v>
      </c>
      <c r="I94" s="14">
        <f t="shared" si="26"/>
        <v>11503.12657443798</v>
      </c>
      <c r="J94" s="1">
        <v>14288</v>
      </c>
      <c r="K94" s="7">
        <v>159043245.46250001</v>
      </c>
      <c r="L94" s="7">
        <v>92221296.480000004</v>
      </c>
      <c r="M94" s="7">
        <v>5549747.4500000002</v>
      </c>
      <c r="N94" s="7">
        <f t="shared" si="27"/>
        <v>61272201.532499999</v>
      </c>
      <c r="O94" s="7">
        <v>0</v>
      </c>
      <c r="P94" s="14">
        <f t="shared" si="28"/>
        <v>11131.246182985722</v>
      </c>
      <c r="Q94" s="1">
        <f t="shared" si="18"/>
        <v>-293.79999999999927</v>
      </c>
      <c r="R94" s="7">
        <f t="shared" si="19"/>
        <v>1933808.4454999864</v>
      </c>
      <c r="S94" s="7">
        <f t="shared" si="20"/>
        <v>177751.72999998927</v>
      </c>
      <c r="T94" s="7">
        <f t="shared" si="21"/>
        <v>166492.41999999993</v>
      </c>
      <c r="U94" s="7">
        <f t="shared" si="22"/>
        <v>1589564.2955000028</v>
      </c>
      <c r="V94" s="7">
        <f t="shared" si="23"/>
        <v>0</v>
      </c>
      <c r="W94" s="14">
        <f t="shared" si="24"/>
        <v>371.88039145225775</v>
      </c>
    </row>
    <row r="95" spans="1:23" x14ac:dyDescent="0.35">
      <c r="A95" s="7" t="s">
        <v>116</v>
      </c>
      <c r="B95" s="7" t="s">
        <v>119</v>
      </c>
      <c r="C95" s="1">
        <v>865.2</v>
      </c>
      <c r="D95" s="7">
        <v>12265322.949999999</v>
      </c>
      <c r="E95" s="7">
        <v>11470907.210000001</v>
      </c>
      <c r="F95" s="7">
        <v>794123.55</v>
      </c>
      <c r="G95" s="7">
        <f t="shared" si="25"/>
        <v>292.18999999831431</v>
      </c>
      <c r="H95" s="7">
        <v>517398.72730000003</v>
      </c>
      <c r="I95" s="14">
        <f t="shared" si="26"/>
        <v>14176.286349976883</v>
      </c>
      <c r="J95" s="1">
        <v>917.3</v>
      </c>
      <c r="K95" s="7">
        <v>12265678.9255</v>
      </c>
      <c r="L95" s="7">
        <v>11494532.390000001</v>
      </c>
      <c r="M95" s="7">
        <v>770993.74</v>
      </c>
      <c r="N95" s="7">
        <f t="shared" si="27"/>
        <v>152.79549999930896</v>
      </c>
      <c r="O95" s="7">
        <v>524834.15711999999</v>
      </c>
      <c r="P95" s="14">
        <f t="shared" si="28"/>
        <v>13371.502153602965</v>
      </c>
      <c r="Q95" s="1">
        <f t="shared" si="18"/>
        <v>-52.099999999999909</v>
      </c>
      <c r="R95" s="7">
        <f t="shared" si="19"/>
        <v>-355.97550000064075</v>
      </c>
      <c r="S95" s="7">
        <f t="shared" si="20"/>
        <v>-23625.179999999702</v>
      </c>
      <c r="T95" s="7">
        <f t="shared" si="21"/>
        <v>23129.810000000056</v>
      </c>
      <c r="U95" s="7">
        <f t="shared" si="22"/>
        <v>139.39449999900535</v>
      </c>
      <c r="V95" s="7">
        <f t="shared" si="23"/>
        <v>-7435.4298199999612</v>
      </c>
      <c r="W95" s="14">
        <f t="shared" si="24"/>
        <v>804.78419637391744</v>
      </c>
    </row>
    <row r="96" spans="1:23" x14ac:dyDescent="0.35">
      <c r="A96" s="7" t="s">
        <v>39</v>
      </c>
      <c r="B96" s="7" t="s">
        <v>120</v>
      </c>
      <c r="C96" s="1">
        <v>764.5</v>
      </c>
      <c r="D96" s="7">
        <v>10781957.478</v>
      </c>
      <c r="E96" s="7">
        <v>3011287.87</v>
      </c>
      <c r="F96" s="7">
        <v>429238.75</v>
      </c>
      <c r="G96" s="7">
        <f t="shared" si="25"/>
        <v>7341430.858</v>
      </c>
      <c r="H96" s="7">
        <v>0</v>
      </c>
      <c r="I96" s="14">
        <f t="shared" si="26"/>
        <v>14103.279892740353</v>
      </c>
      <c r="J96" s="1">
        <v>766.8</v>
      </c>
      <c r="K96" s="7">
        <v>10427351.989</v>
      </c>
      <c r="L96" s="7">
        <v>2874655.31</v>
      </c>
      <c r="M96" s="7">
        <v>416736.65</v>
      </c>
      <c r="N96" s="7">
        <f t="shared" si="27"/>
        <v>7135960.0289999992</v>
      </c>
      <c r="O96" s="7">
        <v>0</v>
      </c>
      <c r="P96" s="14">
        <f t="shared" si="28"/>
        <v>13598.528937141367</v>
      </c>
      <c r="Q96" s="1">
        <f t="shared" si="18"/>
        <v>-2.2999999999999545</v>
      </c>
      <c r="R96" s="7">
        <f t="shared" si="19"/>
        <v>354605.48900000006</v>
      </c>
      <c r="S96" s="7">
        <f t="shared" si="20"/>
        <v>136632.56000000006</v>
      </c>
      <c r="T96" s="7">
        <f t="shared" si="21"/>
        <v>12502.099999999977</v>
      </c>
      <c r="U96" s="7">
        <f t="shared" si="22"/>
        <v>205470.82900000084</v>
      </c>
      <c r="V96" s="7">
        <f t="shared" si="23"/>
        <v>0</v>
      </c>
      <c r="W96" s="14">
        <f t="shared" si="24"/>
        <v>504.75095559898546</v>
      </c>
    </row>
    <row r="97" spans="1:23" x14ac:dyDescent="0.35">
      <c r="A97" s="7" t="s">
        <v>39</v>
      </c>
      <c r="B97" s="7" t="s">
        <v>121</v>
      </c>
      <c r="C97" s="1">
        <v>196.2</v>
      </c>
      <c r="D97" s="7">
        <v>4002956.7909999997</v>
      </c>
      <c r="E97" s="7">
        <v>350733.7</v>
      </c>
      <c r="F97" s="7">
        <v>80485.73</v>
      </c>
      <c r="G97" s="7">
        <f t="shared" si="25"/>
        <v>3571737.3609999996</v>
      </c>
      <c r="H97" s="7">
        <v>0</v>
      </c>
      <c r="I97" s="14">
        <f t="shared" si="26"/>
        <v>20402.430127420997</v>
      </c>
      <c r="J97" s="1">
        <v>215.8</v>
      </c>
      <c r="K97" s="7">
        <v>3953168.6</v>
      </c>
      <c r="L97" s="7">
        <v>346603.92</v>
      </c>
      <c r="M97" s="7">
        <v>78141.490000000005</v>
      </c>
      <c r="N97" s="7">
        <f t="shared" si="27"/>
        <v>3528423.19</v>
      </c>
      <c r="O97" s="7">
        <v>0</v>
      </c>
      <c r="P97" s="14">
        <f t="shared" si="28"/>
        <v>18318.668211306765</v>
      </c>
      <c r="Q97" s="1">
        <f t="shared" si="18"/>
        <v>-19.600000000000023</v>
      </c>
      <c r="R97" s="7">
        <f t="shared" si="19"/>
        <v>49788.190999999642</v>
      </c>
      <c r="S97" s="7">
        <f t="shared" si="20"/>
        <v>4129.7800000000279</v>
      </c>
      <c r="T97" s="7">
        <f t="shared" si="21"/>
        <v>2344.2399999999907</v>
      </c>
      <c r="U97" s="7">
        <f t="shared" si="22"/>
        <v>43314.170999999624</v>
      </c>
      <c r="V97" s="7">
        <f t="shared" si="23"/>
        <v>0</v>
      </c>
      <c r="W97" s="14">
        <f t="shared" si="24"/>
        <v>2083.761916114232</v>
      </c>
    </row>
    <row r="98" spans="1:23" x14ac:dyDescent="0.35">
      <c r="A98" s="7" t="s">
        <v>39</v>
      </c>
      <c r="B98" s="7" t="s">
        <v>122</v>
      </c>
      <c r="C98" s="1">
        <v>253.5</v>
      </c>
      <c r="D98" s="7">
        <v>4573177.63</v>
      </c>
      <c r="E98" s="7">
        <v>1546849.14</v>
      </c>
      <c r="F98" s="7">
        <v>248224.67</v>
      </c>
      <c r="G98" s="7">
        <f t="shared" si="25"/>
        <v>2778103.8200000003</v>
      </c>
      <c r="H98" s="7">
        <v>0</v>
      </c>
      <c r="I98" s="14">
        <f t="shared" si="26"/>
        <v>18040.148441814596</v>
      </c>
      <c r="J98" s="1">
        <v>278.39999999999998</v>
      </c>
      <c r="K98" s="7">
        <v>4573177.63</v>
      </c>
      <c r="L98" s="7">
        <v>1574481.3</v>
      </c>
      <c r="M98" s="7">
        <v>240994.83</v>
      </c>
      <c r="N98" s="7">
        <f t="shared" si="27"/>
        <v>2757701.5</v>
      </c>
      <c r="O98" s="7">
        <v>0</v>
      </c>
      <c r="P98" s="14">
        <f t="shared" si="28"/>
        <v>16426.643785919539</v>
      </c>
      <c r="Q98" s="1">
        <f t="shared" si="18"/>
        <v>-24.899999999999977</v>
      </c>
      <c r="R98" s="7">
        <f t="shared" si="19"/>
        <v>0</v>
      </c>
      <c r="S98" s="7">
        <f t="shared" si="20"/>
        <v>-27632.160000000149</v>
      </c>
      <c r="T98" s="7">
        <f t="shared" si="21"/>
        <v>7229.8400000000256</v>
      </c>
      <c r="U98" s="7">
        <f t="shared" si="22"/>
        <v>20402.320000000298</v>
      </c>
      <c r="V98" s="7">
        <f t="shared" si="23"/>
        <v>0</v>
      </c>
      <c r="W98" s="14">
        <f t="shared" si="24"/>
        <v>1613.5046558950562</v>
      </c>
    </row>
    <row r="99" spans="1:23" x14ac:dyDescent="0.35">
      <c r="A99" s="7" t="s">
        <v>39</v>
      </c>
      <c r="B99" s="7" t="s">
        <v>123</v>
      </c>
      <c r="C99" s="1">
        <v>111.7</v>
      </c>
      <c r="D99" s="7">
        <v>2680020.111</v>
      </c>
      <c r="E99" s="7">
        <v>688338.71</v>
      </c>
      <c r="F99" s="7">
        <v>94013.11</v>
      </c>
      <c r="G99" s="7">
        <f t="shared" si="25"/>
        <v>1897668.291</v>
      </c>
      <c r="H99" s="7">
        <v>0</v>
      </c>
      <c r="I99" s="14">
        <f t="shared" si="26"/>
        <v>23993.018003581019</v>
      </c>
      <c r="J99" s="1">
        <v>113.5</v>
      </c>
      <c r="K99" s="7">
        <v>2611047.9515</v>
      </c>
      <c r="L99" s="7">
        <v>640595.26</v>
      </c>
      <c r="M99" s="7">
        <v>91274.86</v>
      </c>
      <c r="N99" s="7">
        <f t="shared" si="27"/>
        <v>1879177.8314999999</v>
      </c>
      <c r="O99" s="7">
        <v>0</v>
      </c>
      <c r="P99" s="14">
        <f t="shared" si="28"/>
        <v>23004.827766519822</v>
      </c>
      <c r="Q99" s="1">
        <f t="shared" si="18"/>
        <v>-1.7999999999999972</v>
      </c>
      <c r="R99" s="7">
        <f t="shared" si="19"/>
        <v>68972.159500000067</v>
      </c>
      <c r="S99" s="7">
        <f t="shared" si="20"/>
        <v>47743.449999999953</v>
      </c>
      <c r="T99" s="7">
        <f t="shared" si="21"/>
        <v>2738.25</v>
      </c>
      <c r="U99" s="7">
        <f t="shared" si="22"/>
        <v>18490.459500000114</v>
      </c>
      <c r="V99" s="7">
        <f t="shared" si="23"/>
        <v>0</v>
      </c>
      <c r="W99" s="14">
        <f t="shared" si="24"/>
        <v>988.19023706119697</v>
      </c>
    </row>
    <row r="100" spans="1:23" x14ac:dyDescent="0.35">
      <c r="A100" s="7" t="s">
        <v>39</v>
      </c>
      <c r="B100" s="7" t="s">
        <v>124</v>
      </c>
      <c r="C100" s="1">
        <v>465</v>
      </c>
      <c r="D100" s="7">
        <v>5835545.5479999995</v>
      </c>
      <c r="E100" s="7">
        <v>502458.12</v>
      </c>
      <c r="F100" s="7">
        <v>55470.75</v>
      </c>
      <c r="G100" s="7">
        <f t="shared" si="25"/>
        <v>5277616.6779999994</v>
      </c>
      <c r="H100" s="7">
        <v>0</v>
      </c>
      <c r="I100" s="14">
        <f t="shared" si="26"/>
        <v>12549.560318279569</v>
      </c>
      <c r="J100" s="1">
        <v>467</v>
      </c>
      <c r="K100" s="7">
        <v>5594151.4344999995</v>
      </c>
      <c r="L100" s="7">
        <v>488135.92</v>
      </c>
      <c r="M100" s="7">
        <v>53855.1</v>
      </c>
      <c r="N100" s="7">
        <f t="shared" si="27"/>
        <v>5052160.4145</v>
      </c>
      <c r="O100" s="7">
        <v>0</v>
      </c>
      <c r="P100" s="14">
        <f t="shared" si="28"/>
        <v>11978.91099464668</v>
      </c>
      <c r="Q100" s="1">
        <f t="shared" ref="Q100:Q131" si="29">C100-J100</f>
        <v>-2</v>
      </c>
      <c r="R100" s="7">
        <f t="shared" ref="R100:R131" si="30">D100-K100</f>
        <v>241394.11349999998</v>
      </c>
      <c r="S100" s="7">
        <f t="shared" ref="S100:S131" si="31">E100-L100</f>
        <v>14322.200000000012</v>
      </c>
      <c r="T100" s="7">
        <f t="shared" ref="T100:T131" si="32">F100-M100</f>
        <v>1615.6500000000015</v>
      </c>
      <c r="U100" s="7">
        <f t="shared" ref="U100:U131" si="33">G100-N100</f>
        <v>225456.26349999942</v>
      </c>
      <c r="V100" s="7">
        <f t="shared" ref="V100:V131" si="34">H100-O100</f>
        <v>0</v>
      </c>
      <c r="W100" s="14">
        <f t="shared" ref="W100:W131" si="35">I100-P100</f>
        <v>570.64932363288972</v>
      </c>
    </row>
    <row r="101" spans="1:23" x14ac:dyDescent="0.35">
      <c r="A101" s="7" t="s">
        <v>39</v>
      </c>
      <c r="B101" s="7" t="s">
        <v>125</v>
      </c>
      <c r="C101" s="1">
        <v>60</v>
      </c>
      <c r="D101" s="7">
        <v>1307198.6059999999</v>
      </c>
      <c r="E101" s="7">
        <v>453457.95</v>
      </c>
      <c r="F101" s="7">
        <v>42959.48</v>
      </c>
      <c r="G101" s="7">
        <f t="shared" si="25"/>
        <v>810781.17599999998</v>
      </c>
      <c r="H101" s="7">
        <v>0</v>
      </c>
      <c r="I101" s="14">
        <f t="shared" si="26"/>
        <v>21786.643433333331</v>
      </c>
      <c r="J101" s="1">
        <v>60</v>
      </c>
      <c r="K101" s="7">
        <v>1227614.3935</v>
      </c>
      <c r="L101" s="7">
        <v>434541.68</v>
      </c>
      <c r="M101" s="7">
        <v>41708.230000000003</v>
      </c>
      <c r="N101" s="7">
        <f t="shared" si="27"/>
        <v>751364.48350000009</v>
      </c>
      <c r="O101" s="7">
        <v>0</v>
      </c>
      <c r="P101" s="14">
        <f t="shared" si="28"/>
        <v>20460.239891666668</v>
      </c>
      <c r="Q101" s="1">
        <f t="shared" si="29"/>
        <v>0</v>
      </c>
      <c r="R101" s="7">
        <f t="shared" si="30"/>
        <v>79584.212499999907</v>
      </c>
      <c r="S101" s="7">
        <f t="shared" si="31"/>
        <v>18916.270000000019</v>
      </c>
      <c r="T101" s="7">
        <f t="shared" si="32"/>
        <v>1251.25</v>
      </c>
      <c r="U101" s="7">
        <f t="shared" si="33"/>
        <v>59416.692499999888</v>
      </c>
      <c r="V101" s="7">
        <f t="shared" si="34"/>
        <v>0</v>
      </c>
      <c r="W101" s="14">
        <f t="shared" si="35"/>
        <v>1326.4035416666629</v>
      </c>
    </row>
    <row r="102" spans="1:23" x14ac:dyDescent="0.35">
      <c r="A102" s="7" t="s">
        <v>126</v>
      </c>
      <c r="B102" s="7" t="s">
        <v>127</v>
      </c>
      <c r="C102" s="1">
        <v>189.3</v>
      </c>
      <c r="D102" s="7">
        <v>3930308.6860000002</v>
      </c>
      <c r="E102" s="7">
        <v>1118480.3400000001</v>
      </c>
      <c r="F102" s="7">
        <v>181733.66</v>
      </c>
      <c r="G102" s="7">
        <f t="shared" si="25"/>
        <v>2630094.6859999998</v>
      </c>
      <c r="H102" s="7">
        <v>0</v>
      </c>
      <c r="I102" s="14">
        <f t="shared" si="26"/>
        <v>20762.327976756471</v>
      </c>
      <c r="J102" s="1">
        <v>198.7</v>
      </c>
      <c r="K102" s="7">
        <v>3853883.1814999999</v>
      </c>
      <c r="L102" s="7">
        <v>1165895.18</v>
      </c>
      <c r="M102" s="7">
        <v>176440.45</v>
      </c>
      <c r="N102" s="7">
        <f t="shared" si="27"/>
        <v>2511547.5515000001</v>
      </c>
      <c r="O102" s="7">
        <v>0</v>
      </c>
      <c r="P102" s="14">
        <f t="shared" si="28"/>
        <v>19395.486570206343</v>
      </c>
      <c r="Q102" s="1">
        <f t="shared" si="29"/>
        <v>-9.3999999999999773</v>
      </c>
      <c r="R102" s="7">
        <f t="shared" si="30"/>
        <v>76425.504500000272</v>
      </c>
      <c r="S102" s="7">
        <f t="shared" si="31"/>
        <v>-47414.839999999851</v>
      </c>
      <c r="T102" s="7">
        <f t="shared" si="32"/>
        <v>5293.2099999999919</v>
      </c>
      <c r="U102" s="7">
        <f t="shared" si="33"/>
        <v>118547.13449999969</v>
      </c>
      <c r="V102" s="7">
        <f t="shared" si="34"/>
        <v>0</v>
      </c>
      <c r="W102" s="14">
        <f t="shared" si="35"/>
        <v>1366.8414065501274</v>
      </c>
    </row>
    <row r="103" spans="1:23" x14ac:dyDescent="0.35">
      <c r="A103" s="7" t="s">
        <v>126</v>
      </c>
      <c r="B103" s="7" t="s">
        <v>128</v>
      </c>
      <c r="C103" s="1">
        <v>456</v>
      </c>
      <c r="D103" s="7">
        <v>6618503.9699999997</v>
      </c>
      <c r="E103" s="7">
        <v>2386793.54</v>
      </c>
      <c r="F103" s="7">
        <v>243713.34</v>
      </c>
      <c r="G103" s="7">
        <f t="shared" si="25"/>
        <v>3987997.09</v>
      </c>
      <c r="H103" s="7">
        <v>0</v>
      </c>
      <c r="I103" s="14">
        <f t="shared" si="26"/>
        <v>14514.263092105262</v>
      </c>
      <c r="J103" s="1">
        <v>461.4</v>
      </c>
      <c r="K103" s="7">
        <v>6307064.4479999999</v>
      </c>
      <c r="L103" s="7">
        <v>2424579.8199999998</v>
      </c>
      <c r="M103" s="7">
        <v>236614.89</v>
      </c>
      <c r="N103" s="7">
        <f t="shared" si="27"/>
        <v>3645869.7379999999</v>
      </c>
      <c r="O103" s="7">
        <v>0</v>
      </c>
      <c r="P103" s="14">
        <f t="shared" si="28"/>
        <v>13669.407126137841</v>
      </c>
      <c r="Q103" s="1">
        <f t="shared" si="29"/>
        <v>-5.3999999999999773</v>
      </c>
      <c r="R103" s="7">
        <f t="shared" si="30"/>
        <v>311439.52199999988</v>
      </c>
      <c r="S103" s="7">
        <f t="shared" si="31"/>
        <v>-37786.279999999795</v>
      </c>
      <c r="T103" s="7">
        <f t="shared" si="32"/>
        <v>7098.4499999999825</v>
      </c>
      <c r="U103" s="7">
        <f t="shared" si="33"/>
        <v>342127.35199999996</v>
      </c>
      <c r="V103" s="7">
        <f t="shared" si="34"/>
        <v>0</v>
      </c>
      <c r="W103" s="14">
        <f t="shared" si="35"/>
        <v>844.85596596742107</v>
      </c>
    </row>
    <row r="104" spans="1:23" x14ac:dyDescent="0.35">
      <c r="A104" s="7" t="s">
        <v>126</v>
      </c>
      <c r="B104" s="7" t="s">
        <v>129</v>
      </c>
      <c r="C104" s="1">
        <v>60</v>
      </c>
      <c r="D104" s="7">
        <v>1373513.936</v>
      </c>
      <c r="E104" s="7">
        <v>182535.42</v>
      </c>
      <c r="F104" s="7">
        <v>21597.05</v>
      </c>
      <c r="G104" s="7">
        <f t="shared" si="25"/>
        <v>1169381.466</v>
      </c>
      <c r="H104" s="7">
        <v>0</v>
      </c>
      <c r="I104" s="14">
        <f t="shared" si="26"/>
        <v>22891.898933333334</v>
      </c>
      <c r="J104" s="1">
        <v>60</v>
      </c>
      <c r="K104" s="7">
        <v>1293992.7920000001</v>
      </c>
      <c r="L104" s="7">
        <v>189218.58</v>
      </c>
      <c r="M104" s="7">
        <v>20968.009999999998</v>
      </c>
      <c r="N104" s="7">
        <f t="shared" si="27"/>
        <v>1083806.202</v>
      </c>
      <c r="O104" s="7">
        <v>0</v>
      </c>
      <c r="P104" s="14">
        <f t="shared" si="28"/>
        <v>21566.546533333334</v>
      </c>
      <c r="Q104" s="1">
        <f t="shared" si="29"/>
        <v>0</v>
      </c>
      <c r="R104" s="7">
        <f t="shared" si="30"/>
        <v>79521.143999999855</v>
      </c>
      <c r="S104" s="7">
        <f t="shared" si="31"/>
        <v>-6683.1599999999744</v>
      </c>
      <c r="T104" s="7">
        <f t="shared" si="32"/>
        <v>629.04000000000087</v>
      </c>
      <c r="U104" s="7">
        <f t="shared" si="33"/>
        <v>85575.263999999966</v>
      </c>
      <c r="V104" s="7">
        <f t="shared" si="34"/>
        <v>0</v>
      </c>
      <c r="W104" s="14">
        <f t="shared" si="35"/>
        <v>1325.3523999999998</v>
      </c>
    </row>
    <row r="105" spans="1:23" x14ac:dyDescent="0.35">
      <c r="A105" s="7" t="s">
        <v>130</v>
      </c>
      <c r="B105" s="7" t="s">
        <v>131</v>
      </c>
      <c r="C105" s="1">
        <v>1767.5</v>
      </c>
      <c r="D105" s="7">
        <v>21779176.539000001</v>
      </c>
      <c r="E105" s="7">
        <v>7280439.7800000003</v>
      </c>
      <c r="F105" s="7">
        <v>781703.04</v>
      </c>
      <c r="G105" s="7">
        <f t="shared" si="25"/>
        <v>13717033.719000001</v>
      </c>
      <c r="H105" s="7">
        <v>0</v>
      </c>
      <c r="I105" s="14">
        <f t="shared" si="26"/>
        <v>12322.02350155587</v>
      </c>
      <c r="J105" s="1">
        <v>1786.5</v>
      </c>
      <c r="K105" s="7">
        <v>21237397.3145</v>
      </c>
      <c r="L105" s="7">
        <v>7372069.5800000001</v>
      </c>
      <c r="M105" s="7">
        <v>758934.99</v>
      </c>
      <c r="N105" s="7">
        <f t="shared" si="27"/>
        <v>13106392.7445</v>
      </c>
      <c r="O105" s="7">
        <v>0</v>
      </c>
      <c r="P105" s="14">
        <f t="shared" si="28"/>
        <v>11887.711902882731</v>
      </c>
      <c r="Q105" s="1">
        <f t="shared" si="29"/>
        <v>-19</v>
      </c>
      <c r="R105" s="7">
        <f t="shared" si="30"/>
        <v>541779.22450000048</v>
      </c>
      <c r="S105" s="7">
        <f t="shared" si="31"/>
        <v>-91629.799999999814</v>
      </c>
      <c r="T105" s="7">
        <f t="shared" si="32"/>
        <v>22768.050000000047</v>
      </c>
      <c r="U105" s="7">
        <f t="shared" si="33"/>
        <v>610640.97450000048</v>
      </c>
      <c r="V105" s="7">
        <f t="shared" si="34"/>
        <v>0</v>
      </c>
      <c r="W105" s="14">
        <f t="shared" si="35"/>
        <v>434.31159867313909</v>
      </c>
    </row>
    <row r="106" spans="1:23" x14ac:dyDescent="0.35">
      <c r="A106" s="7" t="s">
        <v>130</v>
      </c>
      <c r="B106" s="7" t="s">
        <v>132</v>
      </c>
      <c r="C106" s="1">
        <v>206</v>
      </c>
      <c r="D106" s="7">
        <v>3963079.76</v>
      </c>
      <c r="E106" s="7">
        <v>1330843.29</v>
      </c>
      <c r="F106" s="7">
        <v>166033.26999999999</v>
      </c>
      <c r="G106" s="7">
        <f t="shared" si="25"/>
        <v>2466203.1999999997</v>
      </c>
      <c r="H106" s="7">
        <v>0</v>
      </c>
      <c r="I106" s="14">
        <f t="shared" si="26"/>
        <v>19238.25126213592</v>
      </c>
      <c r="J106" s="1">
        <v>203.5</v>
      </c>
      <c r="K106" s="7">
        <v>3787868.9130000002</v>
      </c>
      <c r="L106" s="7">
        <v>1355180.65</v>
      </c>
      <c r="M106" s="7">
        <v>161197.35</v>
      </c>
      <c r="N106" s="7">
        <f t="shared" si="27"/>
        <v>2271490.9130000002</v>
      </c>
      <c r="O106" s="7">
        <v>0</v>
      </c>
      <c r="P106" s="14">
        <f t="shared" si="28"/>
        <v>18613.606452088454</v>
      </c>
      <c r="Q106" s="1">
        <f t="shared" si="29"/>
        <v>2.5</v>
      </c>
      <c r="R106" s="7">
        <f t="shared" si="30"/>
        <v>175210.8469999996</v>
      </c>
      <c r="S106" s="7">
        <f t="shared" si="31"/>
        <v>-24337.35999999987</v>
      </c>
      <c r="T106" s="7">
        <f t="shared" si="32"/>
        <v>4835.9199999999837</v>
      </c>
      <c r="U106" s="7">
        <f t="shared" si="33"/>
        <v>194712.28699999955</v>
      </c>
      <c r="V106" s="7">
        <f t="shared" si="34"/>
        <v>0</v>
      </c>
      <c r="W106" s="14">
        <f t="shared" si="35"/>
        <v>624.64481004746631</v>
      </c>
    </row>
    <row r="107" spans="1:23" x14ac:dyDescent="0.35">
      <c r="A107" s="7" t="s">
        <v>130</v>
      </c>
      <c r="B107" s="7" t="s">
        <v>133</v>
      </c>
      <c r="C107" s="1">
        <v>312.5</v>
      </c>
      <c r="D107" s="7">
        <v>5079347.9040000001</v>
      </c>
      <c r="E107" s="7">
        <v>1327688.46</v>
      </c>
      <c r="F107" s="7">
        <v>127814.1</v>
      </c>
      <c r="G107" s="7">
        <f t="shared" si="25"/>
        <v>3623845.344</v>
      </c>
      <c r="H107" s="7">
        <v>0</v>
      </c>
      <c r="I107" s="14">
        <f t="shared" si="26"/>
        <v>16253.9132928</v>
      </c>
      <c r="J107" s="1">
        <v>315.8</v>
      </c>
      <c r="K107" s="7">
        <v>4922881.7845000001</v>
      </c>
      <c r="L107" s="7">
        <v>1342257.53</v>
      </c>
      <c r="M107" s="7">
        <v>124091.36</v>
      </c>
      <c r="N107" s="7">
        <f t="shared" si="27"/>
        <v>3456532.8944999999</v>
      </c>
      <c r="O107" s="7">
        <v>0</v>
      </c>
      <c r="P107" s="14">
        <f t="shared" si="28"/>
        <v>15588.606030715642</v>
      </c>
      <c r="Q107" s="1">
        <f t="shared" si="29"/>
        <v>-3.3000000000000114</v>
      </c>
      <c r="R107" s="7">
        <f t="shared" si="30"/>
        <v>156466.11950000003</v>
      </c>
      <c r="S107" s="7">
        <f t="shared" si="31"/>
        <v>-14569.070000000065</v>
      </c>
      <c r="T107" s="7">
        <f t="shared" si="32"/>
        <v>3722.7400000000052</v>
      </c>
      <c r="U107" s="7">
        <f t="shared" si="33"/>
        <v>167312.4495000001</v>
      </c>
      <c r="V107" s="7">
        <f t="shared" si="34"/>
        <v>0</v>
      </c>
      <c r="W107" s="14">
        <f t="shared" si="35"/>
        <v>665.30726208435772</v>
      </c>
    </row>
    <row r="108" spans="1:23" x14ac:dyDescent="0.35">
      <c r="A108" s="7" t="s">
        <v>130</v>
      </c>
      <c r="B108" s="7" t="s">
        <v>134</v>
      </c>
      <c r="C108" s="1">
        <v>190.5</v>
      </c>
      <c r="D108" s="7">
        <v>3804100.9369999999</v>
      </c>
      <c r="E108" s="7">
        <v>1305332.3999999999</v>
      </c>
      <c r="F108" s="7">
        <v>161831.14000000001</v>
      </c>
      <c r="G108" s="7">
        <f t="shared" si="25"/>
        <v>2336937.3969999999</v>
      </c>
      <c r="H108" s="7">
        <v>0</v>
      </c>
      <c r="I108" s="14">
        <f t="shared" si="26"/>
        <v>19969.033790026246</v>
      </c>
      <c r="J108" s="1">
        <v>193</v>
      </c>
      <c r="K108" s="7">
        <v>3700914.3590000002</v>
      </c>
      <c r="L108" s="7">
        <v>1268221.76</v>
      </c>
      <c r="M108" s="7">
        <v>157117.60999999999</v>
      </c>
      <c r="N108" s="7">
        <f t="shared" si="27"/>
        <v>2275574.9890000005</v>
      </c>
      <c r="O108" s="7">
        <v>0</v>
      </c>
      <c r="P108" s="14">
        <f t="shared" si="28"/>
        <v>19175.722067357514</v>
      </c>
      <c r="Q108" s="1">
        <f t="shared" si="29"/>
        <v>-2.5</v>
      </c>
      <c r="R108" s="7">
        <f t="shared" si="30"/>
        <v>103186.57799999975</v>
      </c>
      <c r="S108" s="7">
        <f t="shared" si="31"/>
        <v>37110.639999999898</v>
      </c>
      <c r="T108" s="7">
        <f t="shared" si="32"/>
        <v>4713.5300000000279</v>
      </c>
      <c r="U108" s="7">
        <f t="shared" si="33"/>
        <v>61362.407999999356</v>
      </c>
      <c r="V108" s="7">
        <f t="shared" si="34"/>
        <v>0</v>
      </c>
      <c r="W108" s="14">
        <f t="shared" si="35"/>
        <v>793.31172266873182</v>
      </c>
    </row>
    <row r="109" spans="1:23" x14ac:dyDescent="0.35">
      <c r="A109" s="7" t="s">
        <v>135</v>
      </c>
      <c r="B109" s="7" t="s">
        <v>136</v>
      </c>
      <c r="C109" s="1">
        <v>168.3</v>
      </c>
      <c r="D109" s="7">
        <v>3626214.9730000002</v>
      </c>
      <c r="E109" s="7">
        <v>895913.19</v>
      </c>
      <c r="F109" s="7">
        <v>89939</v>
      </c>
      <c r="G109" s="7">
        <f t="shared" si="25"/>
        <v>2640362.7830000003</v>
      </c>
      <c r="H109" s="7">
        <v>0</v>
      </c>
      <c r="I109" s="14">
        <f t="shared" si="26"/>
        <v>21546.137688651219</v>
      </c>
      <c r="J109" s="1">
        <v>174.5</v>
      </c>
      <c r="K109" s="7">
        <v>3606759.7689999999</v>
      </c>
      <c r="L109" s="7">
        <v>844241.19</v>
      </c>
      <c r="M109" s="7">
        <v>87319.42</v>
      </c>
      <c r="N109" s="7">
        <f t="shared" si="27"/>
        <v>2675199.159</v>
      </c>
      <c r="O109" s="7">
        <v>0</v>
      </c>
      <c r="P109" s="14">
        <f t="shared" si="28"/>
        <v>20669.110424068767</v>
      </c>
      <c r="Q109" s="1">
        <f t="shared" si="29"/>
        <v>-6.1999999999999886</v>
      </c>
      <c r="R109" s="7">
        <f t="shared" si="30"/>
        <v>19455.204000000376</v>
      </c>
      <c r="S109" s="7">
        <f t="shared" si="31"/>
        <v>51672</v>
      </c>
      <c r="T109" s="7">
        <f t="shared" si="32"/>
        <v>2619.5800000000017</v>
      </c>
      <c r="U109" s="7">
        <f t="shared" si="33"/>
        <v>-34836.375999999698</v>
      </c>
      <c r="V109" s="7">
        <f t="shared" si="34"/>
        <v>0</v>
      </c>
      <c r="W109" s="14">
        <f t="shared" si="35"/>
        <v>877.02726458245161</v>
      </c>
    </row>
    <row r="110" spans="1:23" x14ac:dyDescent="0.35">
      <c r="A110" s="7" t="s">
        <v>135</v>
      </c>
      <c r="B110" s="7" t="s">
        <v>137</v>
      </c>
      <c r="C110" s="1">
        <v>279.2</v>
      </c>
      <c r="D110" s="7">
        <v>4799109.6229999997</v>
      </c>
      <c r="E110" s="7">
        <v>2022237.2</v>
      </c>
      <c r="F110" s="7">
        <v>237287.94</v>
      </c>
      <c r="G110" s="7">
        <f t="shared" si="25"/>
        <v>2539584.4829999995</v>
      </c>
      <c r="H110" s="7">
        <v>0</v>
      </c>
      <c r="I110" s="14">
        <f t="shared" si="26"/>
        <v>17188.788047994269</v>
      </c>
      <c r="J110" s="1">
        <v>284.8</v>
      </c>
      <c r="K110" s="7">
        <v>4664669.0504999999</v>
      </c>
      <c r="L110" s="7">
        <v>1922411.37</v>
      </c>
      <c r="M110" s="7">
        <v>230376.64</v>
      </c>
      <c r="N110" s="7">
        <f t="shared" si="27"/>
        <v>2511881.0404999997</v>
      </c>
      <c r="O110" s="7">
        <v>0</v>
      </c>
      <c r="P110" s="14">
        <f t="shared" si="28"/>
        <v>16378.75368855337</v>
      </c>
      <c r="Q110" s="1">
        <f t="shared" si="29"/>
        <v>-5.6000000000000227</v>
      </c>
      <c r="R110" s="7">
        <f t="shared" si="30"/>
        <v>134440.57249999978</v>
      </c>
      <c r="S110" s="7">
        <f t="shared" si="31"/>
        <v>99825.829999999842</v>
      </c>
      <c r="T110" s="7">
        <f t="shared" si="32"/>
        <v>6911.2999999999884</v>
      </c>
      <c r="U110" s="7">
        <f t="shared" si="33"/>
        <v>27703.442499999888</v>
      </c>
      <c r="V110" s="7">
        <f t="shared" si="34"/>
        <v>0</v>
      </c>
      <c r="W110" s="14">
        <f t="shared" si="35"/>
        <v>810.0343594408987</v>
      </c>
    </row>
    <row r="111" spans="1:23" x14ac:dyDescent="0.35">
      <c r="A111" s="7" t="s">
        <v>135</v>
      </c>
      <c r="B111" s="7" t="s">
        <v>138</v>
      </c>
      <c r="C111" s="1">
        <v>19859.599999999999</v>
      </c>
      <c r="D111" s="7">
        <v>229560567.18700001</v>
      </c>
      <c r="E111" s="7">
        <v>84687085.590000004</v>
      </c>
      <c r="F111" s="7">
        <v>8169314.0800000001</v>
      </c>
      <c r="G111" s="7">
        <f t="shared" si="25"/>
        <v>136704167.51699999</v>
      </c>
      <c r="H111" s="7">
        <v>0</v>
      </c>
      <c r="I111" s="14">
        <f t="shared" si="26"/>
        <v>11559.173759139157</v>
      </c>
      <c r="J111" s="1">
        <v>20574.2</v>
      </c>
      <c r="K111" s="7">
        <v>230009152.8655</v>
      </c>
      <c r="L111" s="7">
        <v>84416144.030000001</v>
      </c>
      <c r="M111" s="7">
        <v>7931372.8899999997</v>
      </c>
      <c r="N111" s="7">
        <f t="shared" si="27"/>
        <v>137661635.94550002</v>
      </c>
      <c r="O111" s="7">
        <v>0</v>
      </c>
      <c r="P111" s="14">
        <f t="shared" si="28"/>
        <v>11179.494360193834</v>
      </c>
      <c r="Q111" s="1">
        <f t="shared" si="29"/>
        <v>-714.60000000000218</v>
      </c>
      <c r="R111" s="7">
        <f t="shared" si="30"/>
        <v>-448585.67849999666</v>
      </c>
      <c r="S111" s="7">
        <f t="shared" si="31"/>
        <v>270941.56000000238</v>
      </c>
      <c r="T111" s="7">
        <f t="shared" si="32"/>
        <v>237941.19000000041</v>
      </c>
      <c r="U111" s="7">
        <f t="shared" si="33"/>
        <v>-957468.42850002646</v>
      </c>
      <c r="V111" s="7">
        <f t="shared" si="34"/>
        <v>0</v>
      </c>
      <c r="W111" s="14">
        <f t="shared" si="35"/>
        <v>379.67939894532356</v>
      </c>
    </row>
    <row r="112" spans="1:23" x14ac:dyDescent="0.35">
      <c r="A112" s="7" t="s">
        <v>139</v>
      </c>
      <c r="B112" s="7" t="s">
        <v>140</v>
      </c>
      <c r="C112" s="1">
        <v>93.5</v>
      </c>
      <c r="D112" s="7">
        <v>2311429.27</v>
      </c>
      <c r="E112" s="7">
        <v>1680714.34</v>
      </c>
      <c r="F112" s="7">
        <v>146556.71</v>
      </c>
      <c r="G112" s="7">
        <f t="shared" si="25"/>
        <v>484158.22</v>
      </c>
      <c r="H112" s="7">
        <v>0</v>
      </c>
      <c r="I112" s="14">
        <f t="shared" si="26"/>
        <v>24721.168663101605</v>
      </c>
      <c r="J112" s="1">
        <v>93.5</v>
      </c>
      <c r="K112" s="7">
        <v>2245170.2094999999</v>
      </c>
      <c r="L112" s="7">
        <v>1634265.84</v>
      </c>
      <c r="M112" s="7">
        <v>142288.07</v>
      </c>
      <c r="N112" s="7">
        <f t="shared" si="27"/>
        <v>468616.29949999979</v>
      </c>
      <c r="O112" s="7">
        <v>0</v>
      </c>
      <c r="P112" s="14">
        <f t="shared" si="28"/>
        <v>24012.515609625669</v>
      </c>
      <c r="Q112" s="1">
        <f t="shared" si="29"/>
        <v>0</v>
      </c>
      <c r="R112" s="7">
        <f t="shared" si="30"/>
        <v>66259.060500000138</v>
      </c>
      <c r="S112" s="7">
        <f t="shared" si="31"/>
        <v>46448.5</v>
      </c>
      <c r="T112" s="7">
        <f t="shared" si="32"/>
        <v>4268.6399999999849</v>
      </c>
      <c r="U112" s="7">
        <f t="shared" si="33"/>
        <v>15541.920500000182</v>
      </c>
      <c r="V112" s="7">
        <f t="shared" si="34"/>
        <v>0</v>
      </c>
      <c r="W112" s="14">
        <f t="shared" si="35"/>
        <v>708.65305347593676</v>
      </c>
    </row>
    <row r="113" spans="1:23" x14ac:dyDescent="0.35">
      <c r="A113" s="7" t="s">
        <v>141</v>
      </c>
      <c r="B113" s="7" t="s">
        <v>141</v>
      </c>
      <c r="C113" s="1">
        <v>1680.7</v>
      </c>
      <c r="D113" s="7">
        <v>21470794.781000003</v>
      </c>
      <c r="E113" s="7">
        <v>10238349.310000001</v>
      </c>
      <c r="F113" s="7">
        <v>1002544.97</v>
      </c>
      <c r="G113" s="7">
        <f t="shared" si="25"/>
        <v>10229900.501000002</v>
      </c>
      <c r="H113" s="7">
        <v>0</v>
      </c>
      <c r="I113" s="14">
        <f t="shared" si="26"/>
        <v>12774.912108645209</v>
      </c>
      <c r="J113" s="1">
        <v>1770.5</v>
      </c>
      <c r="K113" s="7">
        <v>21129919.309500001</v>
      </c>
      <c r="L113" s="7">
        <v>10342493.49</v>
      </c>
      <c r="M113" s="7">
        <v>973344.63</v>
      </c>
      <c r="N113" s="7">
        <f t="shared" si="27"/>
        <v>9814081.1895000003</v>
      </c>
      <c r="O113" s="7">
        <v>0</v>
      </c>
      <c r="P113" s="14">
        <f t="shared" si="28"/>
        <v>11934.436209827732</v>
      </c>
      <c r="Q113" s="1">
        <f t="shared" si="29"/>
        <v>-89.799999999999955</v>
      </c>
      <c r="R113" s="7">
        <f t="shared" si="30"/>
        <v>340875.47150000185</v>
      </c>
      <c r="S113" s="7">
        <f t="shared" si="31"/>
        <v>-104144.1799999997</v>
      </c>
      <c r="T113" s="7">
        <f t="shared" si="32"/>
        <v>29200.339999999967</v>
      </c>
      <c r="U113" s="7">
        <f t="shared" si="33"/>
        <v>415819.3115000017</v>
      </c>
      <c r="V113" s="7">
        <f t="shared" si="34"/>
        <v>0</v>
      </c>
      <c r="W113" s="14">
        <f t="shared" si="35"/>
        <v>840.47589881747626</v>
      </c>
    </row>
    <row r="114" spans="1:23" x14ac:dyDescent="0.35">
      <c r="A114" s="7" t="s">
        <v>142</v>
      </c>
      <c r="B114" s="7" t="s">
        <v>142</v>
      </c>
      <c r="C114" s="1">
        <v>2375.1</v>
      </c>
      <c r="D114" s="7">
        <v>29379925.438000001</v>
      </c>
      <c r="E114" s="7">
        <v>12693784.75</v>
      </c>
      <c r="F114" s="7">
        <v>1353683.14</v>
      </c>
      <c r="G114" s="7">
        <f t="shared" si="25"/>
        <v>15332457.548</v>
      </c>
      <c r="H114" s="7">
        <v>0</v>
      </c>
      <c r="I114" s="14">
        <f t="shared" si="26"/>
        <v>12369.974080249254</v>
      </c>
      <c r="J114" s="1">
        <v>2418.4</v>
      </c>
      <c r="K114" s="7">
        <v>28542301.568999998</v>
      </c>
      <c r="L114" s="7">
        <v>13355468.51</v>
      </c>
      <c r="M114" s="7">
        <v>1314255.48</v>
      </c>
      <c r="N114" s="7">
        <f t="shared" si="27"/>
        <v>13872577.578999998</v>
      </c>
      <c r="O114" s="7">
        <v>0</v>
      </c>
      <c r="P114" s="14">
        <f t="shared" si="28"/>
        <v>11802.142560783988</v>
      </c>
      <c r="Q114" s="1">
        <f t="shared" si="29"/>
        <v>-43.300000000000182</v>
      </c>
      <c r="R114" s="7">
        <f t="shared" si="30"/>
        <v>837623.86900000274</v>
      </c>
      <c r="S114" s="7">
        <f t="shared" si="31"/>
        <v>-661683.75999999978</v>
      </c>
      <c r="T114" s="7">
        <f t="shared" si="32"/>
        <v>39427.659999999916</v>
      </c>
      <c r="U114" s="7">
        <f t="shared" si="33"/>
        <v>1459879.9690000024</v>
      </c>
      <c r="V114" s="7">
        <f t="shared" si="34"/>
        <v>0</v>
      </c>
      <c r="W114" s="14">
        <f t="shared" si="35"/>
        <v>567.83151946526596</v>
      </c>
    </row>
    <row r="115" spans="1:23" x14ac:dyDescent="0.35">
      <c r="A115" s="7" t="s">
        <v>142</v>
      </c>
      <c r="B115" s="7" t="s">
        <v>61</v>
      </c>
      <c r="C115" s="1">
        <v>604</v>
      </c>
      <c r="D115" s="7">
        <v>8602095.4719999991</v>
      </c>
      <c r="E115" s="7">
        <v>2008251.96</v>
      </c>
      <c r="F115" s="7">
        <v>168254.72</v>
      </c>
      <c r="G115" s="7">
        <f t="shared" si="25"/>
        <v>6425588.7919999994</v>
      </c>
      <c r="H115" s="7">
        <v>0</v>
      </c>
      <c r="I115" s="14">
        <f t="shared" si="26"/>
        <v>14241.8799205298</v>
      </c>
      <c r="J115" s="1">
        <v>614.1</v>
      </c>
      <c r="K115" s="7">
        <v>8361117.5200000005</v>
      </c>
      <c r="L115" s="7">
        <v>1953362.57</v>
      </c>
      <c r="M115" s="7">
        <v>163354.1</v>
      </c>
      <c r="N115" s="7">
        <f t="shared" si="27"/>
        <v>6244400.8500000006</v>
      </c>
      <c r="O115" s="7">
        <v>0</v>
      </c>
      <c r="P115" s="14">
        <f t="shared" si="28"/>
        <v>13615.237778863378</v>
      </c>
      <c r="Q115" s="1">
        <f t="shared" si="29"/>
        <v>-10.100000000000023</v>
      </c>
      <c r="R115" s="7">
        <f t="shared" si="30"/>
        <v>240977.95199999865</v>
      </c>
      <c r="S115" s="7">
        <f t="shared" si="31"/>
        <v>54889.389999999898</v>
      </c>
      <c r="T115" s="7">
        <f t="shared" si="32"/>
        <v>4900.6199999999953</v>
      </c>
      <c r="U115" s="7">
        <f t="shared" si="33"/>
        <v>181187.94199999887</v>
      </c>
      <c r="V115" s="7">
        <f t="shared" si="34"/>
        <v>0</v>
      </c>
      <c r="W115" s="14">
        <f t="shared" si="35"/>
        <v>626.64214166642159</v>
      </c>
    </row>
    <row r="116" spans="1:23" x14ac:dyDescent="0.35">
      <c r="A116" s="7" t="s">
        <v>142</v>
      </c>
      <c r="B116" s="7" t="s">
        <v>143</v>
      </c>
      <c r="C116" s="1">
        <v>473.2</v>
      </c>
      <c r="D116" s="7">
        <v>6790883.6540000001</v>
      </c>
      <c r="E116" s="7">
        <v>1451803.5</v>
      </c>
      <c r="F116" s="7">
        <v>92940.66</v>
      </c>
      <c r="G116" s="7">
        <f t="shared" si="25"/>
        <v>5246139.4939999999</v>
      </c>
      <c r="H116" s="7">
        <v>0</v>
      </c>
      <c r="I116" s="14">
        <f t="shared" si="26"/>
        <v>14350.979826711751</v>
      </c>
      <c r="J116" s="1">
        <v>478.7</v>
      </c>
      <c r="K116" s="7">
        <v>6478268.9845000003</v>
      </c>
      <c r="L116" s="7">
        <v>1399816.34</v>
      </c>
      <c r="M116" s="7">
        <v>90233.65</v>
      </c>
      <c r="N116" s="7">
        <f t="shared" si="27"/>
        <v>4988218.9945</v>
      </c>
      <c r="O116" s="7">
        <v>0</v>
      </c>
      <c r="P116" s="14">
        <f t="shared" si="28"/>
        <v>13533.04571652392</v>
      </c>
      <c r="Q116" s="1">
        <f t="shared" si="29"/>
        <v>-5.5</v>
      </c>
      <c r="R116" s="7">
        <f t="shared" si="30"/>
        <v>312614.66949999984</v>
      </c>
      <c r="S116" s="7">
        <f t="shared" si="31"/>
        <v>51987.159999999916</v>
      </c>
      <c r="T116" s="7">
        <f t="shared" si="32"/>
        <v>2707.0100000000093</v>
      </c>
      <c r="U116" s="7">
        <f t="shared" si="33"/>
        <v>257920.49949999992</v>
      </c>
      <c r="V116" s="7">
        <f t="shared" si="34"/>
        <v>0</v>
      </c>
      <c r="W116" s="14">
        <f t="shared" si="35"/>
        <v>817.93411018783081</v>
      </c>
    </row>
    <row r="117" spans="1:23" x14ac:dyDescent="0.35">
      <c r="A117" s="7" t="s">
        <v>144</v>
      </c>
      <c r="B117" s="7" t="s">
        <v>144</v>
      </c>
      <c r="C117" s="1">
        <v>5631.1</v>
      </c>
      <c r="D117" s="7">
        <v>70244811.998999998</v>
      </c>
      <c r="E117" s="7">
        <v>25656870.02</v>
      </c>
      <c r="F117" s="7">
        <v>2785222.5</v>
      </c>
      <c r="G117" s="7">
        <f t="shared" si="25"/>
        <v>41802719.479000002</v>
      </c>
      <c r="H117" s="7">
        <v>0</v>
      </c>
      <c r="I117" s="14">
        <f t="shared" si="26"/>
        <v>12474.438741808881</v>
      </c>
      <c r="J117" s="1">
        <v>5676</v>
      </c>
      <c r="K117" s="7">
        <v>67847459.401999995</v>
      </c>
      <c r="L117" s="7">
        <v>25970127.100000001</v>
      </c>
      <c r="M117" s="7">
        <v>2704099.51</v>
      </c>
      <c r="N117" s="7">
        <f t="shared" si="27"/>
        <v>39173232.791999996</v>
      </c>
      <c r="O117" s="7">
        <v>0</v>
      </c>
      <c r="P117" s="14">
        <f t="shared" si="28"/>
        <v>11953.393129316419</v>
      </c>
      <c r="Q117" s="1">
        <f t="shared" si="29"/>
        <v>-44.899999999999636</v>
      </c>
      <c r="R117" s="7">
        <f t="shared" si="30"/>
        <v>2397352.5970000029</v>
      </c>
      <c r="S117" s="7">
        <f t="shared" si="31"/>
        <v>-313257.08000000194</v>
      </c>
      <c r="T117" s="7">
        <f t="shared" si="32"/>
        <v>81122.990000000224</v>
      </c>
      <c r="U117" s="7">
        <f t="shared" si="33"/>
        <v>2629486.6870000064</v>
      </c>
      <c r="V117" s="7">
        <f t="shared" si="34"/>
        <v>0</v>
      </c>
      <c r="W117" s="14">
        <f t="shared" si="35"/>
        <v>521.04561249246217</v>
      </c>
    </row>
    <row r="118" spans="1:23" x14ac:dyDescent="0.35">
      <c r="A118" s="7" t="s">
        <v>144</v>
      </c>
      <c r="B118" s="7" t="s">
        <v>145</v>
      </c>
      <c r="C118" s="1">
        <v>241</v>
      </c>
      <c r="D118" s="7">
        <v>4707757.0250000004</v>
      </c>
      <c r="E118" s="7">
        <v>763291.65</v>
      </c>
      <c r="F118" s="7">
        <v>83177.58</v>
      </c>
      <c r="G118" s="7">
        <f t="shared" si="25"/>
        <v>3861287.7950000004</v>
      </c>
      <c r="H118" s="7">
        <v>0</v>
      </c>
      <c r="I118" s="14">
        <f t="shared" si="26"/>
        <v>19534.261514522823</v>
      </c>
      <c r="J118" s="1">
        <v>235</v>
      </c>
      <c r="K118" s="7">
        <v>4485116.3815000001</v>
      </c>
      <c r="L118" s="7">
        <v>752148.07</v>
      </c>
      <c r="M118" s="7">
        <v>80754.929999999993</v>
      </c>
      <c r="N118" s="7">
        <f t="shared" si="27"/>
        <v>3652213.3815000001</v>
      </c>
      <c r="O118" s="7">
        <v>0</v>
      </c>
      <c r="P118" s="14">
        <f t="shared" si="28"/>
        <v>19085.601623404254</v>
      </c>
      <c r="Q118" s="1">
        <f t="shared" si="29"/>
        <v>6</v>
      </c>
      <c r="R118" s="7">
        <f t="shared" si="30"/>
        <v>222640.64350000024</v>
      </c>
      <c r="S118" s="7">
        <f t="shared" si="31"/>
        <v>11143.580000000075</v>
      </c>
      <c r="T118" s="7">
        <f t="shared" si="32"/>
        <v>2422.6500000000087</v>
      </c>
      <c r="U118" s="7">
        <f t="shared" si="33"/>
        <v>209074.41350000026</v>
      </c>
      <c r="V118" s="7">
        <f t="shared" si="34"/>
        <v>0</v>
      </c>
      <c r="W118" s="14">
        <f t="shared" si="35"/>
        <v>448.65989111856834</v>
      </c>
    </row>
    <row r="119" spans="1:23" x14ac:dyDescent="0.35">
      <c r="A119" s="7" t="s">
        <v>146</v>
      </c>
      <c r="B119" s="7" t="s">
        <v>147</v>
      </c>
      <c r="C119" s="1">
        <v>1306.5</v>
      </c>
      <c r="D119" s="7">
        <v>17131273.465</v>
      </c>
      <c r="E119" s="7">
        <v>7529385.4000000004</v>
      </c>
      <c r="F119" s="7">
        <v>635510.53</v>
      </c>
      <c r="G119" s="7">
        <f t="shared" si="25"/>
        <v>8966377.5350000001</v>
      </c>
      <c r="H119" s="7">
        <v>0</v>
      </c>
      <c r="I119" s="14">
        <f t="shared" si="26"/>
        <v>13112.340960581707</v>
      </c>
      <c r="J119" s="1">
        <v>1296</v>
      </c>
      <c r="K119" s="7">
        <v>16327554.8245</v>
      </c>
      <c r="L119" s="7">
        <v>7600080.4699999997</v>
      </c>
      <c r="M119" s="7">
        <v>617000.51</v>
      </c>
      <c r="N119" s="7">
        <f t="shared" si="27"/>
        <v>8110473.8444999997</v>
      </c>
      <c r="O119" s="7">
        <v>0</v>
      </c>
      <c r="P119" s="14">
        <f t="shared" si="28"/>
        <v>12598.421932484567</v>
      </c>
      <c r="Q119" s="1">
        <f t="shared" si="29"/>
        <v>10.5</v>
      </c>
      <c r="R119" s="7">
        <f t="shared" si="30"/>
        <v>803718.64049999975</v>
      </c>
      <c r="S119" s="7">
        <f t="shared" si="31"/>
        <v>-70695.069999999367</v>
      </c>
      <c r="T119" s="7">
        <f t="shared" si="32"/>
        <v>18510.020000000019</v>
      </c>
      <c r="U119" s="7">
        <f t="shared" si="33"/>
        <v>855903.69050000049</v>
      </c>
      <c r="V119" s="7">
        <f t="shared" si="34"/>
        <v>0</v>
      </c>
      <c r="W119" s="14">
        <f t="shared" si="35"/>
        <v>513.91902809713974</v>
      </c>
    </row>
    <row r="120" spans="1:23" x14ac:dyDescent="0.35">
      <c r="A120" s="7" t="s">
        <v>146</v>
      </c>
      <c r="B120" s="7" t="s">
        <v>148</v>
      </c>
      <c r="C120" s="1">
        <v>3309</v>
      </c>
      <c r="D120" s="7">
        <v>41298543.276000001</v>
      </c>
      <c r="E120" s="7">
        <v>10481288.76</v>
      </c>
      <c r="F120" s="7">
        <v>812059.99</v>
      </c>
      <c r="G120" s="7">
        <f t="shared" si="25"/>
        <v>30005194.526000004</v>
      </c>
      <c r="H120" s="7">
        <v>0</v>
      </c>
      <c r="I120" s="14">
        <f t="shared" si="26"/>
        <v>12480.671887579329</v>
      </c>
      <c r="J120" s="1">
        <v>3290</v>
      </c>
      <c r="K120" s="7">
        <v>39338943.888499998</v>
      </c>
      <c r="L120" s="7">
        <v>10668740.42</v>
      </c>
      <c r="M120" s="7">
        <v>788407.76</v>
      </c>
      <c r="N120" s="7">
        <f t="shared" si="27"/>
        <v>27881795.708499994</v>
      </c>
      <c r="O120" s="7">
        <v>0</v>
      </c>
      <c r="P120" s="14">
        <f t="shared" si="28"/>
        <v>11957.125801975682</v>
      </c>
      <c r="Q120" s="1">
        <f t="shared" si="29"/>
        <v>19</v>
      </c>
      <c r="R120" s="7">
        <f t="shared" si="30"/>
        <v>1959599.387500003</v>
      </c>
      <c r="S120" s="7">
        <f t="shared" si="31"/>
        <v>-187451.66000000015</v>
      </c>
      <c r="T120" s="7">
        <f t="shared" si="32"/>
        <v>23652.229999999981</v>
      </c>
      <c r="U120" s="7">
        <f t="shared" si="33"/>
        <v>2123398.8175000101</v>
      </c>
      <c r="V120" s="7">
        <f t="shared" si="34"/>
        <v>0</v>
      </c>
      <c r="W120" s="14">
        <f t="shared" si="35"/>
        <v>523.54608560364613</v>
      </c>
    </row>
    <row r="121" spans="1:23" x14ac:dyDescent="0.35">
      <c r="A121" s="7" t="s">
        <v>146</v>
      </c>
      <c r="B121" s="7" t="s">
        <v>149</v>
      </c>
      <c r="C121" s="1">
        <v>203</v>
      </c>
      <c r="D121" s="7">
        <v>4065114.2930000001</v>
      </c>
      <c r="E121" s="7">
        <v>961815.02</v>
      </c>
      <c r="F121" s="7">
        <v>64333.08</v>
      </c>
      <c r="G121" s="7">
        <f t="shared" si="25"/>
        <v>3038966.193</v>
      </c>
      <c r="H121" s="7">
        <v>0</v>
      </c>
      <c r="I121" s="14">
        <f t="shared" si="26"/>
        <v>20025.193561576354</v>
      </c>
      <c r="J121" s="1">
        <v>199.1</v>
      </c>
      <c r="K121" s="7">
        <v>3903267.1009999998</v>
      </c>
      <c r="L121" s="7">
        <v>983922.03</v>
      </c>
      <c r="M121" s="7">
        <v>62459.3</v>
      </c>
      <c r="N121" s="7">
        <f t="shared" si="27"/>
        <v>2856885.7709999997</v>
      </c>
      <c r="O121" s="7">
        <v>0</v>
      </c>
      <c r="P121" s="14">
        <f t="shared" si="28"/>
        <v>19604.556007031642</v>
      </c>
      <c r="Q121" s="1">
        <f t="shared" si="29"/>
        <v>3.9000000000000057</v>
      </c>
      <c r="R121" s="7">
        <f t="shared" si="30"/>
        <v>161847.19200000027</v>
      </c>
      <c r="S121" s="7">
        <f t="shared" si="31"/>
        <v>-22107.010000000009</v>
      </c>
      <c r="T121" s="7">
        <f t="shared" si="32"/>
        <v>1873.7799999999988</v>
      </c>
      <c r="U121" s="7">
        <f t="shared" si="33"/>
        <v>182080.42200000025</v>
      </c>
      <c r="V121" s="7">
        <f t="shared" si="34"/>
        <v>0</v>
      </c>
      <c r="W121" s="14">
        <f t="shared" si="35"/>
        <v>420.63755454471175</v>
      </c>
    </row>
    <row r="122" spans="1:23" x14ac:dyDescent="0.35">
      <c r="A122" s="7" t="s">
        <v>146</v>
      </c>
      <c r="B122" s="7" t="s">
        <v>150</v>
      </c>
      <c r="C122" s="1">
        <v>945</v>
      </c>
      <c r="D122" s="7">
        <v>12777042.33</v>
      </c>
      <c r="E122" s="7">
        <v>9118910.8599999994</v>
      </c>
      <c r="F122" s="7">
        <v>512584.43</v>
      </c>
      <c r="G122" s="7">
        <f t="shared" si="25"/>
        <v>3145547.0400000005</v>
      </c>
      <c r="H122" s="7">
        <v>0</v>
      </c>
      <c r="I122" s="14">
        <f t="shared" si="26"/>
        <v>13520.679714285714</v>
      </c>
      <c r="J122" s="1">
        <v>888</v>
      </c>
      <c r="K122" s="7">
        <v>11479667.051999999</v>
      </c>
      <c r="L122" s="7">
        <v>9645874.9100000001</v>
      </c>
      <c r="M122" s="7">
        <v>497654.79</v>
      </c>
      <c r="N122" s="7">
        <f t="shared" si="27"/>
        <v>1336137.351999999</v>
      </c>
      <c r="O122" s="7">
        <v>0</v>
      </c>
      <c r="P122" s="14">
        <f t="shared" si="28"/>
        <v>12927.552986486486</v>
      </c>
      <c r="Q122" s="1">
        <f t="shared" si="29"/>
        <v>57</v>
      </c>
      <c r="R122" s="7">
        <f t="shared" si="30"/>
        <v>1297375.2780000009</v>
      </c>
      <c r="S122" s="7">
        <f t="shared" si="31"/>
        <v>-526964.05000000075</v>
      </c>
      <c r="T122" s="7">
        <f t="shared" si="32"/>
        <v>14929.640000000014</v>
      </c>
      <c r="U122" s="7">
        <f t="shared" si="33"/>
        <v>1809409.6880000015</v>
      </c>
      <c r="V122" s="7">
        <f t="shared" si="34"/>
        <v>0</v>
      </c>
      <c r="W122" s="14">
        <f t="shared" si="35"/>
        <v>593.12672779922832</v>
      </c>
    </row>
    <row r="123" spans="1:23" x14ac:dyDescent="0.35">
      <c r="A123" s="7" t="s">
        <v>151</v>
      </c>
      <c r="B123" s="7" t="s">
        <v>152</v>
      </c>
      <c r="C123" s="1">
        <v>1267.5999999999999</v>
      </c>
      <c r="D123" s="7">
        <v>16647400.978</v>
      </c>
      <c r="E123" s="7">
        <v>2630922.4300000002</v>
      </c>
      <c r="F123" s="7">
        <v>383112.82</v>
      </c>
      <c r="G123" s="7">
        <f t="shared" si="25"/>
        <v>13633365.728</v>
      </c>
      <c r="H123" s="7">
        <v>0</v>
      </c>
      <c r="I123" s="14">
        <f t="shared" si="26"/>
        <v>13133.008029346798</v>
      </c>
      <c r="J123" s="1">
        <v>1305.5</v>
      </c>
      <c r="K123" s="7">
        <v>16311885.359999999</v>
      </c>
      <c r="L123" s="7">
        <v>2673753.23</v>
      </c>
      <c r="M123" s="7">
        <v>371954.19</v>
      </c>
      <c r="N123" s="7">
        <f t="shared" si="27"/>
        <v>13266177.939999999</v>
      </c>
      <c r="O123" s="7">
        <v>0</v>
      </c>
      <c r="P123" s="14">
        <f t="shared" si="28"/>
        <v>12494.741754117196</v>
      </c>
      <c r="Q123" s="1">
        <f t="shared" si="29"/>
        <v>-37.900000000000091</v>
      </c>
      <c r="R123" s="7">
        <f t="shared" si="30"/>
        <v>335515.61800000072</v>
      </c>
      <c r="S123" s="7">
        <f t="shared" si="31"/>
        <v>-42830.799999999814</v>
      </c>
      <c r="T123" s="7">
        <f t="shared" si="32"/>
        <v>11158.630000000005</v>
      </c>
      <c r="U123" s="7">
        <f t="shared" si="33"/>
        <v>367187.78800000064</v>
      </c>
      <c r="V123" s="7">
        <f t="shared" si="34"/>
        <v>0</v>
      </c>
      <c r="W123" s="14">
        <f t="shared" si="35"/>
        <v>638.26627522960189</v>
      </c>
    </row>
    <row r="124" spans="1:23" x14ac:dyDescent="0.35">
      <c r="A124" s="7" t="s">
        <v>151</v>
      </c>
      <c r="B124" s="7" t="s">
        <v>153</v>
      </c>
      <c r="C124" s="1">
        <v>546</v>
      </c>
      <c r="D124" s="7">
        <v>8410095.3399999999</v>
      </c>
      <c r="E124" s="7">
        <v>1231818.1599999999</v>
      </c>
      <c r="F124" s="7">
        <v>227803.24</v>
      </c>
      <c r="G124" s="7">
        <f t="shared" si="25"/>
        <v>6950473.9399999995</v>
      </c>
      <c r="H124" s="7">
        <v>0</v>
      </c>
      <c r="I124" s="14">
        <f t="shared" si="26"/>
        <v>15403.105018315018</v>
      </c>
      <c r="J124" s="1">
        <v>580</v>
      </c>
      <c r="K124" s="7">
        <v>8410095.3399999999</v>
      </c>
      <c r="L124" s="7">
        <v>1259296.8400000001</v>
      </c>
      <c r="M124" s="7">
        <v>221168.19</v>
      </c>
      <c r="N124" s="7">
        <f t="shared" si="27"/>
        <v>6929630.3099999996</v>
      </c>
      <c r="O124" s="7">
        <v>0</v>
      </c>
      <c r="P124" s="14">
        <f t="shared" si="28"/>
        <v>14500.164379310345</v>
      </c>
      <c r="Q124" s="1">
        <f t="shared" si="29"/>
        <v>-34</v>
      </c>
      <c r="R124" s="7">
        <f t="shared" si="30"/>
        <v>0</v>
      </c>
      <c r="S124" s="7">
        <f t="shared" si="31"/>
        <v>-27478.680000000168</v>
      </c>
      <c r="T124" s="7">
        <f t="shared" si="32"/>
        <v>6635.0499999999884</v>
      </c>
      <c r="U124" s="7">
        <f t="shared" si="33"/>
        <v>20843.629999999888</v>
      </c>
      <c r="V124" s="7">
        <f t="shared" si="34"/>
        <v>0</v>
      </c>
      <c r="W124" s="14">
        <f t="shared" si="35"/>
        <v>902.94063900467336</v>
      </c>
    </row>
    <row r="125" spans="1:23" x14ac:dyDescent="0.35">
      <c r="A125" s="7" t="s">
        <v>151</v>
      </c>
      <c r="B125" s="7" t="s">
        <v>154</v>
      </c>
      <c r="C125" s="1">
        <v>174.5</v>
      </c>
      <c r="D125" s="7">
        <v>3872141.96</v>
      </c>
      <c r="E125" s="7">
        <v>336051.71</v>
      </c>
      <c r="F125" s="7">
        <v>58411.15</v>
      </c>
      <c r="G125" s="7">
        <f t="shared" si="25"/>
        <v>3477679.1</v>
      </c>
      <c r="H125" s="7">
        <v>0</v>
      </c>
      <c r="I125" s="14">
        <f t="shared" si="26"/>
        <v>22189.925272206303</v>
      </c>
      <c r="J125" s="1">
        <v>176.5</v>
      </c>
      <c r="K125" s="7">
        <v>3749928.7064999999</v>
      </c>
      <c r="L125" s="7">
        <v>338951.41</v>
      </c>
      <c r="M125" s="7">
        <v>56709.85</v>
      </c>
      <c r="N125" s="7">
        <f t="shared" si="27"/>
        <v>3354267.4464999996</v>
      </c>
      <c r="O125" s="7">
        <v>0</v>
      </c>
      <c r="P125" s="14">
        <f t="shared" si="28"/>
        <v>21246.054994334278</v>
      </c>
      <c r="Q125" s="1">
        <f t="shared" si="29"/>
        <v>-2</v>
      </c>
      <c r="R125" s="7">
        <f t="shared" si="30"/>
        <v>122213.25350000011</v>
      </c>
      <c r="S125" s="7">
        <f t="shared" si="31"/>
        <v>-2899.6999999999534</v>
      </c>
      <c r="T125" s="7">
        <f t="shared" si="32"/>
        <v>1701.3000000000029</v>
      </c>
      <c r="U125" s="7">
        <f t="shared" si="33"/>
        <v>123411.65350000048</v>
      </c>
      <c r="V125" s="7">
        <f t="shared" si="34"/>
        <v>0</v>
      </c>
      <c r="W125" s="14">
        <f t="shared" si="35"/>
        <v>943.87027787202533</v>
      </c>
    </row>
    <row r="126" spans="1:23" x14ac:dyDescent="0.35">
      <c r="A126" s="7" t="s">
        <v>151</v>
      </c>
      <c r="B126" s="7" t="s">
        <v>155</v>
      </c>
      <c r="C126" s="1">
        <v>344</v>
      </c>
      <c r="D126" s="7">
        <v>5599481.176</v>
      </c>
      <c r="E126" s="7">
        <v>853412.34</v>
      </c>
      <c r="F126" s="7">
        <v>131919.94</v>
      </c>
      <c r="G126" s="7">
        <f t="shared" si="25"/>
        <v>4614148.8959999997</v>
      </c>
      <c r="H126" s="7">
        <v>0</v>
      </c>
      <c r="I126" s="14">
        <f t="shared" si="26"/>
        <v>16277.561558139534</v>
      </c>
      <c r="J126" s="1">
        <v>347.7</v>
      </c>
      <c r="K126" s="7">
        <v>5395850.8619999997</v>
      </c>
      <c r="L126" s="7">
        <v>865981.64</v>
      </c>
      <c r="M126" s="7">
        <v>128077.61</v>
      </c>
      <c r="N126" s="7">
        <f t="shared" si="27"/>
        <v>4401791.6119999997</v>
      </c>
      <c r="O126" s="7">
        <v>0</v>
      </c>
      <c r="P126" s="14">
        <f t="shared" si="28"/>
        <v>15518.696755823987</v>
      </c>
      <c r="Q126" s="1">
        <f t="shared" si="29"/>
        <v>-3.6999999999999886</v>
      </c>
      <c r="R126" s="7">
        <f t="shared" si="30"/>
        <v>203630.31400000025</v>
      </c>
      <c r="S126" s="7">
        <f t="shared" si="31"/>
        <v>-12569.300000000047</v>
      </c>
      <c r="T126" s="7">
        <f t="shared" si="32"/>
        <v>3842.3300000000017</v>
      </c>
      <c r="U126" s="7">
        <f t="shared" si="33"/>
        <v>212357.28399999999</v>
      </c>
      <c r="V126" s="7">
        <f t="shared" si="34"/>
        <v>0</v>
      </c>
      <c r="W126" s="14">
        <f t="shared" si="35"/>
        <v>758.86480231554742</v>
      </c>
    </row>
    <row r="127" spans="1:23" x14ac:dyDescent="0.35">
      <c r="A127" s="7" t="s">
        <v>151</v>
      </c>
      <c r="B127" s="7" t="s">
        <v>156</v>
      </c>
      <c r="C127" s="1">
        <v>200</v>
      </c>
      <c r="D127" s="7">
        <v>3938001.25</v>
      </c>
      <c r="E127" s="7">
        <v>268759.63</v>
      </c>
      <c r="F127" s="7">
        <v>52636.62</v>
      </c>
      <c r="G127" s="7">
        <f t="shared" si="25"/>
        <v>3616605</v>
      </c>
      <c r="H127" s="7">
        <v>0</v>
      </c>
      <c r="I127" s="14">
        <f t="shared" si="26"/>
        <v>19690.006249999999</v>
      </c>
      <c r="J127" s="1">
        <v>205.8</v>
      </c>
      <c r="K127" s="7">
        <v>3874077.6475</v>
      </c>
      <c r="L127" s="7">
        <v>274476.63</v>
      </c>
      <c r="M127" s="7">
        <v>51103.51</v>
      </c>
      <c r="N127" s="7">
        <f t="shared" si="27"/>
        <v>3548497.5075000003</v>
      </c>
      <c r="O127" s="7">
        <v>0</v>
      </c>
      <c r="P127" s="14">
        <f t="shared" si="28"/>
        <v>18824.478364917395</v>
      </c>
      <c r="Q127" s="1">
        <f t="shared" si="29"/>
        <v>-5.8000000000000114</v>
      </c>
      <c r="R127" s="7">
        <f t="shared" si="30"/>
        <v>63923.602500000037</v>
      </c>
      <c r="S127" s="7">
        <f t="shared" si="31"/>
        <v>-5717</v>
      </c>
      <c r="T127" s="7">
        <f t="shared" si="32"/>
        <v>1533.1100000000006</v>
      </c>
      <c r="U127" s="7">
        <f t="shared" si="33"/>
        <v>68107.492499999702</v>
      </c>
      <c r="V127" s="7">
        <f t="shared" si="34"/>
        <v>0</v>
      </c>
      <c r="W127" s="14">
        <f t="shared" si="35"/>
        <v>865.52788508260346</v>
      </c>
    </row>
    <row r="128" spans="1:23" x14ac:dyDescent="0.35">
      <c r="A128" s="7" t="s">
        <v>151</v>
      </c>
      <c r="B128" s="7" t="s">
        <v>157</v>
      </c>
      <c r="C128" s="1">
        <v>285.2</v>
      </c>
      <c r="D128" s="7">
        <v>4846878.0829999996</v>
      </c>
      <c r="E128" s="7">
        <v>573426.72</v>
      </c>
      <c r="F128" s="7">
        <v>117802.4</v>
      </c>
      <c r="G128" s="7">
        <f t="shared" si="25"/>
        <v>4155648.963</v>
      </c>
      <c r="H128" s="7">
        <v>0</v>
      </c>
      <c r="I128" s="14">
        <f t="shared" si="26"/>
        <v>16994.663685133241</v>
      </c>
      <c r="J128" s="1">
        <v>297.39999999999998</v>
      </c>
      <c r="K128" s="7">
        <v>4786522.3374999994</v>
      </c>
      <c r="L128" s="7">
        <v>588987.84</v>
      </c>
      <c r="M128" s="7">
        <v>114371.26</v>
      </c>
      <c r="N128" s="7">
        <f t="shared" si="27"/>
        <v>4083163.2374999998</v>
      </c>
      <c r="O128" s="7">
        <v>0</v>
      </c>
      <c r="P128" s="14">
        <f t="shared" si="28"/>
        <v>16094.56065063887</v>
      </c>
      <c r="Q128" s="1">
        <f t="shared" si="29"/>
        <v>-12.199999999999989</v>
      </c>
      <c r="R128" s="7">
        <f t="shared" si="30"/>
        <v>60355.745500000194</v>
      </c>
      <c r="S128" s="7">
        <f t="shared" si="31"/>
        <v>-15561.119999999995</v>
      </c>
      <c r="T128" s="7">
        <f t="shared" si="32"/>
        <v>3431.1399999999994</v>
      </c>
      <c r="U128" s="7">
        <f t="shared" si="33"/>
        <v>72485.725500000175</v>
      </c>
      <c r="V128" s="7">
        <f t="shared" si="34"/>
        <v>0</v>
      </c>
      <c r="W128" s="14">
        <f t="shared" si="35"/>
        <v>900.10303449437015</v>
      </c>
    </row>
    <row r="129" spans="1:23" x14ac:dyDescent="0.35">
      <c r="A129" s="7" t="s">
        <v>158</v>
      </c>
      <c r="B129" s="7" t="s">
        <v>158</v>
      </c>
      <c r="C129" s="1">
        <v>165.7</v>
      </c>
      <c r="D129" s="7">
        <v>3877095.4509999999</v>
      </c>
      <c r="E129" s="7">
        <v>2807879.39</v>
      </c>
      <c r="F129" s="7">
        <v>152717.26999999999</v>
      </c>
      <c r="G129" s="7">
        <f t="shared" si="25"/>
        <v>916498.79099999974</v>
      </c>
      <c r="H129" s="7">
        <v>0</v>
      </c>
      <c r="I129" s="14">
        <f t="shared" si="26"/>
        <v>23398.282745926375</v>
      </c>
      <c r="J129" s="1">
        <v>168</v>
      </c>
      <c r="K129" s="7">
        <v>3815527.3004999999</v>
      </c>
      <c r="L129" s="7">
        <v>2731791.86</v>
      </c>
      <c r="M129" s="7">
        <v>148269.19</v>
      </c>
      <c r="N129" s="7">
        <f t="shared" si="27"/>
        <v>935466.25050000008</v>
      </c>
      <c r="O129" s="7">
        <v>0</v>
      </c>
      <c r="P129" s="14">
        <f t="shared" si="28"/>
        <v>22711.472026785712</v>
      </c>
      <c r="Q129" s="1">
        <f t="shared" si="29"/>
        <v>-2.3000000000000114</v>
      </c>
      <c r="R129" s="7">
        <f t="shared" si="30"/>
        <v>61568.150499999989</v>
      </c>
      <c r="S129" s="7">
        <f t="shared" si="31"/>
        <v>76087.530000000261</v>
      </c>
      <c r="T129" s="7">
        <f t="shared" si="32"/>
        <v>4448.0799999999872</v>
      </c>
      <c r="U129" s="7">
        <f t="shared" si="33"/>
        <v>-18967.459500000346</v>
      </c>
      <c r="V129" s="7">
        <f t="shared" si="34"/>
        <v>0</v>
      </c>
      <c r="W129" s="14">
        <f t="shared" si="35"/>
        <v>686.81071914066342</v>
      </c>
    </row>
    <row r="130" spans="1:23" x14ac:dyDescent="0.35">
      <c r="A130" s="7" t="s">
        <v>158</v>
      </c>
      <c r="B130" s="7" t="s">
        <v>159</v>
      </c>
      <c r="C130" s="1">
        <v>279.5</v>
      </c>
      <c r="D130" s="7">
        <v>5208948.2859999994</v>
      </c>
      <c r="E130" s="7">
        <v>4146817.78</v>
      </c>
      <c r="F130" s="7">
        <v>254150.24</v>
      </c>
      <c r="G130" s="7">
        <f t="shared" si="25"/>
        <v>807980.2659999996</v>
      </c>
      <c r="H130" s="7">
        <v>0</v>
      </c>
      <c r="I130" s="14">
        <f t="shared" si="26"/>
        <v>18636.666497316633</v>
      </c>
      <c r="J130" s="1">
        <v>293.10000000000002</v>
      </c>
      <c r="K130" s="7">
        <v>5145943.7184999995</v>
      </c>
      <c r="L130" s="7">
        <v>3938915.69</v>
      </c>
      <c r="M130" s="7">
        <v>246747.81</v>
      </c>
      <c r="N130" s="7">
        <f t="shared" si="27"/>
        <v>960280.21849999949</v>
      </c>
      <c r="O130" s="7">
        <v>0</v>
      </c>
      <c r="P130" s="14">
        <f t="shared" si="28"/>
        <v>17556.955709655405</v>
      </c>
      <c r="Q130" s="1">
        <f t="shared" si="29"/>
        <v>-13.600000000000023</v>
      </c>
      <c r="R130" s="7">
        <f t="shared" si="30"/>
        <v>63004.567499999888</v>
      </c>
      <c r="S130" s="7">
        <f t="shared" si="31"/>
        <v>207902.08999999985</v>
      </c>
      <c r="T130" s="7">
        <f t="shared" si="32"/>
        <v>7402.429999999993</v>
      </c>
      <c r="U130" s="7">
        <f t="shared" si="33"/>
        <v>-152299.9524999999</v>
      </c>
      <c r="V130" s="7">
        <f t="shared" si="34"/>
        <v>0</v>
      </c>
      <c r="W130" s="14">
        <f t="shared" si="35"/>
        <v>1079.7107876612281</v>
      </c>
    </row>
    <row r="131" spans="1:23" x14ac:dyDescent="0.35">
      <c r="A131" s="7" t="s">
        <v>160</v>
      </c>
      <c r="B131" s="7" t="s">
        <v>161</v>
      </c>
      <c r="C131" s="1">
        <v>611.29999999999995</v>
      </c>
      <c r="D131" s="7">
        <v>9229260.9100000001</v>
      </c>
      <c r="E131" s="7">
        <v>6199946.71</v>
      </c>
      <c r="F131" s="7">
        <v>438116.72</v>
      </c>
      <c r="G131" s="7">
        <f t="shared" si="25"/>
        <v>2591197.4800000004</v>
      </c>
      <c r="H131" s="7">
        <v>0</v>
      </c>
      <c r="I131" s="14">
        <f t="shared" si="26"/>
        <v>15097.76036316048</v>
      </c>
      <c r="J131" s="1">
        <v>662.3</v>
      </c>
      <c r="K131" s="7">
        <v>9292336.7050000001</v>
      </c>
      <c r="L131" s="7">
        <v>5963994.6600000001</v>
      </c>
      <c r="M131" s="7">
        <v>425356.04</v>
      </c>
      <c r="N131" s="7">
        <f t="shared" si="27"/>
        <v>2902986.0049999999</v>
      </c>
      <c r="O131" s="7">
        <v>0</v>
      </c>
      <c r="P131" s="14">
        <f t="shared" si="28"/>
        <v>14030.404205043033</v>
      </c>
      <c r="Q131" s="1">
        <f t="shared" si="29"/>
        <v>-51</v>
      </c>
      <c r="R131" s="7">
        <f t="shared" si="30"/>
        <v>-63075.794999999925</v>
      </c>
      <c r="S131" s="7">
        <f t="shared" si="31"/>
        <v>235952.04999999981</v>
      </c>
      <c r="T131" s="7">
        <f t="shared" si="32"/>
        <v>12760.679999999993</v>
      </c>
      <c r="U131" s="7">
        <f t="shared" si="33"/>
        <v>-311788.52499999944</v>
      </c>
      <c r="V131" s="7">
        <f t="shared" si="34"/>
        <v>0</v>
      </c>
      <c r="W131" s="14">
        <f t="shared" si="35"/>
        <v>1067.3561581174472</v>
      </c>
    </row>
    <row r="132" spans="1:23" x14ac:dyDescent="0.35">
      <c r="A132" s="7" t="s">
        <v>160</v>
      </c>
      <c r="B132" s="7" t="s">
        <v>160</v>
      </c>
      <c r="C132" s="1">
        <v>509.5</v>
      </c>
      <c r="D132" s="7">
        <v>7721473.0049999999</v>
      </c>
      <c r="E132" s="7">
        <v>7000194.9100000001</v>
      </c>
      <c r="F132" s="7">
        <v>721121.66</v>
      </c>
      <c r="G132" s="7">
        <f t="shared" si="25"/>
        <v>156.43499999970663</v>
      </c>
      <c r="H132" s="7">
        <v>496781.93280000001</v>
      </c>
      <c r="I132" s="14">
        <f t="shared" si="26"/>
        <v>15155.000991167812</v>
      </c>
      <c r="J132" s="1">
        <v>526.9</v>
      </c>
      <c r="K132" s="7">
        <v>7467213.0120000001</v>
      </c>
      <c r="L132" s="7">
        <v>6767044.4100000001</v>
      </c>
      <c r="M132" s="7">
        <v>700118.12</v>
      </c>
      <c r="N132" s="7">
        <f t="shared" si="27"/>
        <v>50.481999999959953</v>
      </c>
      <c r="O132" s="7">
        <v>519712.24637999997</v>
      </c>
      <c r="P132" s="14">
        <f t="shared" si="28"/>
        <v>14171.973831846652</v>
      </c>
      <c r="Q132" s="1">
        <f t="shared" ref="Q132:Q163" si="36">C132-J132</f>
        <v>-17.399999999999977</v>
      </c>
      <c r="R132" s="7">
        <f t="shared" ref="R132:R163" si="37">D132-K132</f>
        <v>254259.99299999978</v>
      </c>
      <c r="S132" s="7">
        <f t="shared" ref="S132:S163" si="38">E132-L132</f>
        <v>233150.5</v>
      </c>
      <c r="T132" s="7">
        <f t="shared" ref="T132:T163" si="39">F132-M132</f>
        <v>21003.540000000037</v>
      </c>
      <c r="U132" s="7">
        <f t="shared" ref="U132:U163" si="40">G132-N132</f>
        <v>105.95299999974668</v>
      </c>
      <c r="V132" s="7">
        <f t="shared" ref="V132:V163" si="41">H132-O132</f>
        <v>-22930.313579999958</v>
      </c>
      <c r="W132" s="14">
        <f t="shared" ref="W132:W163" si="42">I132-P132</f>
        <v>983.02715932116007</v>
      </c>
    </row>
    <row r="133" spans="1:23" x14ac:dyDescent="0.35">
      <c r="A133" s="7" t="s">
        <v>162</v>
      </c>
      <c r="B133" s="7" t="s">
        <v>163</v>
      </c>
      <c r="C133" s="1">
        <v>498.5</v>
      </c>
      <c r="D133" s="7">
        <v>7285846.784</v>
      </c>
      <c r="E133" s="7">
        <v>2246606.71</v>
      </c>
      <c r="F133" s="7">
        <v>263880.89</v>
      </c>
      <c r="G133" s="7">
        <f t="shared" ref="G133:G181" si="43">D133-E133-F133</f>
        <v>4775359.1840000004</v>
      </c>
      <c r="H133" s="7">
        <v>0</v>
      </c>
      <c r="I133" s="14">
        <f t="shared" ref="I133:I181" si="44">D133/C133</f>
        <v>14615.540188565697</v>
      </c>
      <c r="J133" s="1">
        <v>522.5</v>
      </c>
      <c r="K133" s="7">
        <v>7192096.0245000003</v>
      </c>
      <c r="L133" s="7">
        <v>2348640.4900000002</v>
      </c>
      <c r="M133" s="7">
        <v>256195.04</v>
      </c>
      <c r="N133" s="7">
        <f t="shared" ref="N133:N181" si="45">K133-L133-M133</f>
        <v>4587260.4945</v>
      </c>
      <c r="O133" s="7">
        <v>0</v>
      </c>
      <c r="P133" s="14">
        <f t="shared" ref="P133:P181" si="46">K133/J133</f>
        <v>13764.777080382775</v>
      </c>
      <c r="Q133" s="1">
        <f t="shared" si="36"/>
        <v>-24</v>
      </c>
      <c r="R133" s="7">
        <f t="shared" si="37"/>
        <v>93750.759499999695</v>
      </c>
      <c r="S133" s="7">
        <f t="shared" si="38"/>
        <v>-102033.78000000026</v>
      </c>
      <c r="T133" s="7">
        <f t="shared" si="39"/>
        <v>7685.8500000000058</v>
      </c>
      <c r="U133" s="7">
        <f t="shared" si="40"/>
        <v>188098.68950000033</v>
      </c>
      <c r="V133" s="7">
        <f t="shared" si="41"/>
        <v>0</v>
      </c>
      <c r="W133" s="14">
        <f t="shared" si="42"/>
        <v>850.76310818292222</v>
      </c>
    </row>
    <row r="134" spans="1:23" x14ac:dyDescent="0.35">
      <c r="A134" s="7" t="s">
        <v>162</v>
      </c>
      <c r="B134" s="7" t="s">
        <v>164</v>
      </c>
      <c r="C134" s="1">
        <v>258.5</v>
      </c>
      <c r="D134" s="7">
        <v>4488646.0939999996</v>
      </c>
      <c r="E134" s="7">
        <v>1003434.77</v>
      </c>
      <c r="F134" s="7">
        <v>116835.61</v>
      </c>
      <c r="G134" s="7">
        <f t="shared" si="43"/>
        <v>3368375.7139999997</v>
      </c>
      <c r="H134" s="7">
        <v>0</v>
      </c>
      <c r="I134" s="14">
        <f t="shared" si="44"/>
        <v>17364.201524177948</v>
      </c>
      <c r="J134" s="1">
        <v>278.60000000000002</v>
      </c>
      <c r="K134" s="7">
        <v>4421929.4214999992</v>
      </c>
      <c r="L134" s="7">
        <v>1040020.86</v>
      </c>
      <c r="M134" s="7">
        <v>113432.63</v>
      </c>
      <c r="N134" s="7">
        <f t="shared" si="45"/>
        <v>3268475.9314999995</v>
      </c>
      <c r="O134" s="7">
        <v>0</v>
      </c>
      <c r="P134" s="14">
        <f t="shared" si="46"/>
        <v>15871.964901292171</v>
      </c>
      <c r="Q134" s="1">
        <f t="shared" si="36"/>
        <v>-20.100000000000023</v>
      </c>
      <c r="R134" s="7">
        <f t="shared" si="37"/>
        <v>66716.672500000335</v>
      </c>
      <c r="S134" s="7">
        <f t="shared" si="38"/>
        <v>-36586.089999999967</v>
      </c>
      <c r="T134" s="7">
        <f t="shared" si="39"/>
        <v>3402.9799999999959</v>
      </c>
      <c r="U134" s="7">
        <f t="shared" si="40"/>
        <v>99899.782500000205</v>
      </c>
      <c r="V134" s="7">
        <f t="shared" si="41"/>
        <v>0</v>
      </c>
      <c r="W134" s="14">
        <f t="shared" si="42"/>
        <v>1492.2366228857773</v>
      </c>
    </row>
    <row r="135" spans="1:23" x14ac:dyDescent="0.35">
      <c r="A135" s="7" t="s">
        <v>165</v>
      </c>
      <c r="B135" s="7" t="s">
        <v>166</v>
      </c>
      <c r="C135" s="1">
        <v>1546.8</v>
      </c>
      <c r="D135" s="7">
        <v>24087386.890000001</v>
      </c>
      <c r="E135" s="7">
        <v>23350250.129999999</v>
      </c>
      <c r="F135" s="7">
        <v>733288.46</v>
      </c>
      <c r="G135" s="7">
        <f t="shared" si="43"/>
        <v>3848.3000000016764</v>
      </c>
      <c r="H135" s="7">
        <v>780453.47519000003</v>
      </c>
      <c r="I135" s="14">
        <f t="shared" si="44"/>
        <v>15572.399075510733</v>
      </c>
      <c r="J135" s="1">
        <v>1549</v>
      </c>
      <c r="K135" s="7">
        <v>23689244.559999999</v>
      </c>
      <c r="L135" s="7">
        <v>22975691.149999999</v>
      </c>
      <c r="M135" s="7">
        <v>711930.54</v>
      </c>
      <c r="N135" s="7">
        <f t="shared" si="45"/>
        <v>1622.8700000001118</v>
      </c>
      <c r="O135" s="7">
        <v>786565.46244000003</v>
      </c>
      <c r="P135" s="14">
        <f t="shared" si="46"/>
        <v>15293.250200129114</v>
      </c>
      <c r="Q135" s="1">
        <f t="shared" si="36"/>
        <v>-2.2000000000000455</v>
      </c>
      <c r="R135" s="7">
        <f t="shared" si="37"/>
        <v>398142.33000000194</v>
      </c>
      <c r="S135" s="7">
        <f t="shared" si="38"/>
        <v>374558.98000000045</v>
      </c>
      <c r="T135" s="7">
        <f t="shared" si="39"/>
        <v>21357.919999999925</v>
      </c>
      <c r="U135" s="7">
        <f t="shared" si="40"/>
        <v>2225.4300000015646</v>
      </c>
      <c r="V135" s="7">
        <f t="shared" si="41"/>
        <v>-6111.9872500000056</v>
      </c>
      <c r="W135" s="14">
        <f t="shared" si="42"/>
        <v>279.14887538161929</v>
      </c>
    </row>
    <row r="136" spans="1:23" x14ac:dyDescent="0.35">
      <c r="A136" s="7" t="s">
        <v>167</v>
      </c>
      <c r="B136" s="7" t="s">
        <v>168</v>
      </c>
      <c r="C136" s="1">
        <v>192.5</v>
      </c>
      <c r="D136" s="7">
        <v>3938424.9239999996</v>
      </c>
      <c r="E136" s="7">
        <v>492923.48</v>
      </c>
      <c r="F136" s="7">
        <v>69368.460000000006</v>
      </c>
      <c r="G136" s="7">
        <f t="shared" si="43"/>
        <v>3376132.9839999997</v>
      </c>
      <c r="H136" s="7">
        <v>0</v>
      </c>
      <c r="I136" s="14">
        <f t="shared" si="44"/>
        <v>20459.350254545454</v>
      </c>
      <c r="J136" s="1">
        <v>191.6</v>
      </c>
      <c r="K136" s="7">
        <v>3753665.2550000004</v>
      </c>
      <c r="L136" s="7">
        <v>510968.07</v>
      </c>
      <c r="M136" s="7">
        <v>67348.02</v>
      </c>
      <c r="N136" s="7">
        <f t="shared" si="45"/>
        <v>3175349.1650000005</v>
      </c>
      <c r="O136" s="7">
        <v>0</v>
      </c>
      <c r="P136" s="14">
        <f t="shared" si="46"/>
        <v>19591.154775574116</v>
      </c>
      <c r="Q136" s="1">
        <f t="shared" si="36"/>
        <v>0.90000000000000568</v>
      </c>
      <c r="R136" s="7">
        <f t="shared" si="37"/>
        <v>184759.6689999993</v>
      </c>
      <c r="S136" s="7">
        <f t="shared" si="38"/>
        <v>-18044.590000000026</v>
      </c>
      <c r="T136" s="7">
        <f t="shared" si="39"/>
        <v>2020.4400000000023</v>
      </c>
      <c r="U136" s="7">
        <f t="shared" si="40"/>
        <v>200783.8189999992</v>
      </c>
      <c r="V136" s="7">
        <f t="shared" si="41"/>
        <v>0</v>
      </c>
      <c r="W136" s="14">
        <f t="shared" si="42"/>
        <v>868.19547897133816</v>
      </c>
    </row>
    <row r="137" spans="1:23" x14ac:dyDescent="0.35">
      <c r="A137" s="7" t="s">
        <v>167</v>
      </c>
      <c r="B137" s="7" t="s">
        <v>169</v>
      </c>
      <c r="C137" s="1">
        <v>1262.7</v>
      </c>
      <c r="D137" s="7">
        <v>16662479.352</v>
      </c>
      <c r="E137" s="7">
        <v>2683020.09</v>
      </c>
      <c r="F137" s="7">
        <v>346573.97</v>
      </c>
      <c r="G137" s="7">
        <f t="shared" si="43"/>
        <v>13632885.291999999</v>
      </c>
      <c r="H137" s="7">
        <v>0</v>
      </c>
      <c r="I137" s="14">
        <f t="shared" si="44"/>
        <v>13195.913005464481</v>
      </c>
      <c r="J137" s="1">
        <v>1325.8</v>
      </c>
      <c r="K137" s="7">
        <v>16571740.7355</v>
      </c>
      <c r="L137" s="7">
        <v>2622923.2599999998</v>
      </c>
      <c r="M137" s="7">
        <v>336479.58</v>
      </c>
      <c r="N137" s="7">
        <f t="shared" si="45"/>
        <v>13612337.895500001</v>
      </c>
      <c r="O137" s="7">
        <v>0</v>
      </c>
      <c r="P137" s="14">
        <f t="shared" si="46"/>
        <v>12499.427315960176</v>
      </c>
      <c r="Q137" s="1">
        <f t="shared" si="36"/>
        <v>-63.099999999999909</v>
      </c>
      <c r="R137" s="7">
        <f t="shared" si="37"/>
        <v>90738.616499999538</v>
      </c>
      <c r="S137" s="7">
        <f t="shared" si="38"/>
        <v>60096.830000000075</v>
      </c>
      <c r="T137" s="7">
        <f t="shared" si="39"/>
        <v>10094.389999999956</v>
      </c>
      <c r="U137" s="7">
        <f t="shared" si="40"/>
        <v>20547.396499998868</v>
      </c>
      <c r="V137" s="7">
        <f t="shared" si="41"/>
        <v>0</v>
      </c>
      <c r="W137" s="14">
        <f t="shared" si="42"/>
        <v>696.4856895043049</v>
      </c>
    </row>
    <row r="138" spans="1:23" x14ac:dyDescent="0.35">
      <c r="A138" s="7" t="s">
        <v>167</v>
      </c>
      <c r="B138" s="7" t="s">
        <v>170</v>
      </c>
      <c r="C138" s="1">
        <v>251.3</v>
      </c>
      <c r="D138" s="7">
        <v>4464280.182</v>
      </c>
      <c r="E138" s="7">
        <v>813701.4</v>
      </c>
      <c r="F138" s="7">
        <v>120065.94</v>
      </c>
      <c r="G138" s="7">
        <f t="shared" si="43"/>
        <v>3530512.8420000002</v>
      </c>
      <c r="H138" s="7">
        <v>0</v>
      </c>
      <c r="I138" s="14">
        <f t="shared" si="44"/>
        <v>17764.744058893753</v>
      </c>
      <c r="J138" s="1">
        <v>253.5</v>
      </c>
      <c r="K138" s="7">
        <v>4272588.2215</v>
      </c>
      <c r="L138" s="7">
        <v>844767.48</v>
      </c>
      <c r="M138" s="7">
        <v>116568.87</v>
      </c>
      <c r="N138" s="7">
        <f t="shared" si="45"/>
        <v>3311251.8714999999</v>
      </c>
      <c r="O138" s="7">
        <v>0</v>
      </c>
      <c r="P138" s="14">
        <f t="shared" si="46"/>
        <v>16854.391406311635</v>
      </c>
      <c r="Q138" s="1">
        <f t="shared" si="36"/>
        <v>-2.1999999999999886</v>
      </c>
      <c r="R138" s="7">
        <f t="shared" si="37"/>
        <v>191691.96050000004</v>
      </c>
      <c r="S138" s="7">
        <f t="shared" si="38"/>
        <v>-31066.079999999958</v>
      </c>
      <c r="T138" s="7">
        <f t="shared" si="39"/>
        <v>3497.070000000007</v>
      </c>
      <c r="U138" s="7">
        <f t="shared" si="40"/>
        <v>219260.97050000029</v>
      </c>
      <c r="V138" s="7">
        <f t="shared" si="41"/>
        <v>0</v>
      </c>
      <c r="W138" s="14">
        <f t="shared" si="42"/>
        <v>910.35265258211803</v>
      </c>
    </row>
    <row r="139" spans="1:23" x14ac:dyDescent="0.35">
      <c r="A139" s="7" t="s">
        <v>167</v>
      </c>
      <c r="B139" s="7" t="s">
        <v>171</v>
      </c>
      <c r="C139" s="1">
        <v>244</v>
      </c>
      <c r="D139" s="7">
        <v>4319703.6770000001</v>
      </c>
      <c r="E139" s="7">
        <v>391150.68</v>
      </c>
      <c r="F139" s="7">
        <v>54201.05</v>
      </c>
      <c r="G139" s="7">
        <f t="shared" si="43"/>
        <v>3874351.9470000002</v>
      </c>
      <c r="H139" s="7">
        <v>0</v>
      </c>
      <c r="I139" s="14">
        <f t="shared" si="44"/>
        <v>17703.703594262297</v>
      </c>
      <c r="J139" s="1">
        <v>247.4</v>
      </c>
      <c r="K139" s="7">
        <v>4185390.818</v>
      </c>
      <c r="L139" s="7">
        <v>406658.66</v>
      </c>
      <c r="M139" s="7">
        <v>52622.38</v>
      </c>
      <c r="N139" s="7">
        <f t="shared" si="45"/>
        <v>3726109.7779999999</v>
      </c>
      <c r="O139" s="7">
        <v>0</v>
      </c>
      <c r="P139" s="14">
        <f t="shared" si="46"/>
        <v>16917.505327405011</v>
      </c>
      <c r="Q139" s="1">
        <f t="shared" si="36"/>
        <v>-3.4000000000000057</v>
      </c>
      <c r="R139" s="7">
        <f t="shared" si="37"/>
        <v>134312.85900000017</v>
      </c>
      <c r="S139" s="7">
        <f t="shared" si="38"/>
        <v>-15507.979999999981</v>
      </c>
      <c r="T139" s="7">
        <f t="shared" si="39"/>
        <v>1578.6700000000055</v>
      </c>
      <c r="U139" s="7">
        <f t="shared" si="40"/>
        <v>148242.16900000023</v>
      </c>
      <c r="V139" s="7">
        <f t="shared" si="41"/>
        <v>0</v>
      </c>
      <c r="W139" s="14">
        <f t="shared" si="42"/>
        <v>786.19826685728549</v>
      </c>
    </row>
    <row r="140" spans="1:23" x14ac:dyDescent="0.35">
      <c r="A140" s="7" t="s">
        <v>172</v>
      </c>
      <c r="B140" s="7" t="s">
        <v>173</v>
      </c>
      <c r="C140" s="1">
        <v>13293.5</v>
      </c>
      <c r="D140" s="7">
        <v>164788897.96000001</v>
      </c>
      <c r="E140" s="7">
        <v>39541685.890000001</v>
      </c>
      <c r="F140" s="7">
        <v>3299504.43</v>
      </c>
      <c r="G140" s="7">
        <f t="shared" si="43"/>
        <v>121947707.64</v>
      </c>
      <c r="H140" s="7">
        <v>0</v>
      </c>
      <c r="I140" s="14">
        <f t="shared" si="44"/>
        <v>12396.200997479971</v>
      </c>
      <c r="J140" s="1">
        <v>13751.4</v>
      </c>
      <c r="K140" s="7">
        <v>163687034.40000001</v>
      </c>
      <c r="L140" s="7">
        <v>39946316.340000004</v>
      </c>
      <c r="M140" s="7">
        <v>3203402.36</v>
      </c>
      <c r="N140" s="7">
        <f t="shared" si="45"/>
        <v>120537315.7</v>
      </c>
      <c r="O140" s="7">
        <v>0</v>
      </c>
      <c r="P140" s="14">
        <f t="shared" si="46"/>
        <v>11903.299620402287</v>
      </c>
      <c r="Q140" s="1">
        <f t="shared" si="36"/>
        <v>-457.89999999999964</v>
      </c>
      <c r="R140" s="7">
        <f t="shared" si="37"/>
        <v>1101863.5600000024</v>
      </c>
      <c r="S140" s="7">
        <f t="shared" si="38"/>
        <v>-404630.45000000298</v>
      </c>
      <c r="T140" s="7">
        <f t="shared" si="39"/>
        <v>96102.070000000298</v>
      </c>
      <c r="U140" s="7">
        <f t="shared" si="40"/>
        <v>1410391.9399999976</v>
      </c>
      <c r="V140" s="7">
        <f t="shared" si="41"/>
        <v>0</v>
      </c>
      <c r="W140" s="14">
        <f t="shared" si="42"/>
        <v>492.90137707768372</v>
      </c>
    </row>
    <row r="141" spans="1:23" x14ac:dyDescent="0.35">
      <c r="A141" s="7" t="s">
        <v>172</v>
      </c>
      <c r="B141" s="7" t="s">
        <v>174</v>
      </c>
      <c r="C141" s="1">
        <v>9964.2000000000007</v>
      </c>
      <c r="D141" s="7">
        <v>116459881.06099999</v>
      </c>
      <c r="E141" s="7">
        <v>31038241.399999999</v>
      </c>
      <c r="F141" s="7">
        <v>2362190.25</v>
      </c>
      <c r="G141" s="7">
        <f t="shared" si="43"/>
        <v>83059449.410999984</v>
      </c>
      <c r="H141" s="7">
        <v>0</v>
      </c>
      <c r="I141" s="14">
        <f t="shared" si="44"/>
        <v>11687.830539431161</v>
      </c>
      <c r="J141" s="1">
        <v>10157.1</v>
      </c>
      <c r="K141" s="7">
        <v>113585335.42999999</v>
      </c>
      <c r="L141" s="7">
        <v>31180728.02</v>
      </c>
      <c r="M141" s="7">
        <v>2293388.59</v>
      </c>
      <c r="N141" s="7">
        <f t="shared" si="45"/>
        <v>80111218.819999993</v>
      </c>
      <c r="O141" s="7">
        <v>0</v>
      </c>
      <c r="P141" s="14">
        <f t="shared" si="46"/>
        <v>11182.850954504729</v>
      </c>
      <c r="Q141" s="1">
        <f t="shared" si="36"/>
        <v>-192.89999999999964</v>
      </c>
      <c r="R141" s="7">
        <f t="shared" si="37"/>
        <v>2874545.6309999973</v>
      </c>
      <c r="S141" s="7">
        <f t="shared" si="38"/>
        <v>-142486.62000000104</v>
      </c>
      <c r="T141" s="7">
        <f t="shared" si="39"/>
        <v>68801.660000000149</v>
      </c>
      <c r="U141" s="7">
        <f t="shared" si="40"/>
        <v>2948230.5909999907</v>
      </c>
      <c r="V141" s="7">
        <f t="shared" si="41"/>
        <v>0</v>
      </c>
      <c r="W141" s="14">
        <f t="shared" si="42"/>
        <v>504.97958492643193</v>
      </c>
    </row>
    <row r="142" spans="1:23" x14ac:dyDescent="0.35">
      <c r="A142" s="7" t="s">
        <v>175</v>
      </c>
      <c r="B142" s="7" t="s">
        <v>176</v>
      </c>
      <c r="C142" s="1">
        <v>659.8</v>
      </c>
      <c r="D142" s="7">
        <v>8986011.4409999996</v>
      </c>
      <c r="E142" s="7">
        <v>2728266.36</v>
      </c>
      <c r="F142" s="7">
        <v>137477.01</v>
      </c>
      <c r="G142" s="7">
        <f t="shared" si="43"/>
        <v>6120268.0710000005</v>
      </c>
      <c r="H142" s="7">
        <v>0</v>
      </c>
      <c r="I142" s="14">
        <f t="shared" si="44"/>
        <v>13619.295909366476</v>
      </c>
      <c r="J142" s="1">
        <v>665.6</v>
      </c>
      <c r="K142" s="7">
        <v>8598773.1469999999</v>
      </c>
      <c r="L142" s="7">
        <v>2804928.78</v>
      </c>
      <c r="M142" s="7">
        <v>133472.82999999999</v>
      </c>
      <c r="N142" s="7">
        <f t="shared" si="45"/>
        <v>5660371.5370000005</v>
      </c>
      <c r="O142" s="7">
        <v>0</v>
      </c>
      <c r="P142" s="14">
        <f t="shared" si="46"/>
        <v>12918.829848257212</v>
      </c>
      <c r="Q142" s="1">
        <f t="shared" si="36"/>
        <v>-5.8000000000000682</v>
      </c>
      <c r="R142" s="7">
        <f t="shared" si="37"/>
        <v>387238.29399999976</v>
      </c>
      <c r="S142" s="7">
        <f t="shared" si="38"/>
        <v>-76662.419999999925</v>
      </c>
      <c r="T142" s="7">
        <f t="shared" si="39"/>
        <v>4004.1800000000221</v>
      </c>
      <c r="U142" s="7">
        <f t="shared" si="40"/>
        <v>459896.53399999999</v>
      </c>
      <c r="V142" s="7">
        <f t="shared" si="41"/>
        <v>0</v>
      </c>
      <c r="W142" s="14">
        <f t="shared" si="42"/>
        <v>700.46606110926405</v>
      </c>
    </row>
    <row r="143" spans="1:23" x14ac:dyDescent="0.35">
      <c r="A143" s="7" t="s">
        <v>175</v>
      </c>
      <c r="B143" s="7" t="s">
        <v>177</v>
      </c>
      <c r="C143" s="1">
        <v>445.3</v>
      </c>
      <c r="D143" s="7">
        <v>6309844.0329999998</v>
      </c>
      <c r="E143" s="7">
        <v>1571136.33</v>
      </c>
      <c r="F143" s="7">
        <v>90298.7</v>
      </c>
      <c r="G143" s="7">
        <f t="shared" si="43"/>
        <v>4648409.0029999996</v>
      </c>
      <c r="H143" s="7">
        <v>0</v>
      </c>
      <c r="I143" s="14">
        <f t="shared" si="44"/>
        <v>14169.872070514259</v>
      </c>
      <c r="J143" s="1">
        <v>457.3</v>
      </c>
      <c r="K143" s="7">
        <v>6056194.3025000002</v>
      </c>
      <c r="L143" s="7">
        <v>1624026.38</v>
      </c>
      <c r="M143" s="7">
        <v>87668.64</v>
      </c>
      <c r="N143" s="7">
        <f t="shared" si="45"/>
        <v>4344499.2825000007</v>
      </c>
      <c r="O143" s="7">
        <v>0</v>
      </c>
      <c r="P143" s="14">
        <f t="shared" si="46"/>
        <v>13243.372627378089</v>
      </c>
      <c r="Q143" s="1">
        <f t="shared" si="36"/>
        <v>-12</v>
      </c>
      <c r="R143" s="7">
        <f t="shared" si="37"/>
        <v>253649.7304999996</v>
      </c>
      <c r="S143" s="7">
        <f t="shared" si="38"/>
        <v>-52890.049999999814</v>
      </c>
      <c r="T143" s="7">
        <f t="shared" si="39"/>
        <v>2630.0599999999977</v>
      </c>
      <c r="U143" s="7">
        <f t="shared" si="40"/>
        <v>303909.72049999889</v>
      </c>
      <c r="V143" s="7">
        <f t="shared" si="41"/>
        <v>0</v>
      </c>
      <c r="W143" s="14">
        <f t="shared" si="42"/>
        <v>926.49944313617016</v>
      </c>
    </row>
    <row r="144" spans="1:23" x14ac:dyDescent="0.35">
      <c r="A144" s="7" t="s">
        <v>178</v>
      </c>
      <c r="B144" s="7" t="s">
        <v>179</v>
      </c>
      <c r="C144" s="1">
        <v>358.3</v>
      </c>
      <c r="D144" s="7">
        <v>5758183.2050000001</v>
      </c>
      <c r="E144" s="7">
        <v>3005488.82</v>
      </c>
      <c r="F144" s="7">
        <v>296055.93</v>
      </c>
      <c r="G144" s="7">
        <f t="shared" si="43"/>
        <v>2456638.4550000001</v>
      </c>
      <c r="H144" s="7">
        <v>0</v>
      </c>
      <c r="I144" s="14">
        <f t="shared" si="44"/>
        <v>16070.843441250348</v>
      </c>
      <c r="J144" s="1">
        <v>371.1</v>
      </c>
      <c r="K144" s="7">
        <v>5594227.1255000001</v>
      </c>
      <c r="L144" s="7">
        <v>2895360.55</v>
      </c>
      <c r="M144" s="7">
        <v>287432.94</v>
      </c>
      <c r="N144" s="7">
        <f t="shared" si="45"/>
        <v>2411433.6355000003</v>
      </c>
      <c r="O144" s="7">
        <v>0</v>
      </c>
      <c r="P144" s="14">
        <f t="shared" si="46"/>
        <v>15074.716048234977</v>
      </c>
      <c r="Q144" s="1">
        <f t="shared" si="36"/>
        <v>-12.800000000000011</v>
      </c>
      <c r="R144" s="7">
        <f t="shared" si="37"/>
        <v>163956.07949999999</v>
      </c>
      <c r="S144" s="7">
        <f t="shared" si="38"/>
        <v>110128.27000000002</v>
      </c>
      <c r="T144" s="7">
        <f t="shared" si="39"/>
        <v>8622.9899999999907</v>
      </c>
      <c r="U144" s="7">
        <f t="shared" si="40"/>
        <v>45204.81949999975</v>
      </c>
      <c r="V144" s="7">
        <f t="shared" si="41"/>
        <v>0</v>
      </c>
      <c r="W144" s="14">
        <f t="shared" si="42"/>
        <v>996.12739301537113</v>
      </c>
    </row>
    <row r="145" spans="1:23" x14ac:dyDescent="0.35">
      <c r="A145" s="7" t="s">
        <v>178</v>
      </c>
      <c r="B145" s="7" t="s">
        <v>180</v>
      </c>
      <c r="C145" s="1">
        <v>921.8</v>
      </c>
      <c r="D145" s="7">
        <v>12746822.411</v>
      </c>
      <c r="E145" s="7">
        <v>2299422.87</v>
      </c>
      <c r="F145" s="7">
        <v>284907.3</v>
      </c>
      <c r="G145" s="7">
        <f t="shared" si="43"/>
        <v>10162492.241</v>
      </c>
      <c r="H145" s="7">
        <v>0</v>
      </c>
      <c r="I145" s="14">
        <f t="shared" si="44"/>
        <v>13828.186603384684</v>
      </c>
      <c r="J145" s="1">
        <v>931.6</v>
      </c>
      <c r="K145" s="7">
        <v>12177586.8805</v>
      </c>
      <c r="L145" s="7">
        <v>2363854.16</v>
      </c>
      <c r="M145" s="7">
        <v>276609.03000000003</v>
      </c>
      <c r="N145" s="7">
        <f t="shared" si="45"/>
        <v>9537123.6905000005</v>
      </c>
      <c r="O145" s="7">
        <v>0</v>
      </c>
      <c r="P145" s="14">
        <f t="shared" si="46"/>
        <v>13071.690511485616</v>
      </c>
      <c r="Q145" s="1">
        <f t="shared" si="36"/>
        <v>-9.8000000000000682</v>
      </c>
      <c r="R145" s="7">
        <f t="shared" si="37"/>
        <v>569235.53050000034</v>
      </c>
      <c r="S145" s="7">
        <f t="shared" si="38"/>
        <v>-64431.290000000037</v>
      </c>
      <c r="T145" s="7">
        <f t="shared" si="39"/>
        <v>8298.2699999999604</v>
      </c>
      <c r="U145" s="7">
        <f t="shared" si="40"/>
        <v>625368.5504999999</v>
      </c>
      <c r="V145" s="7">
        <f t="shared" si="41"/>
        <v>0</v>
      </c>
      <c r="W145" s="14">
        <f t="shared" si="42"/>
        <v>756.49609189906732</v>
      </c>
    </row>
    <row r="146" spans="1:23" x14ac:dyDescent="0.35">
      <c r="A146" s="7" t="s">
        <v>178</v>
      </c>
      <c r="B146" s="7" t="s">
        <v>181</v>
      </c>
      <c r="C146" s="1">
        <v>288.2</v>
      </c>
      <c r="D146" s="7">
        <v>4893263.1499999994</v>
      </c>
      <c r="E146" s="7">
        <v>1206741.1000000001</v>
      </c>
      <c r="F146" s="7">
        <v>119399.46</v>
      </c>
      <c r="G146" s="7">
        <f t="shared" si="43"/>
        <v>3567122.5899999994</v>
      </c>
      <c r="H146" s="7">
        <v>0</v>
      </c>
      <c r="I146" s="14">
        <f t="shared" si="44"/>
        <v>16978.706280360861</v>
      </c>
      <c r="J146" s="1">
        <v>299.5</v>
      </c>
      <c r="K146" s="7">
        <v>4799141.8195000002</v>
      </c>
      <c r="L146" s="7">
        <v>1263067.77</v>
      </c>
      <c r="M146" s="7">
        <v>115921.81</v>
      </c>
      <c r="N146" s="7">
        <f t="shared" si="45"/>
        <v>3420152.2395000001</v>
      </c>
      <c r="O146" s="7">
        <v>0</v>
      </c>
      <c r="P146" s="14">
        <f t="shared" si="46"/>
        <v>16023.845808013357</v>
      </c>
      <c r="Q146" s="1">
        <f t="shared" si="36"/>
        <v>-11.300000000000011</v>
      </c>
      <c r="R146" s="7">
        <f t="shared" si="37"/>
        <v>94121.330499999225</v>
      </c>
      <c r="S146" s="7">
        <f t="shared" si="38"/>
        <v>-56326.669999999925</v>
      </c>
      <c r="T146" s="7">
        <f t="shared" si="39"/>
        <v>3477.6500000000087</v>
      </c>
      <c r="U146" s="7">
        <f t="shared" si="40"/>
        <v>146970.35049999924</v>
      </c>
      <c r="V146" s="7">
        <f t="shared" si="41"/>
        <v>0</v>
      </c>
      <c r="W146" s="14">
        <f t="shared" si="42"/>
        <v>954.86047234750367</v>
      </c>
    </row>
    <row r="147" spans="1:23" x14ac:dyDescent="0.35">
      <c r="A147" s="7" t="s">
        <v>182</v>
      </c>
      <c r="B147" s="7" t="s">
        <v>183</v>
      </c>
      <c r="C147" s="1">
        <v>439.5</v>
      </c>
      <c r="D147" s="7">
        <v>6721305.8780000005</v>
      </c>
      <c r="E147" s="7">
        <v>4548412.6500000004</v>
      </c>
      <c r="F147" s="7">
        <v>217785.94</v>
      </c>
      <c r="G147" s="7">
        <f t="shared" si="43"/>
        <v>1955107.2880000002</v>
      </c>
      <c r="H147" s="7">
        <v>0</v>
      </c>
      <c r="I147" s="14">
        <f t="shared" si="44"/>
        <v>15293.073670079637</v>
      </c>
      <c r="J147" s="1">
        <v>428.5</v>
      </c>
      <c r="K147" s="7">
        <v>6337242.9914999995</v>
      </c>
      <c r="L147" s="7">
        <v>4418734.6100000003</v>
      </c>
      <c r="M147" s="7">
        <v>211442.66</v>
      </c>
      <c r="N147" s="7">
        <f t="shared" si="45"/>
        <v>1707065.7214999993</v>
      </c>
      <c r="O147" s="7">
        <v>0</v>
      </c>
      <c r="P147" s="14">
        <f t="shared" si="46"/>
        <v>14789.365207701283</v>
      </c>
      <c r="Q147" s="1">
        <f t="shared" si="36"/>
        <v>11</v>
      </c>
      <c r="R147" s="7">
        <f t="shared" si="37"/>
        <v>384062.88650000095</v>
      </c>
      <c r="S147" s="7">
        <f t="shared" si="38"/>
        <v>129678.04000000004</v>
      </c>
      <c r="T147" s="7">
        <f t="shared" si="39"/>
        <v>6343.2799999999988</v>
      </c>
      <c r="U147" s="7">
        <f t="shared" si="40"/>
        <v>248041.56650000089</v>
      </c>
      <c r="V147" s="7">
        <f t="shared" si="41"/>
        <v>0</v>
      </c>
      <c r="W147" s="14">
        <f t="shared" si="42"/>
        <v>503.70846237835394</v>
      </c>
    </row>
    <row r="148" spans="1:23" x14ac:dyDescent="0.35">
      <c r="A148" s="7" t="s">
        <v>182</v>
      </c>
      <c r="B148" s="7" t="s">
        <v>184</v>
      </c>
      <c r="C148" s="1">
        <v>2513.4</v>
      </c>
      <c r="D148" s="7">
        <v>31695170.129999999</v>
      </c>
      <c r="E148" s="7">
        <v>10714294.26</v>
      </c>
      <c r="F148" s="7">
        <v>972138.68</v>
      </c>
      <c r="G148" s="7">
        <f t="shared" si="43"/>
        <v>20008737.189999998</v>
      </c>
      <c r="H148" s="7">
        <v>0</v>
      </c>
      <c r="I148" s="14">
        <f t="shared" si="44"/>
        <v>12610.47590116973</v>
      </c>
      <c r="J148" s="1">
        <v>2596.8000000000002</v>
      </c>
      <c r="K148" s="7">
        <v>31158516.550000001</v>
      </c>
      <c r="L148" s="7">
        <v>10812027.029999999</v>
      </c>
      <c r="M148" s="7">
        <v>943823.96</v>
      </c>
      <c r="N148" s="7">
        <f t="shared" si="45"/>
        <v>19402665.560000002</v>
      </c>
      <c r="O148" s="7">
        <v>0</v>
      </c>
      <c r="P148" s="14">
        <f t="shared" si="46"/>
        <v>11998.812596272335</v>
      </c>
      <c r="Q148" s="1">
        <f t="shared" si="36"/>
        <v>-83.400000000000091</v>
      </c>
      <c r="R148" s="7">
        <f t="shared" si="37"/>
        <v>536653.57999999821</v>
      </c>
      <c r="S148" s="7">
        <f t="shared" si="38"/>
        <v>-97732.769999999553</v>
      </c>
      <c r="T148" s="7">
        <f t="shared" si="39"/>
        <v>28314.720000000088</v>
      </c>
      <c r="U148" s="7">
        <f t="shared" si="40"/>
        <v>606071.62999999523</v>
      </c>
      <c r="V148" s="7">
        <f t="shared" si="41"/>
        <v>0</v>
      </c>
      <c r="W148" s="14">
        <f t="shared" si="42"/>
        <v>611.66330489739448</v>
      </c>
    </row>
    <row r="149" spans="1:23" x14ac:dyDescent="0.35">
      <c r="A149" s="7" t="s">
        <v>182</v>
      </c>
      <c r="B149" s="7" t="s">
        <v>185</v>
      </c>
      <c r="C149" s="1">
        <v>310</v>
      </c>
      <c r="D149" s="7">
        <v>5426173.7390000001</v>
      </c>
      <c r="E149" s="7">
        <v>3515385.41</v>
      </c>
      <c r="F149" s="7">
        <v>217096.11</v>
      </c>
      <c r="G149" s="7">
        <f t="shared" si="43"/>
        <v>1693692.219</v>
      </c>
      <c r="H149" s="7">
        <v>0</v>
      </c>
      <c r="I149" s="14">
        <f t="shared" si="44"/>
        <v>17503.786254838709</v>
      </c>
      <c r="J149" s="1">
        <v>309.60000000000002</v>
      </c>
      <c r="K149" s="7">
        <v>5215205.1645</v>
      </c>
      <c r="L149" s="7">
        <v>3521620.56</v>
      </c>
      <c r="M149" s="7">
        <v>210772.92</v>
      </c>
      <c r="N149" s="7">
        <f t="shared" si="45"/>
        <v>1482811.6845</v>
      </c>
      <c r="O149" s="7">
        <v>0</v>
      </c>
      <c r="P149" s="14">
        <f t="shared" si="46"/>
        <v>16844.977921511625</v>
      </c>
      <c r="Q149" s="1">
        <f t="shared" si="36"/>
        <v>0.39999999999997726</v>
      </c>
      <c r="R149" s="7">
        <f t="shared" si="37"/>
        <v>210968.5745000001</v>
      </c>
      <c r="S149" s="7">
        <f t="shared" si="38"/>
        <v>-6235.1499999999069</v>
      </c>
      <c r="T149" s="7">
        <f t="shared" si="39"/>
        <v>6323.1899999999732</v>
      </c>
      <c r="U149" s="7">
        <f t="shared" si="40"/>
        <v>210880.53450000007</v>
      </c>
      <c r="V149" s="7">
        <f t="shared" si="41"/>
        <v>0</v>
      </c>
      <c r="W149" s="14">
        <f t="shared" si="42"/>
        <v>658.80833332708426</v>
      </c>
    </row>
    <row r="150" spans="1:23" x14ac:dyDescent="0.35">
      <c r="A150" s="7" t="s">
        <v>186</v>
      </c>
      <c r="B150" s="7" t="s">
        <v>187</v>
      </c>
      <c r="C150" s="1">
        <v>162.6</v>
      </c>
      <c r="D150" s="7">
        <v>3547657.7059999998</v>
      </c>
      <c r="E150" s="7">
        <v>966141.07</v>
      </c>
      <c r="F150" s="7">
        <v>241302.69</v>
      </c>
      <c r="G150" s="7">
        <f t="shared" si="43"/>
        <v>2340213.946</v>
      </c>
      <c r="H150" s="7">
        <v>0</v>
      </c>
      <c r="I150" s="14">
        <f t="shared" si="44"/>
        <v>21818.31307503075</v>
      </c>
      <c r="J150" s="1">
        <v>163</v>
      </c>
      <c r="K150" s="7">
        <v>3403118.3939999999</v>
      </c>
      <c r="L150" s="7">
        <v>990536.63</v>
      </c>
      <c r="M150" s="7">
        <v>234274.46</v>
      </c>
      <c r="N150" s="7">
        <f t="shared" si="45"/>
        <v>2178307.304</v>
      </c>
      <c r="O150" s="7">
        <v>0</v>
      </c>
      <c r="P150" s="14">
        <f t="shared" si="46"/>
        <v>20878.026957055215</v>
      </c>
      <c r="Q150" s="1">
        <f t="shared" si="36"/>
        <v>-0.40000000000000568</v>
      </c>
      <c r="R150" s="7">
        <f t="shared" si="37"/>
        <v>144539.31199999992</v>
      </c>
      <c r="S150" s="7">
        <f t="shared" si="38"/>
        <v>-24395.560000000056</v>
      </c>
      <c r="T150" s="7">
        <f t="shared" si="39"/>
        <v>7028.2300000000105</v>
      </c>
      <c r="U150" s="7">
        <f t="shared" si="40"/>
        <v>161906.64199999999</v>
      </c>
      <c r="V150" s="7">
        <f t="shared" si="41"/>
        <v>0</v>
      </c>
      <c r="W150" s="14">
        <f t="shared" si="42"/>
        <v>940.28611797553458</v>
      </c>
    </row>
    <row r="151" spans="1:23" x14ac:dyDescent="0.35">
      <c r="A151" s="7" t="s">
        <v>186</v>
      </c>
      <c r="B151" s="7" t="s">
        <v>141</v>
      </c>
      <c r="C151" s="1">
        <v>199.5</v>
      </c>
      <c r="D151" s="7">
        <v>4499547.3969999999</v>
      </c>
      <c r="E151" s="7">
        <v>1325497.98</v>
      </c>
      <c r="F151" s="7">
        <v>133939.82999999999</v>
      </c>
      <c r="G151" s="7">
        <f t="shared" si="43"/>
        <v>3040109.5869999998</v>
      </c>
      <c r="H151" s="7">
        <v>0</v>
      </c>
      <c r="I151" s="14">
        <f t="shared" si="44"/>
        <v>22554.122290726817</v>
      </c>
      <c r="J151" s="1">
        <v>197.5</v>
      </c>
      <c r="K151" s="7">
        <v>4358136.7494999999</v>
      </c>
      <c r="L151" s="7">
        <v>1344826.03</v>
      </c>
      <c r="M151" s="7">
        <v>130038.67</v>
      </c>
      <c r="N151" s="7">
        <f t="shared" si="45"/>
        <v>2883272.0494999997</v>
      </c>
      <c r="O151" s="7">
        <v>0</v>
      </c>
      <c r="P151" s="14">
        <f t="shared" si="46"/>
        <v>22066.515187341771</v>
      </c>
      <c r="Q151" s="1">
        <f t="shared" si="36"/>
        <v>2</v>
      </c>
      <c r="R151" s="7">
        <f t="shared" si="37"/>
        <v>141410.64749999996</v>
      </c>
      <c r="S151" s="7">
        <f t="shared" si="38"/>
        <v>-19328.050000000047</v>
      </c>
      <c r="T151" s="7">
        <f t="shared" si="39"/>
        <v>3901.1599999999889</v>
      </c>
      <c r="U151" s="7">
        <f t="shared" si="40"/>
        <v>156837.53750000009</v>
      </c>
      <c r="V151" s="7">
        <f t="shared" si="41"/>
        <v>0</v>
      </c>
      <c r="W151" s="14">
        <f t="shared" si="42"/>
        <v>487.60710338504578</v>
      </c>
    </row>
    <row r="152" spans="1:23" x14ac:dyDescent="0.35">
      <c r="A152" s="7" t="s">
        <v>186</v>
      </c>
      <c r="B152" s="7" t="s">
        <v>188</v>
      </c>
      <c r="C152" s="1">
        <v>572.5</v>
      </c>
      <c r="D152" s="7">
        <v>8643976.2799999993</v>
      </c>
      <c r="E152" s="7">
        <v>1212338.55</v>
      </c>
      <c r="F152" s="7">
        <v>182072.9</v>
      </c>
      <c r="G152" s="7">
        <f t="shared" si="43"/>
        <v>7249564.8299999991</v>
      </c>
      <c r="H152" s="7">
        <v>0</v>
      </c>
      <c r="I152" s="14">
        <f t="shared" si="44"/>
        <v>15098.648524017466</v>
      </c>
      <c r="J152" s="1">
        <v>573.5</v>
      </c>
      <c r="K152" s="7">
        <v>8201587.5644999994</v>
      </c>
      <c r="L152" s="7">
        <v>1262470.6599999999</v>
      </c>
      <c r="M152" s="7">
        <v>176769.81</v>
      </c>
      <c r="N152" s="7">
        <f t="shared" si="45"/>
        <v>6762347.0944999997</v>
      </c>
      <c r="O152" s="7">
        <v>0</v>
      </c>
      <c r="P152" s="14">
        <f t="shared" si="46"/>
        <v>14300.937340017435</v>
      </c>
      <c r="Q152" s="1">
        <f t="shared" si="36"/>
        <v>-1</v>
      </c>
      <c r="R152" s="7">
        <f t="shared" si="37"/>
        <v>442388.71549999993</v>
      </c>
      <c r="S152" s="7">
        <f t="shared" si="38"/>
        <v>-50132.10999999987</v>
      </c>
      <c r="T152" s="7">
        <f t="shared" si="39"/>
        <v>5303.0899999999965</v>
      </c>
      <c r="U152" s="7">
        <f t="shared" si="40"/>
        <v>487217.73549999949</v>
      </c>
      <c r="V152" s="7">
        <f t="shared" si="41"/>
        <v>0</v>
      </c>
      <c r="W152" s="14">
        <f t="shared" si="42"/>
        <v>797.7111840000307</v>
      </c>
    </row>
    <row r="153" spans="1:23" x14ac:dyDescent="0.35">
      <c r="A153" s="7" t="s">
        <v>189</v>
      </c>
      <c r="B153" s="7" t="s">
        <v>190</v>
      </c>
      <c r="C153" s="1">
        <v>68</v>
      </c>
      <c r="D153" s="7">
        <v>1909480.9550000001</v>
      </c>
      <c r="E153" s="7">
        <v>1143372.82</v>
      </c>
      <c r="F153" s="7">
        <v>78118.080000000002</v>
      </c>
      <c r="G153" s="7">
        <f t="shared" si="43"/>
        <v>687990.05500000005</v>
      </c>
      <c r="H153" s="7">
        <v>0</v>
      </c>
      <c r="I153" s="14">
        <f t="shared" si="44"/>
        <v>28080.602279411767</v>
      </c>
      <c r="J153" s="1">
        <v>72.3</v>
      </c>
      <c r="K153" s="7">
        <v>1902380.3930000002</v>
      </c>
      <c r="L153" s="7">
        <v>1169680.98</v>
      </c>
      <c r="M153" s="7">
        <v>75842.8</v>
      </c>
      <c r="N153" s="7">
        <f t="shared" si="45"/>
        <v>656856.61300000013</v>
      </c>
      <c r="O153" s="7">
        <v>0</v>
      </c>
      <c r="P153" s="14">
        <f t="shared" si="46"/>
        <v>26312.315255878289</v>
      </c>
      <c r="Q153" s="1">
        <f t="shared" si="36"/>
        <v>-4.2999999999999972</v>
      </c>
      <c r="R153" s="7">
        <f t="shared" si="37"/>
        <v>7100.561999999918</v>
      </c>
      <c r="S153" s="7">
        <f t="shared" si="38"/>
        <v>-26308.159999999916</v>
      </c>
      <c r="T153" s="7">
        <f t="shared" si="39"/>
        <v>2275.2799999999988</v>
      </c>
      <c r="U153" s="7">
        <f t="shared" si="40"/>
        <v>31133.441999999923</v>
      </c>
      <c r="V153" s="7">
        <f t="shared" si="41"/>
        <v>0</v>
      </c>
      <c r="W153" s="14">
        <f t="shared" si="42"/>
        <v>1768.2870235334776</v>
      </c>
    </row>
    <row r="154" spans="1:23" x14ac:dyDescent="0.35">
      <c r="A154" s="7" t="s">
        <v>191</v>
      </c>
      <c r="B154" s="7" t="s">
        <v>192</v>
      </c>
      <c r="C154" s="1">
        <v>745.2</v>
      </c>
      <c r="D154" s="7">
        <v>13370071.560000001</v>
      </c>
      <c r="E154" s="7">
        <v>10360008.51</v>
      </c>
      <c r="F154" s="7">
        <v>329314.43</v>
      </c>
      <c r="G154" s="7">
        <f t="shared" si="43"/>
        <v>2680748.6200000006</v>
      </c>
      <c r="H154" s="7">
        <v>0</v>
      </c>
      <c r="I154" s="14">
        <f t="shared" si="44"/>
        <v>17941.588244766506</v>
      </c>
      <c r="J154" s="1">
        <v>804.4</v>
      </c>
      <c r="K154" s="7">
        <v>13370071.560000001</v>
      </c>
      <c r="L154" s="7">
        <v>10348237.560000001</v>
      </c>
      <c r="M154" s="7">
        <v>319722.75</v>
      </c>
      <c r="N154" s="7">
        <f t="shared" si="45"/>
        <v>2702111.25</v>
      </c>
      <c r="O154" s="7">
        <v>0</v>
      </c>
      <c r="P154" s="14">
        <f t="shared" si="46"/>
        <v>16621.172998508206</v>
      </c>
      <c r="Q154" s="1">
        <f t="shared" si="36"/>
        <v>-59.199999999999932</v>
      </c>
      <c r="R154" s="7">
        <f t="shared" si="37"/>
        <v>0</v>
      </c>
      <c r="S154" s="7">
        <f t="shared" si="38"/>
        <v>11770.949999999255</v>
      </c>
      <c r="T154" s="7">
        <f t="shared" si="39"/>
        <v>9591.679999999993</v>
      </c>
      <c r="U154" s="7">
        <f t="shared" si="40"/>
        <v>-21362.629999999423</v>
      </c>
      <c r="V154" s="7">
        <f t="shared" si="41"/>
        <v>0</v>
      </c>
      <c r="W154" s="14">
        <f t="shared" si="42"/>
        <v>1320.4152462583006</v>
      </c>
    </row>
    <row r="155" spans="1:23" x14ac:dyDescent="0.35">
      <c r="A155" s="7" t="s">
        <v>191</v>
      </c>
      <c r="B155" s="7" t="s">
        <v>193</v>
      </c>
      <c r="C155" s="1">
        <v>173.5</v>
      </c>
      <c r="D155" s="7">
        <v>3916260.3089999999</v>
      </c>
      <c r="E155" s="7">
        <v>585823.02</v>
      </c>
      <c r="F155" s="7">
        <v>21713.42</v>
      </c>
      <c r="G155" s="7">
        <f t="shared" si="43"/>
        <v>3308723.8689999999</v>
      </c>
      <c r="H155" s="7">
        <v>0</v>
      </c>
      <c r="I155" s="14">
        <f t="shared" si="44"/>
        <v>22572.10552737752</v>
      </c>
      <c r="J155" s="1">
        <v>173.5</v>
      </c>
      <c r="K155" s="7">
        <v>3805304.7845000001</v>
      </c>
      <c r="L155" s="7">
        <v>532881.63</v>
      </c>
      <c r="M155" s="7">
        <v>21080.99</v>
      </c>
      <c r="N155" s="7">
        <f t="shared" si="45"/>
        <v>3251342.1645</v>
      </c>
      <c r="O155" s="7">
        <v>0</v>
      </c>
      <c r="P155" s="14">
        <f t="shared" si="46"/>
        <v>21932.592417867436</v>
      </c>
      <c r="Q155" s="1">
        <f t="shared" si="36"/>
        <v>0</v>
      </c>
      <c r="R155" s="7">
        <f t="shared" si="37"/>
        <v>110955.52449999982</v>
      </c>
      <c r="S155" s="7">
        <f t="shared" si="38"/>
        <v>52941.390000000014</v>
      </c>
      <c r="T155" s="7">
        <f t="shared" si="39"/>
        <v>632.42999999999665</v>
      </c>
      <c r="U155" s="7">
        <f t="shared" si="40"/>
        <v>57381.704499999993</v>
      </c>
      <c r="V155" s="7">
        <f t="shared" si="41"/>
        <v>0</v>
      </c>
      <c r="W155" s="14">
        <f t="shared" si="42"/>
        <v>639.51310951008418</v>
      </c>
    </row>
    <row r="156" spans="1:23" x14ac:dyDescent="0.35">
      <c r="A156" s="7" t="s">
        <v>194</v>
      </c>
      <c r="B156" s="7" t="s">
        <v>195</v>
      </c>
      <c r="C156" s="1">
        <v>650</v>
      </c>
      <c r="D156" s="7">
        <v>8594475.4989999998</v>
      </c>
      <c r="E156" s="7">
        <v>1058511.05</v>
      </c>
      <c r="F156" s="7">
        <v>112526.55</v>
      </c>
      <c r="G156" s="7">
        <f t="shared" si="43"/>
        <v>7423437.8990000002</v>
      </c>
      <c r="H156" s="7">
        <v>0</v>
      </c>
      <c r="I156" s="14">
        <f t="shared" si="44"/>
        <v>13222.269998461537</v>
      </c>
      <c r="J156" s="1">
        <v>655.5</v>
      </c>
      <c r="K156" s="7">
        <v>8090226.3775000004</v>
      </c>
      <c r="L156" s="7">
        <v>1091770.17</v>
      </c>
      <c r="M156" s="7">
        <v>109249.08</v>
      </c>
      <c r="N156" s="7">
        <f t="shared" si="45"/>
        <v>6889207.1275000004</v>
      </c>
      <c r="O156" s="7">
        <v>0</v>
      </c>
      <c r="P156" s="14">
        <f t="shared" si="46"/>
        <v>12342.069225781846</v>
      </c>
      <c r="Q156" s="1">
        <f t="shared" si="36"/>
        <v>-5.5</v>
      </c>
      <c r="R156" s="7">
        <f t="shared" si="37"/>
        <v>504249.12149999943</v>
      </c>
      <c r="S156" s="7">
        <f t="shared" si="38"/>
        <v>-33259.119999999879</v>
      </c>
      <c r="T156" s="7">
        <f t="shared" si="39"/>
        <v>3277.4700000000012</v>
      </c>
      <c r="U156" s="7">
        <f t="shared" si="40"/>
        <v>534230.7714999998</v>
      </c>
      <c r="V156" s="7">
        <f t="shared" si="41"/>
        <v>0</v>
      </c>
      <c r="W156" s="14">
        <f t="shared" si="42"/>
        <v>880.200772679691</v>
      </c>
    </row>
    <row r="157" spans="1:23" x14ac:dyDescent="0.35">
      <c r="A157" s="7" t="s">
        <v>194</v>
      </c>
      <c r="B157" s="7" t="s">
        <v>196</v>
      </c>
      <c r="C157" s="1">
        <v>127</v>
      </c>
      <c r="D157" s="7">
        <v>2909551.6629999997</v>
      </c>
      <c r="E157" s="7">
        <v>850685.66</v>
      </c>
      <c r="F157" s="7">
        <v>99269.53</v>
      </c>
      <c r="G157" s="7">
        <f t="shared" si="43"/>
        <v>1959596.4729999995</v>
      </c>
      <c r="H157" s="7">
        <v>0</v>
      </c>
      <c r="I157" s="14">
        <f t="shared" si="44"/>
        <v>22909.855614173226</v>
      </c>
      <c r="J157" s="1">
        <v>129.30000000000001</v>
      </c>
      <c r="K157" s="7">
        <v>2843721.3509999998</v>
      </c>
      <c r="L157" s="7">
        <v>872496.27</v>
      </c>
      <c r="M157" s="7">
        <v>96378.18</v>
      </c>
      <c r="N157" s="7">
        <f t="shared" si="45"/>
        <v>1874846.9009999998</v>
      </c>
      <c r="O157" s="7">
        <v>0</v>
      </c>
      <c r="P157" s="14">
        <f t="shared" si="46"/>
        <v>21993.204570765658</v>
      </c>
      <c r="Q157" s="1">
        <f t="shared" si="36"/>
        <v>-2.3000000000000114</v>
      </c>
      <c r="R157" s="7">
        <f t="shared" si="37"/>
        <v>65830.311999999918</v>
      </c>
      <c r="S157" s="7">
        <f t="shared" si="38"/>
        <v>-21810.609999999986</v>
      </c>
      <c r="T157" s="7">
        <f t="shared" si="39"/>
        <v>2891.3500000000058</v>
      </c>
      <c r="U157" s="7">
        <f t="shared" si="40"/>
        <v>84749.571999999695</v>
      </c>
      <c r="V157" s="7">
        <f t="shared" si="41"/>
        <v>0</v>
      </c>
      <c r="W157" s="14">
        <f t="shared" si="42"/>
        <v>916.65104340756807</v>
      </c>
    </row>
    <row r="158" spans="1:23" x14ac:dyDescent="0.35">
      <c r="A158" s="7" t="s">
        <v>197</v>
      </c>
      <c r="B158" s="7" t="s">
        <v>197</v>
      </c>
      <c r="C158" s="1">
        <v>3247.8</v>
      </c>
      <c r="D158" s="7">
        <v>43484277.831</v>
      </c>
      <c r="E158" s="7">
        <v>40211393.82</v>
      </c>
      <c r="F158" s="7">
        <v>1804611.45</v>
      </c>
      <c r="G158" s="7">
        <f t="shared" si="43"/>
        <v>1468272.561</v>
      </c>
      <c r="H158" s="7">
        <v>0</v>
      </c>
      <c r="I158" s="14">
        <f t="shared" si="44"/>
        <v>13388.841009606502</v>
      </c>
      <c r="J158" s="1">
        <v>3370.5</v>
      </c>
      <c r="K158" s="7">
        <v>42788890.164999999</v>
      </c>
      <c r="L158" s="7">
        <v>40047070.049999997</v>
      </c>
      <c r="M158" s="7">
        <v>1752049.95</v>
      </c>
      <c r="N158" s="7">
        <f t="shared" si="45"/>
        <v>989770.16500000213</v>
      </c>
      <c r="O158" s="7">
        <v>0</v>
      </c>
      <c r="P158" s="14">
        <f t="shared" si="46"/>
        <v>12695.116500519211</v>
      </c>
      <c r="Q158" s="1">
        <f t="shared" si="36"/>
        <v>-122.69999999999982</v>
      </c>
      <c r="R158" s="7">
        <f t="shared" si="37"/>
        <v>695387.66600000113</v>
      </c>
      <c r="S158" s="7">
        <f t="shared" si="38"/>
        <v>164323.77000000328</v>
      </c>
      <c r="T158" s="7">
        <f t="shared" si="39"/>
        <v>52561.5</v>
      </c>
      <c r="U158" s="7">
        <f t="shared" si="40"/>
        <v>478502.39599999785</v>
      </c>
      <c r="V158" s="7">
        <f t="shared" si="41"/>
        <v>0</v>
      </c>
      <c r="W158" s="14">
        <f t="shared" si="42"/>
        <v>693.72450908729115</v>
      </c>
    </row>
    <row r="159" spans="1:23" x14ac:dyDescent="0.35">
      <c r="A159" s="7" t="s">
        <v>198</v>
      </c>
      <c r="B159" s="7" t="s">
        <v>199</v>
      </c>
      <c r="C159" s="1">
        <v>272.3</v>
      </c>
      <c r="D159" s="7">
        <v>4978099.591</v>
      </c>
      <c r="E159" s="7">
        <v>3865415.34</v>
      </c>
      <c r="F159" s="7">
        <v>347847.78</v>
      </c>
      <c r="G159" s="7">
        <f t="shared" si="43"/>
        <v>764836.47100000014</v>
      </c>
      <c r="H159" s="7">
        <v>0</v>
      </c>
      <c r="I159" s="14">
        <f t="shared" si="44"/>
        <v>18281.673121557105</v>
      </c>
      <c r="J159" s="1">
        <v>276.10000000000002</v>
      </c>
      <c r="K159" s="7">
        <v>4884803.9035</v>
      </c>
      <c r="L159" s="7">
        <v>3932608.61</v>
      </c>
      <c r="M159" s="7">
        <v>337716.29</v>
      </c>
      <c r="N159" s="7">
        <f t="shared" si="45"/>
        <v>614479.00350000011</v>
      </c>
      <c r="O159" s="7">
        <v>0</v>
      </c>
      <c r="P159" s="14">
        <f t="shared" si="46"/>
        <v>17692.154666787395</v>
      </c>
      <c r="Q159" s="1">
        <f t="shared" si="36"/>
        <v>-3.8000000000000114</v>
      </c>
      <c r="R159" s="7">
        <f t="shared" si="37"/>
        <v>93295.6875</v>
      </c>
      <c r="S159" s="7">
        <f t="shared" si="38"/>
        <v>-67193.270000000019</v>
      </c>
      <c r="T159" s="7">
        <f t="shared" si="39"/>
        <v>10131.490000000049</v>
      </c>
      <c r="U159" s="7">
        <f t="shared" si="40"/>
        <v>150357.46750000003</v>
      </c>
      <c r="V159" s="7">
        <f t="shared" si="41"/>
        <v>0</v>
      </c>
      <c r="W159" s="14">
        <f t="shared" si="42"/>
        <v>589.51845476970993</v>
      </c>
    </row>
    <row r="160" spans="1:23" x14ac:dyDescent="0.35">
      <c r="A160" s="7" t="s">
        <v>198</v>
      </c>
      <c r="B160" s="7" t="s">
        <v>200</v>
      </c>
      <c r="C160" s="1">
        <v>1651</v>
      </c>
      <c r="D160" s="7">
        <v>21970505.670000002</v>
      </c>
      <c r="E160" s="7">
        <v>12396734.369999999</v>
      </c>
      <c r="F160" s="7">
        <v>926616</v>
      </c>
      <c r="G160" s="7">
        <f t="shared" si="43"/>
        <v>8647155.3000000026</v>
      </c>
      <c r="H160" s="7">
        <v>0</v>
      </c>
      <c r="I160" s="14">
        <f t="shared" si="44"/>
        <v>13307.392895215022</v>
      </c>
      <c r="J160" s="1">
        <v>1775.7</v>
      </c>
      <c r="K160" s="7">
        <v>21970505.670000002</v>
      </c>
      <c r="L160" s="7">
        <v>12553968.560000001</v>
      </c>
      <c r="M160" s="7">
        <v>899627.18</v>
      </c>
      <c r="N160" s="7">
        <f t="shared" si="45"/>
        <v>8516909.9300000016</v>
      </c>
      <c r="O160" s="7">
        <v>0</v>
      </c>
      <c r="P160" s="14">
        <f t="shared" si="46"/>
        <v>12372.870231458017</v>
      </c>
      <c r="Q160" s="1">
        <f t="shared" si="36"/>
        <v>-124.70000000000005</v>
      </c>
      <c r="R160" s="7">
        <f t="shared" si="37"/>
        <v>0</v>
      </c>
      <c r="S160" s="7">
        <f t="shared" si="38"/>
        <v>-157234.19000000134</v>
      </c>
      <c r="T160" s="7">
        <f t="shared" si="39"/>
        <v>26988.819999999949</v>
      </c>
      <c r="U160" s="7">
        <f t="shared" si="40"/>
        <v>130245.37000000104</v>
      </c>
      <c r="V160" s="7">
        <f t="shared" si="41"/>
        <v>0</v>
      </c>
      <c r="W160" s="14">
        <f t="shared" si="42"/>
        <v>934.52266375700492</v>
      </c>
    </row>
    <row r="161" spans="1:23" x14ac:dyDescent="0.35">
      <c r="A161" s="7" t="s">
        <v>201</v>
      </c>
      <c r="B161" s="7" t="s">
        <v>202</v>
      </c>
      <c r="C161" s="1">
        <v>398</v>
      </c>
      <c r="D161" s="7">
        <v>6156357.7070000004</v>
      </c>
      <c r="E161" s="7">
        <v>1449068.57</v>
      </c>
      <c r="F161" s="7">
        <v>166614.85</v>
      </c>
      <c r="G161" s="7">
        <f t="shared" si="43"/>
        <v>4540674.2870000005</v>
      </c>
      <c r="H161" s="7">
        <v>0</v>
      </c>
      <c r="I161" s="14">
        <f t="shared" si="44"/>
        <v>15468.235444723619</v>
      </c>
      <c r="J161" s="1">
        <v>402</v>
      </c>
      <c r="K161" s="7">
        <v>5894100.7965000002</v>
      </c>
      <c r="L161" s="7">
        <v>1491995.87</v>
      </c>
      <c r="M161" s="7">
        <v>161761.99</v>
      </c>
      <c r="N161" s="7">
        <f t="shared" si="45"/>
        <v>4240342.9364999998</v>
      </c>
      <c r="O161" s="7">
        <v>0</v>
      </c>
      <c r="P161" s="14">
        <f t="shared" si="46"/>
        <v>14661.942279850748</v>
      </c>
      <c r="Q161" s="1">
        <f t="shared" si="36"/>
        <v>-4</v>
      </c>
      <c r="R161" s="7">
        <f t="shared" si="37"/>
        <v>262256.91050000023</v>
      </c>
      <c r="S161" s="7">
        <f t="shared" si="38"/>
        <v>-42927.300000000047</v>
      </c>
      <c r="T161" s="7">
        <f t="shared" si="39"/>
        <v>4852.8600000000151</v>
      </c>
      <c r="U161" s="7">
        <f t="shared" si="40"/>
        <v>300331.35050000064</v>
      </c>
      <c r="V161" s="7">
        <f t="shared" si="41"/>
        <v>0</v>
      </c>
      <c r="W161" s="14">
        <f t="shared" si="42"/>
        <v>806.29316487287178</v>
      </c>
    </row>
    <row r="162" spans="1:23" x14ac:dyDescent="0.35">
      <c r="A162" s="7" t="s">
        <v>201</v>
      </c>
      <c r="B162" s="7" t="s">
        <v>203</v>
      </c>
      <c r="C162" s="1">
        <v>71</v>
      </c>
      <c r="D162" s="7">
        <v>1991377.31</v>
      </c>
      <c r="E162" s="7">
        <v>600275.17000000004</v>
      </c>
      <c r="F162" s="7">
        <v>71113.649999999994</v>
      </c>
      <c r="G162" s="7">
        <f t="shared" si="43"/>
        <v>1319988.4900000002</v>
      </c>
      <c r="H162" s="7">
        <v>0</v>
      </c>
      <c r="I162" s="14">
        <f t="shared" si="44"/>
        <v>28047.567746478875</v>
      </c>
      <c r="J162" s="1">
        <v>77.3</v>
      </c>
      <c r="K162" s="7">
        <v>1991377.31</v>
      </c>
      <c r="L162" s="7">
        <v>600121.77</v>
      </c>
      <c r="M162" s="7">
        <v>69042.38</v>
      </c>
      <c r="N162" s="7">
        <f t="shared" si="45"/>
        <v>1322213.1600000001</v>
      </c>
      <c r="O162" s="7">
        <v>0</v>
      </c>
      <c r="P162" s="14">
        <f t="shared" si="46"/>
        <v>25761.672833117726</v>
      </c>
      <c r="Q162" s="1">
        <f t="shared" si="36"/>
        <v>-6.2999999999999972</v>
      </c>
      <c r="R162" s="7">
        <f t="shared" si="37"/>
        <v>0</v>
      </c>
      <c r="S162" s="7">
        <f t="shared" si="38"/>
        <v>153.40000000002328</v>
      </c>
      <c r="T162" s="7">
        <f t="shared" si="39"/>
        <v>2071.2699999999895</v>
      </c>
      <c r="U162" s="7">
        <f t="shared" si="40"/>
        <v>-2224.6699999999255</v>
      </c>
      <c r="V162" s="7">
        <f t="shared" si="41"/>
        <v>0</v>
      </c>
      <c r="W162" s="14">
        <f t="shared" si="42"/>
        <v>2285.8949133611495</v>
      </c>
    </row>
    <row r="163" spans="1:23" x14ac:dyDescent="0.35">
      <c r="A163" s="7" t="s">
        <v>201</v>
      </c>
      <c r="B163" s="7" t="s">
        <v>204</v>
      </c>
      <c r="C163" s="1">
        <v>174.7</v>
      </c>
      <c r="D163" s="7">
        <v>3767224.588</v>
      </c>
      <c r="E163" s="7">
        <v>626552.64</v>
      </c>
      <c r="F163" s="7">
        <v>76076.649999999994</v>
      </c>
      <c r="G163" s="7">
        <f t="shared" si="43"/>
        <v>3064595.298</v>
      </c>
      <c r="H163" s="7">
        <v>0</v>
      </c>
      <c r="I163" s="14">
        <f t="shared" si="44"/>
        <v>21563.964441900403</v>
      </c>
      <c r="J163" s="1">
        <v>181</v>
      </c>
      <c r="K163" s="7">
        <v>3722187.2760000001</v>
      </c>
      <c r="L163" s="7">
        <v>650288.61</v>
      </c>
      <c r="M163" s="7">
        <v>73860.83</v>
      </c>
      <c r="N163" s="7">
        <f t="shared" si="45"/>
        <v>2998037.8360000001</v>
      </c>
      <c r="O163" s="7">
        <v>0</v>
      </c>
      <c r="P163" s="14">
        <f t="shared" si="46"/>
        <v>20564.57058563536</v>
      </c>
      <c r="Q163" s="1">
        <f t="shared" si="36"/>
        <v>-6.3000000000000114</v>
      </c>
      <c r="R163" s="7">
        <f t="shared" si="37"/>
        <v>45037.311999999918</v>
      </c>
      <c r="S163" s="7">
        <f t="shared" si="38"/>
        <v>-23735.969999999972</v>
      </c>
      <c r="T163" s="7">
        <f t="shared" si="39"/>
        <v>2215.8199999999924</v>
      </c>
      <c r="U163" s="7">
        <f t="shared" si="40"/>
        <v>66557.461999999825</v>
      </c>
      <c r="V163" s="7">
        <f t="shared" si="41"/>
        <v>0</v>
      </c>
      <c r="W163" s="14">
        <f t="shared" si="42"/>
        <v>999.39385626504372</v>
      </c>
    </row>
    <row r="164" spans="1:23" x14ac:dyDescent="0.35">
      <c r="A164" s="7" t="s">
        <v>201</v>
      </c>
      <c r="B164" s="7" t="s">
        <v>205</v>
      </c>
      <c r="C164" s="1">
        <v>114.2</v>
      </c>
      <c r="D164" s="7">
        <v>2767543.75</v>
      </c>
      <c r="E164" s="7">
        <v>911787.04</v>
      </c>
      <c r="F164" s="7">
        <v>89706.94</v>
      </c>
      <c r="G164" s="7">
        <f t="shared" si="43"/>
        <v>1766049.77</v>
      </c>
      <c r="H164" s="7">
        <v>0</v>
      </c>
      <c r="I164" s="14">
        <f t="shared" si="44"/>
        <v>24234.183450087567</v>
      </c>
      <c r="J164" s="1">
        <v>119.8</v>
      </c>
      <c r="K164" s="7">
        <v>2767543.75</v>
      </c>
      <c r="L164" s="7">
        <v>922833.97</v>
      </c>
      <c r="M164" s="7">
        <v>87094.12</v>
      </c>
      <c r="N164" s="7">
        <f t="shared" si="45"/>
        <v>1757615.6600000001</v>
      </c>
      <c r="O164" s="7">
        <v>0</v>
      </c>
      <c r="P164" s="14">
        <f t="shared" si="46"/>
        <v>23101.366861435727</v>
      </c>
      <c r="Q164" s="1">
        <f t="shared" ref="Q164:Q181" si="47">C164-J164</f>
        <v>-5.5999999999999943</v>
      </c>
      <c r="R164" s="7">
        <f t="shared" ref="R164:R181" si="48">D164-K164</f>
        <v>0</v>
      </c>
      <c r="S164" s="7">
        <f t="shared" ref="S164:S181" si="49">E164-L164</f>
        <v>-11046.929999999935</v>
      </c>
      <c r="T164" s="7">
        <f t="shared" ref="T164:T181" si="50">F164-M164</f>
        <v>2612.820000000007</v>
      </c>
      <c r="U164" s="7">
        <f t="shared" ref="U164:U181" si="51">G164-N164</f>
        <v>8434.1099999998696</v>
      </c>
      <c r="V164" s="7">
        <f t="shared" ref="V164:V181" si="52">H164-O164</f>
        <v>0</v>
      </c>
      <c r="W164" s="14">
        <f t="shared" ref="W164:W181" si="53">I164-P164</f>
        <v>1132.81658865184</v>
      </c>
    </row>
    <row r="165" spans="1:23" x14ac:dyDescent="0.35">
      <c r="A165" s="7" t="s">
        <v>201</v>
      </c>
      <c r="B165" s="7" t="s">
        <v>206</v>
      </c>
      <c r="C165" s="1">
        <v>69.3</v>
      </c>
      <c r="D165" s="7">
        <v>1784285.976</v>
      </c>
      <c r="E165" s="7">
        <v>924353.92</v>
      </c>
      <c r="F165" s="7">
        <v>117328.53</v>
      </c>
      <c r="G165" s="7">
        <f t="shared" si="43"/>
        <v>742603.52599999995</v>
      </c>
      <c r="H165" s="7">
        <v>0</v>
      </c>
      <c r="I165" s="14">
        <f t="shared" si="44"/>
        <v>25747.272380952381</v>
      </c>
      <c r="J165" s="1">
        <v>70</v>
      </c>
      <c r="K165" s="7">
        <v>1735535.4975000001</v>
      </c>
      <c r="L165" s="7">
        <v>927049.81</v>
      </c>
      <c r="M165" s="7">
        <v>113911.19</v>
      </c>
      <c r="N165" s="7">
        <f t="shared" si="45"/>
        <v>694574.49750000006</v>
      </c>
      <c r="O165" s="7">
        <v>0</v>
      </c>
      <c r="P165" s="14">
        <f t="shared" si="46"/>
        <v>24793.364250000002</v>
      </c>
      <c r="Q165" s="1">
        <f t="shared" si="47"/>
        <v>-0.70000000000000284</v>
      </c>
      <c r="R165" s="7">
        <f t="shared" si="48"/>
        <v>48750.478499999968</v>
      </c>
      <c r="S165" s="7">
        <f t="shared" si="49"/>
        <v>-2695.890000000014</v>
      </c>
      <c r="T165" s="7">
        <f t="shared" si="50"/>
        <v>3417.3399999999965</v>
      </c>
      <c r="U165" s="7">
        <f t="shared" si="51"/>
        <v>48029.028499999898</v>
      </c>
      <c r="V165" s="7">
        <f t="shared" si="52"/>
        <v>0</v>
      </c>
      <c r="W165" s="14">
        <f t="shared" si="53"/>
        <v>953.908130952379</v>
      </c>
    </row>
    <row r="166" spans="1:23" x14ac:dyDescent="0.35">
      <c r="A166" s="7" t="s">
        <v>207</v>
      </c>
      <c r="B166" s="7" t="s">
        <v>208</v>
      </c>
      <c r="C166" s="1">
        <v>1651.5</v>
      </c>
      <c r="D166" s="7">
        <v>21982641.940000001</v>
      </c>
      <c r="E166" s="7">
        <v>12083795.82</v>
      </c>
      <c r="F166" s="7">
        <v>734592.67</v>
      </c>
      <c r="G166" s="7">
        <f t="shared" si="43"/>
        <v>9164253.4500000011</v>
      </c>
      <c r="H166" s="7">
        <v>0</v>
      </c>
      <c r="I166" s="14">
        <f t="shared" si="44"/>
        <v>13310.712649106874</v>
      </c>
      <c r="J166" s="1">
        <v>1681.9</v>
      </c>
      <c r="K166" s="7">
        <v>21080079.802000001</v>
      </c>
      <c r="L166" s="7">
        <v>12998399.960000001</v>
      </c>
      <c r="M166" s="7">
        <v>713196.77</v>
      </c>
      <c r="N166" s="7">
        <f t="shared" si="45"/>
        <v>7368483.0720000006</v>
      </c>
      <c r="O166" s="7">
        <v>0</v>
      </c>
      <c r="P166" s="14">
        <f t="shared" si="46"/>
        <v>12533.491766454605</v>
      </c>
      <c r="Q166" s="1">
        <f t="shared" si="47"/>
        <v>-30.400000000000091</v>
      </c>
      <c r="R166" s="7">
        <f t="shared" si="48"/>
        <v>902562.13800000027</v>
      </c>
      <c r="S166" s="7">
        <f t="shared" si="49"/>
        <v>-914604.1400000006</v>
      </c>
      <c r="T166" s="7">
        <f t="shared" si="50"/>
        <v>21395.900000000023</v>
      </c>
      <c r="U166" s="7">
        <f t="shared" si="51"/>
        <v>1795770.3780000005</v>
      </c>
      <c r="V166" s="7">
        <f t="shared" si="52"/>
        <v>0</v>
      </c>
      <c r="W166" s="14">
        <f t="shared" si="53"/>
        <v>777.22088265226921</v>
      </c>
    </row>
    <row r="167" spans="1:23" x14ac:dyDescent="0.35">
      <c r="A167" s="7" t="s">
        <v>207</v>
      </c>
      <c r="B167" s="7" t="s">
        <v>209</v>
      </c>
      <c r="C167" s="1">
        <v>2007.3</v>
      </c>
      <c r="D167" s="7">
        <v>23776965.272999998</v>
      </c>
      <c r="E167" s="7">
        <v>16598473.57</v>
      </c>
      <c r="F167" s="7">
        <v>1001557.86</v>
      </c>
      <c r="G167" s="7">
        <f t="shared" si="43"/>
        <v>6176933.8429999975</v>
      </c>
      <c r="H167" s="7">
        <v>0</v>
      </c>
      <c r="I167" s="14">
        <f t="shared" si="44"/>
        <v>11845.247483186369</v>
      </c>
      <c r="J167" s="1">
        <v>2016.5</v>
      </c>
      <c r="K167" s="7">
        <v>23028042.299999997</v>
      </c>
      <c r="L167" s="7">
        <v>17909216.940000001</v>
      </c>
      <c r="M167" s="7">
        <v>972386.27</v>
      </c>
      <c r="N167" s="7">
        <f t="shared" si="45"/>
        <v>4146439.0899999957</v>
      </c>
      <c r="O167" s="7">
        <v>0</v>
      </c>
      <c r="P167" s="14">
        <f t="shared" si="46"/>
        <v>11419.807736176543</v>
      </c>
      <c r="Q167" s="1">
        <f t="shared" si="47"/>
        <v>-9.2000000000000455</v>
      </c>
      <c r="R167" s="7">
        <f t="shared" si="48"/>
        <v>748922.97300000116</v>
      </c>
      <c r="S167" s="7">
        <f t="shared" si="49"/>
        <v>-1310743.370000001</v>
      </c>
      <c r="T167" s="7">
        <f t="shared" si="50"/>
        <v>29171.589999999967</v>
      </c>
      <c r="U167" s="7">
        <f t="shared" si="51"/>
        <v>2030494.7530000019</v>
      </c>
      <c r="V167" s="7">
        <f t="shared" si="52"/>
        <v>0</v>
      </c>
      <c r="W167" s="14">
        <f t="shared" si="53"/>
        <v>425.43974700982653</v>
      </c>
    </row>
    <row r="168" spans="1:23" x14ac:dyDescent="0.35">
      <c r="A168" s="7" t="s">
        <v>207</v>
      </c>
      <c r="B168" s="7" t="s">
        <v>210</v>
      </c>
      <c r="C168" s="1">
        <v>2480.1999999999998</v>
      </c>
      <c r="D168" s="7">
        <v>31764133.505999997</v>
      </c>
      <c r="E168" s="7">
        <v>25224616.719999999</v>
      </c>
      <c r="F168" s="7">
        <v>967996.02</v>
      </c>
      <c r="G168" s="7">
        <f t="shared" si="43"/>
        <v>5571520.7659999989</v>
      </c>
      <c r="H168" s="7">
        <v>0</v>
      </c>
      <c r="I168" s="14">
        <f t="shared" si="44"/>
        <v>12807.085519716151</v>
      </c>
      <c r="J168" s="1">
        <v>2527.9</v>
      </c>
      <c r="K168" s="7">
        <v>30258313.630000003</v>
      </c>
      <c r="L168" s="7">
        <v>23974924.719999999</v>
      </c>
      <c r="M168" s="7">
        <v>939801.96</v>
      </c>
      <c r="N168" s="7">
        <f t="shared" si="45"/>
        <v>5343586.9500000039</v>
      </c>
      <c r="O168" s="7">
        <v>0</v>
      </c>
      <c r="P168" s="14">
        <f t="shared" si="46"/>
        <v>11969.743118794257</v>
      </c>
      <c r="Q168" s="1">
        <f t="shared" si="47"/>
        <v>-47.700000000000273</v>
      </c>
      <c r="R168" s="7">
        <f t="shared" si="48"/>
        <v>1505819.8759999946</v>
      </c>
      <c r="S168" s="7">
        <f t="shared" si="49"/>
        <v>1249692</v>
      </c>
      <c r="T168" s="7">
        <f t="shared" si="50"/>
        <v>28194.060000000056</v>
      </c>
      <c r="U168" s="7">
        <f t="shared" si="51"/>
        <v>227933.81599999499</v>
      </c>
      <c r="V168" s="7">
        <f t="shared" si="52"/>
        <v>0</v>
      </c>
      <c r="W168" s="14">
        <f t="shared" si="53"/>
        <v>837.3424009218943</v>
      </c>
    </row>
    <row r="169" spans="1:23" x14ac:dyDescent="0.35">
      <c r="A169" s="7" t="s">
        <v>207</v>
      </c>
      <c r="B169" s="7" t="s">
        <v>211</v>
      </c>
      <c r="C169" s="1">
        <v>8584.5</v>
      </c>
      <c r="D169" s="7">
        <v>97246996.211999997</v>
      </c>
      <c r="E169" s="7">
        <v>50288282.200000003</v>
      </c>
      <c r="F169" s="7">
        <v>2326022.9</v>
      </c>
      <c r="G169" s="7">
        <f t="shared" si="43"/>
        <v>44632691.111999996</v>
      </c>
      <c r="H169" s="7">
        <v>0</v>
      </c>
      <c r="I169" s="14">
        <f t="shared" si="44"/>
        <v>11328.207375152891</v>
      </c>
      <c r="J169" s="1">
        <v>8538.5</v>
      </c>
      <c r="K169" s="7">
        <v>94310893.132499993</v>
      </c>
      <c r="L169" s="7">
        <v>50925923.810000002</v>
      </c>
      <c r="M169" s="7">
        <v>2258274.66</v>
      </c>
      <c r="N169" s="7">
        <f t="shared" si="45"/>
        <v>41126694.662499994</v>
      </c>
      <c r="O169" s="7">
        <v>0</v>
      </c>
      <c r="P169" s="14">
        <f t="shared" si="46"/>
        <v>11045.370162499266</v>
      </c>
      <c r="Q169" s="1">
        <f t="shared" si="47"/>
        <v>46</v>
      </c>
      <c r="R169" s="7">
        <f t="shared" si="48"/>
        <v>2936103.0795000046</v>
      </c>
      <c r="S169" s="7">
        <f t="shared" si="49"/>
        <v>-637641.6099999994</v>
      </c>
      <c r="T169" s="7">
        <f t="shared" si="50"/>
        <v>67748.239999999758</v>
      </c>
      <c r="U169" s="7">
        <f t="shared" si="51"/>
        <v>3505996.449500002</v>
      </c>
      <c r="V169" s="7">
        <f t="shared" si="52"/>
        <v>0</v>
      </c>
      <c r="W169" s="14">
        <f t="shared" si="53"/>
        <v>282.8372126536251</v>
      </c>
    </row>
    <row r="170" spans="1:23" x14ac:dyDescent="0.35">
      <c r="A170" s="7" t="s">
        <v>207</v>
      </c>
      <c r="B170" s="7" t="s">
        <v>212</v>
      </c>
      <c r="C170" s="1">
        <v>4057.5</v>
      </c>
      <c r="D170" s="7">
        <v>47387523.357000001</v>
      </c>
      <c r="E170" s="7">
        <v>33816090.880000003</v>
      </c>
      <c r="F170" s="7">
        <v>956024.25</v>
      </c>
      <c r="G170" s="7">
        <f t="shared" si="43"/>
        <v>12615408.226999998</v>
      </c>
      <c r="H170" s="7">
        <v>0</v>
      </c>
      <c r="I170" s="14">
        <f t="shared" si="44"/>
        <v>11678.99528207024</v>
      </c>
      <c r="J170" s="1">
        <v>3981.5</v>
      </c>
      <c r="K170" s="7">
        <v>45024271.3235</v>
      </c>
      <c r="L170" s="7">
        <v>30736478.370000001</v>
      </c>
      <c r="M170" s="7">
        <v>928178.88</v>
      </c>
      <c r="N170" s="7">
        <f t="shared" si="45"/>
        <v>13359614.073499998</v>
      </c>
      <c r="O170" s="7">
        <v>0</v>
      </c>
      <c r="P170" s="14">
        <f t="shared" si="46"/>
        <v>11308.369037674243</v>
      </c>
      <c r="Q170" s="1">
        <f t="shared" si="47"/>
        <v>76</v>
      </c>
      <c r="R170" s="7">
        <f t="shared" si="48"/>
        <v>2363252.0335000008</v>
      </c>
      <c r="S170" s="7">
        <f t="shared" si="49"/>
        <v>3079612.5100000016</v>
      </c>
      <c r="T170" s="7">
        <f t="shared" si="50"/>
        <v>27845.369999999995</v>
      </c>
      <c r="U170" s="7">
        <f t="shared" si="51"/>
        <v>-744205.84649999999</v>
      </c>
      <c r="V170" s="7">
        <f t="shared" si="52"/>
        <v>0</v>
      </c>
      <c r="W170" s="14">
        <f t="shared" si="53"/>
        <v>370.62624439599676</v>
      </c>
    </row>
    <row r="171" spans="1:23" x14ac:dyDescent="0.35">
      <c r="A171" s="7" t="s">
        <v>207</v>
      </c>
      <c r="B171" s="7" t="s">
        <v>213</v>
      </c>
      <c r="C171" s="1">
        <v>22986.400000000001</v>
      </c>
      <c r="D171" s="7">
        <v>279494753.699</v>
      </c>
      <c r="E171" s="7">
        <v>63131205.950000003</v>
      </c>
      <c r="F171" s="7">
        <v>3426268.98</v>
      </c>
      <c r="G171" s="7">
        <f t="shared" si="43"/>
        <v>212937278.76900002</v>
      </c>
      <c r="H171" s="7">
        <v>0</v>
      </c>
      <c r="I171" s="14">
        <f t="shared" si="44"/>
        <v>12159.135562724045</v>
      </c>
      <c r="J171" s="1">
        <v>22705.3</v>
      </c>
      <c r="K171" s="7">
        <v>266370825.75600001</v>
      </c>
      <c r="L171" s="7">
        <v>64872439.649999999</v>
      </c>
      <c r="M171" s="7">
        <v>3326474.74</v>
      </c>
      <c r="N171" s="7">
        <f t="shared" si="45"/>
        <v>198171911.366</v>
      </c>
      <c r="O171" s="7">
        <v>0</v>
      </c>
      <c r="P171" s="14">
        <f t="shared" si="46"/>
        <v>11731.658500702481</v>
      </c>
      <c r="Q171" s="1">
        <f t="shared" si="47"/>
        <v>281.10000000000218</v>
      </c>
      <c r="R171" s="7">
        <f t="shared" si="48"/>
        <v>13123927.942999989</v>
      </c>
      <c r="S171" s="7">
        <f t="shared" si="49"/>
        <v>-1741233.6999999955</v>
      </c>
      <c r="T171" s="7">
        <f t="shared" si="50"/>
        <v>99794.239999999758</v>
      </c>
      <c r="U171" s="7">
        <f t="shared" si="51"/>
        <v>14765367.403000027</v>
      </c>
      <c r="V171" s="7">
        <f t="shared" si="52"/>
        <v>0</v>
      </c>
      <c r="W171" s="14">
        <f t="shared" si="53"/>
        <v>427.47706202156405</v>
      </c>
    </row>
    <row r="172" spans="1:23" x14ac:dyDescent="0.35">
      <c r="A172" s="7" t="s">
        <v>207</v>
      </c>
      <c r="B172" s="7" t="s">
        <v>196</v>
      </c>
      <c r="C172" s="1">
        <v>1118.2</v>
      </c>
      <c r="D172" s="7">
        <v>14526321.083000001</v>
      </c>
      <c r="E172" s="7">
        <v>13672189.560000001</v>
      </c>
      <c r="F172" s="7">
        <v>853133.64</v>
      </c>
      <c r="G172" s="7">
        <f t="shared" si="43"/>
        <v>997.88300000003073</v>
      </c>
      <c r="H172" s="7">
        <v>603438.37919000001</v>
      </c>
      <c r="I172" s="14">
        <f t="shared" si="44"/>
        <v>12990.807622071186</v>
      </c>
      <c r="J172" s="1">
        <v>1119.2</v>
      </c>
      <c r="K172" s="7">
        <v>13846353.949999999</v>
      </c>
      <c r="L172" s="7">
        <v>13016671.140000001</v>
      </c>
      <c r="M172" s="7">
        <v>828285.09</v>
      </c>
      <c r="N172" s="7">
        <f t="shared" si="45"/>
        <v>1397.7199999986915</v>
      </c>
      <c r="O172" s="7">
        <v>644014.57921</v>
      </c>
      <c r="P172" s="14">
        <f t="shared" si="46"/>
        <v>12371.652921729807</v>
      </c>
      <c r="Q172" s="1">
        <f t="shared" si="47"/>
        <v>-1</v>
      </c>
      <c r="R172" s="7">
        <f t="shared" si="48"/>
        <v>679967.13300000131</v>
      </c>
      <c r="S172" s="7">
        <f t="shared" si="49"/>
        <v>655518.41999999993</v>
      </c>
      <c r="T172" s="7">
        <f t="shared" si="50"/>
        <v>24848.550000000047</v>
      </c>
      <c r="U172" s="7">
        <f t="shared" si="51"/>
        <v>-399.83699999866076</v>
      </c>
      <c r="V172" s="7">
        <f t="shared" si="52"/>
        <v>-40576.200019999989</v>
      </c>
      <c r="W172" s="14">
        <f t="shared" si="53"/>
        <v>619.15470034137979</v>
      </c>
    </row>
    <row r="173" spans="1:23" x14ac:dyDescent="0.35">
      <c r="A173" s="7" t="s">
        <v>207</v>
      </c>
      <c r="B173" s="7" t="s">
        <v>214</v>
      </c>
      <c r="C173" s="1">
        <v>2372</v>
      </c>
      <c r="D173" s="7">
        <v>29619427.797000002</v>
      </c>
      <c r="E173" s="7">
        <v>12207827.630000001</v>
      </c>
      <c r="F173" s="7">
        <v>743328.42</v>
      </c>
      <c r="G173" s="7">
        <f t="shared" si="43"/>
        <v>16668271.747000003</v>
      </c>
      <c r="H173" s="7">
        <v>0</v>
      </c>
      <c r="I173" s="14">
        <f t="shared" si="44"/>
        <v>12487.111212900507</v>
      </c>
      <c r="J173" s="1">
        <v>2341.5</v>
      </c>
      <c r="K173" s="7">
        <v>28138920.386999998</v>
      </c>
      <c r="L173" s="7">
        <v>12907696.43</v>
      </c>
      <c r="M173" s="7">
        <v>721678.08</v>
      </c>
      <c r="N173" s="7">
        <f t="shared" si="45"/>
        <v>14509545.876999998</v>
      </c>
      <c r="O173" s="7">
        <v>0</v>
      </c>
      <c r="P173" s="14">
        <f t="shared" si="46"/>
        <v>12017.476142216527</v>
      </c>
      <c r="Q173" s="1">
        <f t="shared" si="47"/>
        <v>30.5</v>
      </c>
      <c r="R173" s="7">
        <f t="shared" si="48"/>
        <v>1480507.4100000039</v>
      </c>
      <c r="S173" s="7">
        <f t="shared" si="49"/>
        <v>-699868.79999999888</v>
      </c>
      <c r="T173" s="7">
        <f t="shared" si="50"/>
        <v>21650.340000000084</v>
      </c>
      <c r="U173" s="7">
        <f t="shared" si="51"/>
        <v>2158725.8700000048</v>
      </c>
      <c r="V173" s="7">
        <f t="shared" si="52"/>
        <v>0</v>
      </c>
      <c r="W173" s="14">
        <f t="shared" si="53"/>
        <v>469.6350706839803</v>
      </c>
    </row>
    <row r="174" spans="1:23" x14ac:dyDescent="0.35">
      <c r="A174" s="7" t="s">
        <v>207</v>
      </c>
      <c r="B174" s="7" t="s">
        <v>215</v>
      </c>
      <c r="C174" s="1">
        <v>987</v>
      </c>
      <c r="D174" s="7">
        <v>12988796.582</v>
      </c>
      <c r="E174" s="7">
        <v>12559578.5</v>
      </c>
      <c r="F174" s="7">
        <v>429048.48</v>
      </c>
      <c r="G174" s="7">
        <f t="shared" si="43"/>
        <v>169.60200000042096</v>
      </c>
      <c r="H174" s="7">
        <v>577205.01139</v>
      </c>
      <c r="I174" s="14">
        <f t="shared" si="44"/>
        <v>13159.874956433638</v>
      </c>
      <c r="J174" s="1">
        <v>982.5</v>
      </c>
      <c r="K174" s="7">
        <v>12333404.3455</v>
      </c>
      <c r="L174" s="7">
        <v>11916852.42</v>
      </c>
      <c r="M174" s="7">
        <v>416551.92</v>
      </c>
      <c r="N174" s="7">
        <f t="shared" si="45"/>
        <v>5.4999999119900167E-3</v>
      </c>
      <c r="O174" s="7">
        <v>616192.17400999996</v>
      </c>
      <c r="P174" s="14">
        <f t="shared" si="46"/>
        <v>12553.083303307887</v>
      </c>
      <c r="Q174" s="1">
        <f t="shared" si="47"/>
        <v>4.5</v>
      </c>
      <c r="R174" s="7">
        <f t="shared" si="48"/>
        <v>655392.23650000058</v>
      </c>
      <c r="S174" s="7">
        <f t="shared" si="49"/>
        <v>642726.08000000007</v>
      </c>
      <c r="T174" s="7">
        <f t="shared" si="50"/>
        <v>12496.559999999998</v>
      </c>
      <c r="U174" s="7">
        <f t="shared" si="51"/>
        <v>169.59650000050897</v>
      </c>
      <c r="V174" s="7">
        <f t="shared" si="52"/>
        <v>-38987.162619999959</v>
      </c>
      <c r="W174" s="14">
        <f t="shared" si="53"/>
        <v>606.7916531257506</v>
      </c>
    </row>
    <row r="175" spans="1:23" x14ac:dyDescent="0.35">
      <c r="A175" s="7" t="s">
        <v>207</v>
      </c>
      <c r="B175" s="7" t="s">
        <v>216</v>
      </c>
      <c r="C175" s="1">
        <v>163.19999999999999</v>
      </c>
      <c r="D175" s="7">
        <v>3466743.787</v>
      </c>
      <c r="E175" s="7">
        <v>3179028.75</v>
      </c>
      <c r="F175" s="7">
        <v>287778.33</v>
      </c>
      <c r="G175" s="7">
        <v>0</v>
      </c>
      <c r="H175" s="7">
        <v>99607.501430000004</v>
      </c>
      <c r="I175" s="14">
        <f t="shared" si="44"/>
        <v>21242.30261642157</v>
      </c>
      <c r="J175" s="1">
        <v>165.4</v>
      </c>
      <c r="K175" s="7">
        <v>3409546.327</v>
      </c>
      <c r="L175" s="7">
        <v>3130149.89</v>
      </c>
      <c r="M175" s="7">
        <v>279396.44</v>
      </c>
      <c r="N175" s="7">
        <f t="shared" si="45"/>
        <v>-3.000000084284693E-3</v>
      </c>
      <c r="O175" s="7">
        <v>104886.07442</v>
      </c>
      <c r="P175" s="14">
        <f t="shared" si="46"/>
        <v>20613.943935912939</v>
      </c>
      <c r="Q175" s="1">
        <f t="shared" si="47"/>
        <v>-2.2000000000000171</v>
      </c>
      <c r="R175" s="7">
        <f t="shared" si="48"/>
        <v>57197.459999999963</v>
      </c>
      <c r="S175" s="7">
        <f t="shared" si="49"/>
        <v>48878.85999999987</v>
      </c>
      <c r="T175" s="7">
        <f t="shared" si="50"/>
        <v>8381.890000000014</v>
      </c>
      <c r="U175" s="7">
        <f t="shared" si="51"/>
        <v>3.000000084284693E-3</v>
      </c>
      <c r="V175" s="7">
        <f t="shared" si="52"/>
        <v>-5278.5729900000006</v>
      </c>
      <c r="W175" s="14">
        <f t="shared" si="53"/>
        <v>628.35868050863064</v>
      </c>
    </row>
    <row r="176" spans="1:23" x14ac:dyDescent="0.35">
      <c r="A176" s="7" t="s">
        <v>207</v>
      </c>
      <c r="B176" s="7" t="s">
        <v>217</v>
      </c>
      <c r="C176" s="1">
        <v>164.5</v>
      </c>
      <c r="D176" s="7">
        <v>3491260.5449999999</v>
      </c>
      <c r="E176" s="7">
        <v>2483075.65</v>
      </c>
      <c r="F176" s="7">
        <v>100591.31</v>
      </c>
      <c r="G176" s="7">
        <f t="shared" si="43"/>
        <v>907593.58499999996</v>
      </c>
      <c r="H176" s="7">
        <v>0</v>
      </c>
      <c r="I176" s="14">
        <f t="shared" si="44"/>
        <v>21223.468358662612</v>
      </c>
      <c r="J176" s="1">
        <v>164.6</v>
      </c>
      <c r="K176" s="7">
        <v>3425421.11</v>
      </c>
      <c r="L176" s="7">
        <v>2607869.35</v>
      </c>
      <c r="M176" s="7">
        <v>97661.47</v>
      </c>
      <c r="N176" s="7">
        <f t="shared" si="45"/>
        <v>719890.2899999998</v>
      </c>
      <c r="O176" s="7">
        <v>0</v>
      </c>
      <c r="P176" s="14">
        <f t="shared" si="46"/>
        <v>20810.577825030377</v>
      </c>
      <c r="Q176" s="1">
        <f t="shared" si="47"/>
        <v>-9.9999999999994316E-2</v>
      </c>
      <c r="R176" s="7">
        <f t="shared" si="48"/>
        <v>65839.435000000056</v>
      </c>
      <c r="S176" s="7">
        <f t="shared" si="49"/>
        <v>-124793.70000000019</v>
      </c>
      <c r="T176" s="7">
        <f t="shared" si="50"/>
        <v>2929.8399999999965</v>
      </c>
      <c r="U176" s="7">
        <f t="shared" si="51"/>
        <v>187703.29500000016</v>
      </c>
      <c r="V176" s="7">
        <f t="shared" si="52"/>
        <v>0</v>
      </c>
      <c r="W176" s="14">
        <f t="shared" si="53"/>
        <v>412.89053363223502</v>
      </c>
    </row>
    <row r="177" spans="1:24" x14ac:dyDescent="0.35">
      <c r="A177" s="7" t="s">
        <v>207</v>
      </c>
      <c r="B177" s="7" t="s">
        <v>218</v>
      </c>
      <c r="C177" s="1">
        <v>60</v>
      </c>
      <c r="D177" s="7">
        <v>1545823.3540000001</v>
      </c>
      <c r="E177" s="7">
        <v>1445940.16</v>
      </c>
      <c r="F177" s="7">
        <v>99621.78</v>
      </c>
      <c r="G177" s="7">
        <f t="shared" si="43"/>
        <v>261.41400000013527</v>
      </c>
      <c r="H177" s="7">
        <v>69242.592980000001</v>
      </c>
      <c r="I177" s="14">
        <f t="shared" si="44"/>
        <v>25763.722566666667</v>
      </c>
      <c r="J177" s="1">
        <v>60</v>
      </c>
      <c r="K177" s="7">
        <v>1506104.6105</v>
      </c>
      <c r="L177" s="7">
        <v>1409384.44</v>
      </c>
      <c r="M177" s="7">
        <v>96720.17</v>
      </c>
      <c r="N177" s="7">
        <f t="shared" si="45"/>
        <v>5.0000000919681042E-4</v>
      </c>
      <c r="O177" s="7">
        <v>72687.441040000005</v>
      </c>
      <c r="P177" s="14">
        <f t="shared" si="46"/>
        <v>25101.743508333333</v>
      </c>
      <c r="Q177" s="1">
        <f t="shared" si="47"/>
        <v>0</v>
      </c>
      <c r="R177" s="7">
        <f t="shared" si="48"/>
        <v>39718.743500000099</v>
      </c>
      <c r="S177" s="7">
        <f t="shared" si="49"/>
        <v>36555.719999999972</v>
      </c>
      <c r="T177" s="7">
        <f t="shared" si="50"/>
        <v>2901.6100000000006</v>
      </c>
      <c r="U177" s="7">
        <f t="shared" si="51"/>
        <v>261.41350000012608</v>
      </c>
      <c r="V177" s="7">
        <f t="shared" si="52"/>
        <v>-3444.8480600000039</v>
      </c>
      <c r="W177" s="14">
        <f t="shared" si="53"/>
        <v>661.97905833333425</v>
      </c>
    </row>
    <row r="178" spans="1:24" x14ac:dyDescent="0.35">
      <c r="A178" s="7" t="s">
        <v>219</v>
      </c>
      <c r="B178" s="7" t="s">
        <v>220</v>
      </c>
      <c r="C178" s="1">
        <v>756.8</v>
      </c>
      <c r="D178" s="7">
        <v>11033868.987</v>
      </c>
      <c r="E178" s="7">
        <v>3699205.45</v>
      </c>
      <c r="F178" s="7">
        <v>350085.92</v>
      </c>
      <c r="G178" s="7">
        <f t="shared" si="43"/>
        <v>6984577.6169999996</v>
      </c>
      <c r="H178" s="7">
        <v>0</v>
      </c>
      <c r="I178" s="14">
        <f t="shared" si="44"/>
        <v>14579.636610729387</v>
      </c>
      <c r="J178" s="1">
        <v>784.3</v>
      </c>
      <c r="K178" s="7">
        <v>10797281.807499999</v>
      </c>
      <c r="L178" s="7">
        <v>3611248.01</v>
      </c>
      <c r="M178" s="7">
        <v>339889.24</v>
      </c>
      <c r="N178" s="7">
        <f t="shared" si="45"/>
        <v>6846144.5574999992</v>
      </c>
      <c r="O178" s="7">
        <v>0</v>
      </c>
      <c r="P178" s="14">
        <f t="shared" si="46"/>
        <v>13766.775223128905</v>
      </c>
      <c r="Q178" s="1">
        <f t="shared" si="47"/>
        <v>-27.5</v>
      </c>
      <c r="R178" s="7">
        <f t="shared" si="48"/>
        <v>236587.17950000055</v>
      </c>
      <c r="S178" s="7">
        <f t="shared" si="49"/>
        <v>87957.44000000041</v>
      </c>
      <c r="T178" s="7">
        <f t="shared" si="50"/>
        <v>10196.679999999993</v>
      </c>
      <c r="U178" s="7">
        <f t="shared" si="51"/>
        <v>138433.05950000044</v>
      </c>
      <c r="V178" s="7">
        <f t="shared" si="52"/>
        <v>0</v>
      </c>
      <c r="W178" s="14">
        <f t="shared" si="53"/>
        <v>812.86138760048198</v>
      </c>
    </row>
    <row r="179" spans="1:24" x14ac:dyDescent="0.35">
      <c r="A179" s="7" t="s">
        <v>219</v>
      </c>
      <c r="B179" s="7" t="s">
        <v>221</v>
      </c>
      <c r="C179" s="1">
        <v>699</v>
      </c>
      <c r="D179" s="7">
        <v>9819036.3829999994</v>
      </c>
      <c r="E179" s="7">
        <v>2742865.48</v>
      </c>
      <c r="F179" s="7">
        <v>218028.18</v>
      </c>
      <c r="G179" s="7">
        <f t="shared" si="43"/>
        <v>6858142.7229999993</v>
      </c>
      <c r="H179" s="7">
        <v>0</v>
      </c>
      <c r="I179" s="14">
        <f t="shared" si="44"/>
        <v>14047.262350500714</v>
      </c>
      <c r="J179" s="1">
        <v>693</v>
      </c>
      <c r="K179" s="7">
        <v>9321322.6289999988</v>
      </c>
      <c r="L179" s="7">
        <v>2647491.92</v>
      </c>
      <c r="M179" s="7">
        <v>211677.84</v>
      </c>
      <c r="N179" s="7">
        <f t="shared" si="45"/>
        <v>6462152.868999999</v>
      </c>
      <c r="O179" s="7">
        <v>0</v>
      </c>
      <c r="P179" s="14">
        <f t="shared" si="46"/>
        <v>13450.682004329003</v>
      </c>
      <c r="Q179" s="1">
        <f t="shared" si="47"/>
        <v>6</v>
      </c>
      <c r="R179" s="7">
        <f t="shared" si="48"/>
        <v>497713.75400000066</v>
      </c>
      <c r="S179" s="7">
        <f t="shared" si="49"/>
        <v>95373.560000000056</v>
      </c>
      <c r="T179" s="7">
        <f t="shared" si="50"/>
        <v>6350.3399999999965</v>
      </c>
      <c r="U179" s="7">
        <f t="shared" si="51"/>
        <v>395989.85400000028</v>
      </c>
      <c r="V179" s="7">
        <f t="shared" si="52"/>
        <v>0</v>
      </c>
      <c r="W179" s="14">
        <f t="shared" si="53"/>
        <v>596.58034617171143</v>
      </c>
    </row>
    <row r="180" spans="1:24" x14ac:dyDescent="0.35">
      <c r="A180" s="7" t="s">
        <v>219</v>
      </c>
      <c r="B180" s="7" t="s">
        <v>222</v>
      </c>
      <c r="C180" s="1">
        <v>131.69999999999999</v>
      </c>
      <c r="D180" s="7">
        <v>3290841.9</v>
      </c>
      <c r="E180" s="7">
        <v>451985.8</v>
      </c>
      <c r="F180" s="7">
        <v>51161.05</v>
      </c>
      <c r="G180" s="7">
        <f t="shared" si="43"/>
        <v>2787695.0500000003</v>
      </c>
      <c r="H180" s="7">
        <v>0</v>
      </c>
      <c r="I180" s="14">
        <f t="shared" si="44"/>
        <v>24987.410022779044</v>
      </c>
      <c r="J180" s="1">
        <v>143.30000000000001</v>
      </c>
      <c r="K180" s="7">
        <v>3290841.9</v>
      </c>
      <c r="L180" s="7">
        <v>457482.45</v>
      </c>
      <c r="M180" s="7">
        <v>49670.92</v>
      </c>
      <c r="N180" s="7">
        <f t="shared" si="45"/>
        <v>2783688.53</v>
      </c>
      <c r="O180" s="7">
        <v>0</v>
      </c>
      <c r="P180" s="14">
        <f t="shared" si="46"/>
        <v>22964.702721563153</v>
      </c>
      <c r="Q180" s="1">
        <f t="shared" si="47"/>
        <v>-11.600000000000023</v>
      </c>
      <c r="R180" s="7">
        <f t="shared" si="48"/>
        <v>0</v>
      </c>
      <c r="S180" s="7">
        <f t="shared" si="49"/>
        <v>-5496.6500000000233</v>
      </c>
      <c r="T180" s="7">
        <f t="shared" si="50"/>
        <v>1490.1300000000047</v>
      </c>
      <c r="U180" s="7">
        <f t="shared" si="51"/>
        <v>4006.5200000004843</v>
      </c>
      <c r="V180" s="7">
        <f t="shared" si="52"/>
        <v>0</v>
      </c>
      <c r="W180" s="14">
        <f t="shared" si="53"/>
        <v>2022.7073012158908</v>
      </c>
    </row>
    <row r="181" spans="1:24" x14ac:dyDescent="0.35">
      <c r="A181" s="7" t="s">
        <v>219</v>
      </c>
      <c r="B181" s="7" t="s">
        <v>223</v>
      </c>
      <c r="C181" s="1">
        <v>63.5</v>
      </c>
      <c r="D181" s="7">
        <v>1718035.2</v>
      </c>
      <c r="E181" s="7">
        <v>397862.42</v>
      </c>
      <c r="F181" s="7">
        <v>40285.769999999997</v>
      </c>
      <c r="G181" s="7">
        <f t="shared" si="43"/>
        <v>1279887.01</v>
      </c>
      <c r="H181" s="7">
        <v>0</v>
      </c>
      <c r="I181" s="14">
        <f t="shared" si="44"/>
        <v>27055.67244094488</v>
      </c>
      <c r="J181" s="1">
        <v>64.5</v>
      </c>
      <c r="K181" s="7">
        <v>1701192.38</v>
      </c>
      <c r="L181" s="7">
        <v>400056.72</v>
      </c>
      <c r="M181" s="7">
        <v>39112.400000000001</v>
      </c>
      <c r="N181" s="7">
        <f t="shared" si="45"/>
        <v>1262023.26</v>
      </c>
      <c r="O181" s="7">
        <v>0</v>
      </c>
      <c r="P181" s="14">
        <f t="shared" si="46"/>
        <v>26375.075658914728</v>
      </c>
      <c r="Q181" s="1">
        <f t="shared" si="47"/>
        <v>-1</v>
      </c>
      <c r="R181" s="7">
        <f t="shared" si="48"/>
        <v>16842.820000000065</v>
      </c>
      <c r="S181" s="7">
        <f t="shared" si="49"/>
        <v>-2194.2999999999884</v>
      </c>
      <c r="T181" s="7">
        <f t="shared" si="50"/>
        <v>1173.3699999999953</v>
      </c>
      <c r="U181" s="7">
        <f t="shared" si="51"/>
        <v>17863.75</v>
      </c>
      <c r="V181" s="7">
        <f t="shared" si="52"/>
        <v>0</v>
      </c>
      <c r="W181" s="14">
        <f t="shared" si="53"/>
        <v>680.5967820301521</v>
      </c>
    </row>
    <row r="182" spans="1:24" x14ac:dyDescent="0.35">
      <c r="I182" s="14"/>
      <c r="P182" s="14"/>
      <c r="W182" s="14"/>
    </row>
    <row r="183" spans="1:24" x14ac:dyDescent="0.35">
      <c r="A183" s="12"/>
      <c r="B183" s="12" t="s">
        <v>224</v>
      </c>
      <c r="C183" s="4">
        <f>SUM(C4:C182)</f>
        <v>839941.59999999951</v>
      </c>
      <c r="D183" s="12">
        <f>SUM(D4:D182)</f>
        <v>10307417082.752995</v>
      </c>
      <c r="E183" s="12">
        <f>ROUND(SUM(E4:E182),0)</f>
        <v>4246352554</v>
      </c>
      <c r="F183" s="12">
        <f>ROUND(SUM(F4:F182),0)</f>
        <v>277225590</v>
      </c>
      <c r="G183" s="12">
        <f>ROUND(SUM(G4:G182),0)</f>
        <v>5783839047</v>
      </c>
      <c r="H183" s="12">
        <f>SUM(H4:H182)</f>
        <v>4089810.6777400007</v>
      </c>
      <c r="I183" s="12">
        <f>(D183-H183)/C183</f>
        <v>12266.718629099047</v>
      </c>
      <c r="J183" s="4">
        <f t="shared" ref="J183:O183" si="54">SUM(J4:J182)</f>
        <v>845943.30000000063</v>
      </c>
      <c r="K183" s="12">
        <f t="shared" si="54"/>
        <v>10031606090.207495</v>
      </c>
      <c r="L183" s="12">
        <f t="shared" si="54"/>
        <v>4294208152.2800016</v>
      </c>
      <c r="M183" s="12">
        <f t="shared" si="54"/>
        <v>269151058.32000005</v>
      </c>
      <c r="N183" s="12">
        <f t="shared" si="54"/>
        <v>5468246879.607502</v>
      </c>
      <c r="O183" s="12">
        <f t="shared" si="54"/>
        <v>4233202.7321500005</v>
      </c>
      <c r="P183" s="12">
        <f t="shared" ref="P133:P183" si="55">(K183-O183)/J183</f>
        <v>11853.48106365443</v>
      </c>
      <c r="Q183" s="4">
        <f t="shared" ref="Q183:V183" si="56">SUM(Q4:Q182)</f>
        <v>-6001.700000000018</v>
      </c>
      <c r="R183" s="12">
        <f t="shared" si="56"/>
        <v>275810992.5455001</v>
      </c>
      <c r="S183" s="12">
        <f t="shared" si="56"/>
        <v>-47855598.110000059</v>
      </c>
      <c r="T183" s="12">
        <f t="shared" si="56"/>
        <v>8074531.7199999932</v>
      </c>
      <c r="U183" s="12">
        <f t="shared" si="56"/>
        <v>315592167.55450028</v>
      </c>
      <c r="V183" s="12">
        <f t="shared" si="56"/>
        <v>-143392.05440999981</v>
      </c>
      <c r="W183" s="16">
        <f>I183-P183</f>
        <v>413.23756544461685</v>
      </c>
    </row>
    <row r="184" spans="1:24" x14ac:dyDescent="0.35">
      <c r="A184" s="18"/>
      <c r="B184" s="18"/>
      <c r="C184" s="19"/>
      <c r="D184" s="18"/>
      <c r="E184" s="18"/>
      <c r="F184" s="18"/>
      <c r="G184" s="18"/>
      <c r="H184" s="18"/>
      <c r="I184" s="20"/>
      <c r="J184" s="19"/>
      <c r="K184" s="18"/>
      <c r="L184" s="18"/>
      <c r="M184" s="18"/>
      <c r="N184" s="18"/>
      <c r="O184" s="18"/>
      <c r="P184" s="20"/>
      <c r="Q184" s="19"/>
      <c r="R184" s="18"/>
      <c r="S184" s="18"/>
      <c r="T184" s="18"/>
      <c r="U184" s="18"/>
      <c r="V184" s="18"/>
      <c r="W184" s="20"/>
    </row>
    <row r="185" spans="1:24" x14ac:dyDescent="0.35">
      <c r="D185" s="32" t="s">
        <v>227</v>
      </c>
      <c r="K185" s="7" t="s">
        <v>228</v>
      </c>
      <c r="X185" s="13"/>
    </row>
    <row r="186" spans="1:24" x14ac:dyDescent="0.35">
      <c r="K186" s="7" t="s">
        <v>229</v>
      </c>
    </row>
    <row r="187" spans="1:24" x14ac:dyDescent="0.35">
      <c r="X187" s="13"/>
    </row>
  </sheetData>
  <autoFilter ref="A2:W183" xr:uid="{00000000-0009-0000-0000-000000000000}"/>
  <mergeCells count="3">
    <mergeCell ref="C1:I1"/>
    <mergeCell ref="J1:P1"/>
    <mergeCell ref="Q1:W1"/>
  </mergeCells>
  <printOptions horizontalCentered="1" headings="1" gridLines="1"/>
  <pageMargins left="0.19" right="0.17" top="0.89" bottom="0.41" header="0.17" footer="0.17"/>
  <pageSetup scale="65" fitToWidth="3" fitToHeight="4" orientation="landscape" r:id="rId1"/>
  <headerFooter>
    <oddHeader xml:space="preserve">&amp;L&amp;G&amp;C&amp;"Museo Slab 500,Bold"
Illustration of 
FY2017-18 Total Program Funding with Supplental AND
FY2018-19 Proposed School Finance Act Bill as of April 16, 2018&amp;"-,Bold"
&amp;"-,Regular"
</oddHeader>
    <oddFooter>&amp;L&amp;F&amp;CPage &amp;P of &amp;N&amp;R&amp;D</oddFooter>
  </headerFooter>
  <colBreaks count="2" manualBreakCount="2">
    <brk id="9" max="189" man="1"/>
    <brk id="16" max="18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Gov Req for FY27 to HB25-1320</vt:lpstr>
      <vt:lpstr>'Gov Req for FY27 to HB25-1320'!Print_Area</vt:lpstr>
      <vt:lpstr>'Gov Req for FY27 to HB25-1320'!Print_Titles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Emm</dc:creator>
  <cp:lastModifiedBy>Kahle, Tim</cp:lastModifiedBy>
  <cp:lastPrinted>2023-11-02T17:19:04Z</cp:lastPrinted>
  <dcterms:created xsi:type="dcterms:W3CDTF">2012-04-09T19:03:04Z</dcterms:created>
  <dcterms:modified xsi:type="dcterms:W3CDTF">2025-11-20T18:37:50Z</dcterms:modified>
</cp:coreProperties>
</file>