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13_ncr:1_{5E97C743-4AEF-41AC-A707-F5B28C8BB9CE}" xr6:coauthVersionLast="47" xr6:coauthVersionMax="47" xr10:uidLastSave="{00000000-0000-0000-0000-000000000000}"/>
  <bookViews>
    <workbookView xWindow="3110" yWindow="1350" windowWidth="10740" windowHeight="8330" firstSheet="4"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1" l="1"/>
  <c r="D9" i="10"/>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18" i="6" s="1"/>
  <c r="D4" i="6"/>
  <c r="D5" i="6"/>
  <c r="D28" i="6" l="1"/>
  <c r="D8" i="6"/>
  <c r="D23" i="6"/>
  <c r="D12" i="9"/>
  <c r="B13" i="10" s="1"/>
  <c r="D8" i="7"/>
  <c r="B26" i="10" s="1"/>
  <c r="B15" i="11" s="1"/>
  <c r="D34" i="6"/>
  <c r="C40" i="6" l="1"/>
  <c r="B14" i="10"/>
  <c r="C8" i="10"/>
</calcChain>
</file>

<file path=xl/sharedStrings.xml><?xml version="1.0" encoding="utf-8"?>
<sst xmlns="http://schemas.openxmlformats.org/spreadsheetml/2006/main" count="440" uniqueCount="273">
  <si>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</si>
  <si>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</si>
  <si>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</si>
  <si>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</si>
  <si>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</si>
  <si>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</si>
  <si>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</si>
  <si>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</si>
  <si>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</si>
  <si>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</si>
  <si>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</si>
  <si>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</si>
  <si>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</si>
  <si>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</si>
  <si>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</si>
  <si>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</si>
  <si>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</si>
  <si>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</si>
  <si>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</si>
  <si>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</si>
  <si>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</si>
  <si>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</si>
  <si>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</si>
  <si>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</si>
  <si>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</si>
  <si>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</si>
  <si>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</si>
  <si>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</si>
  <si>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</si>
  <si>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</si>
  <si>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</si>
  <si>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</si>
  <si>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</si>
  <si>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</si>
  <si>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</si>
  <si>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</si>
  <si>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</si>
  <si>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</si>
  <si>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</si>
  <si>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</si>
  <si>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</si>
  <si>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</si>
  <si>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</si>
  <si>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</si>
  <si>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</si>
  <si>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</si>
  <si>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</si>
  <si>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</si>
  <si>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</si>
  <si>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</si>
  <si>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</si>
  <si>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</si>
  <si>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</si>
  <si>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</si>
  <si>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</si>
  <si>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</si>
  <si>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</si>
  <si>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</si>
  <si>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 xml:space="preserve">32-40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</si>
  <si>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</si>
  <si>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</si>
  <si>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</si>
  <si>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</si>
  <si>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</si>
  <si>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</si>
  <si>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Partially met</t>
  </si>
  <si>
    <t xml:space="preserve">Evidence found on screening and progress monitoring. Reviewers have to click through all the content and take quizzes to move forward in content. </t>
  </si>
  <si>
    <t>Basic principles of test construction including reliability, validity, norm-referencing and criterion-referencing. </t>
  </si>
  <si>
    <t>Not met</t>
  </si>
  <si>
    <t xml:space="preserve">Evidence not found that training defines these terms for participants.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</si>
  <si>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</si>
  <si>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</si>
  <si>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</si>
  <si>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</si>
  <si>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</si>
  <si>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</si>
  <si>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</si>
  <si>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</si>
  <si>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</si>
  <si>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</si>
  <si>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</si>
  <si>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</si>
  <si>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</si>
  <si>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</si>
  <si>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</si>
  <si>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</si>
  <si>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</si>
  <si>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</si>
  <si>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</si>
  <si>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</si>
  <si>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</si>
  <si>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</si>
  <si>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</si>
  <si>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</si>
  <si>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</si>
  <si>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</si>
  <si>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</si>
  <si>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</si>
  <si>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</si>
  <si>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 xml:space="preserve">Evidence not found on direct instruction of the differences among various phonological manipulations including identify, matching, blending, segmenting, substituting, and deleting sounds.   </t>
  </si>
  <si>
    <t>The principles of phonological skill instruction: brief, multisensory, conceptual and auditory-verbal. </t>
  </si>
  <si>
    <t xml:space="preserve">The principles of phonological skill instruction are briefly covered; however, the instruction included on this topic is not adequate for teachers to apply these concepts in the classroom. </t>
  </si>
  <si>
    <t>The reciprocal relationship among phonological processing, reading, spelling and vocabulary. </t>
  </si>
  <si>
    <t>The phonological features of a second language, such as Spanish, and how they interfere with English pronunciation and phonics. </t>
  </si>
  <si>
    <t>Evidence found in Elsa Cardenas video.</t>
  </si>
  <si>
    <t>The phonological features of languages other than English, such as Spanish, and how they are similar to English and can support with transfer of phonemes that occur in both languages, such Spanish and English, and how they differ.</t>
  </si>
  <si>
    <t>Evidence found in Elsa Cardenas video</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</si>
  <si>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</si>
  <si>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</si>
  <si>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</si>
  <si>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</si>
  <si>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</si>
  <si>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</si>
  <si>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</si>
  <si>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</si>
  <si>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</si>
  <si>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</si>
  <si>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</si>
  <si>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</si>
  <si>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evidenced in lesson plan format</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</si>
  <si>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</si>
  <si>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</si>
  <si>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</si>
  <si>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</si>
  <si>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</si>
  <si>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</si>
  <si>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</si>
  <si>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</si>
  <si>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</si>
  <si>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</si>
  <si>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"partially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</si>
  <si>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</si>
  <si>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</si>
  <si>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</si>
  <si>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</si>
  <si>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</si>
  <si>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</si>
  <si>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Evidence not found.</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</si>
  <si>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</si>
  <si>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</si>
  <si>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</si>
  <si>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Evidence found in Elsa Cardenas video. It would be beneficial to include this information in the fluency module. (minute marker 39.01)</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</si>
  <si>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</si>
  <si>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</si>
  <si>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</si>
  <si>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</si>
  <si>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</si>
  <si>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</si>
  <si>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</si>
  <si>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</si>
  <si>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</si>
  <si>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</si>
  <si>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</si>
  <si>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</si>
  <si>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</si>
  <si>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</si>
  <si>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</si>
  <si>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</si>
  <si>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</si>
  <si>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</si>
  <si>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</si>
  <si>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</si>
  <si>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</si>
  <si>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</si>
  <si>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</si>
  <si>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</si>
  <si>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</si>
  <si>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</si>
  <si>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</si>
  <si>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</si>
  <si>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</si>
  <si>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</si>
  <si>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</si>
  <si>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</si>
  <si>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</si>
  <si>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</si>
  <si>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</si>
  <si>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</si>
  <si>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</si>
  <si>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</si>
  <si>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</si>
  <si>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</si>
  <si>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</si>
  <si>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</si>
  <si>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</si>
  <si>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</si>
  <si>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</si>
  <si>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</si>
  <si>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</si>
  <si>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</si>
  <si>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</si>
  <si>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</si>
  <si>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</si>
  <si>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</si>
  <si>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</si>
  <si>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</si>
  <si>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</si>
  <si>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</si>
  <si>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</si>
  <si>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</si>
  <si>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</si>
  <si>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</si>
  <si>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</si>
  <si>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</si>
  <si>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</si>
  <si>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</si>
  <si>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</si>
  <si>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</si>
  <si>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</si>
  <si>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</si>
  <si>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</si>
  <si>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</si>
  <si>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</si>
  <si>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</si>
  <si>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</si>
  <si>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</si>
  <si>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</si>
  <si>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</si>
  <si>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</si>
  <si>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</si>
  <si>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</si>
  <si>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Not all slides are accessible for participants. Speaker notes or captioning is not included or accessible for screen readers.</t>
  </si>
  <si>
    <t>Required components necessary to ensure effective results and improving outcomes has been clearly stated and described</t>
  </si>
  <si>
    <t>Consider creating a transcription of the information in the Elsa Cardenas video so that participants have access to the content after viewing the video.</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</si>
  <si>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</si>
  <si>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</si>
  <si>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</si>
  <si>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</si>
  <si>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"partially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</si>
  <si>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</si>
  <si>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</si>
  <si>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</si>
  <si>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</si>
  <si>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</si>
  <si>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</si>
  <si>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</si>
  <si>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</si>
  <si>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</si>
  <si>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</si>
  <si>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</si>
  <si>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</si>
  <si>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</si>
  <si>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</si>
  <si>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</si>
  <si>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</si>
  <si>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</si>
  <si>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</si>
  <si>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</si>
  <si>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</si>
  <si>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</si>
  <si>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</si>
  <si>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</si>
  <si>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</si>
  <si>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</si>
  <si>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</si>
  <si>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Glean Education LLC</t>
  </si>
  <si>
    <t>Professional Development Title:</t>
  </si>
  <si>
    <t>Comprehensive Dyslexia and Literacy Bundle</t>
  </si>
  <si>
    <t>Publication Year:</t>
  </si>
  <si>
    <t>Professional Development Topic(s):</t>
  </si>
  <si>
    <t>Target Audience(s):</t>
  </si>
  <si>
    <t>✓ Administrators
✓ Coaches
✓ Teachers
✓ Paraprofessionals
✓ Tutors School Psychologists</t>
  </si>
  <si>
    <t>Delivery Format:</t>
  </si>
  <si>
    <t>Online (self paced, asynchronous)</t>
  </si>
  <si>
    <t>Review Team:</t>
  </si>
  <si>
    <t>5/14/21 Team I</t>
  </si>
  <si>
    <t>Review Summary</t>
  </si>
  <si>
    <t>Statute Requirements</t>
  </si>
  <si>
    <t>Phase 1</t>
  </si>
  <si>
    <t>Phase 2</t>
  </si>
  <si>
    <t>Approved for Administration and Interpretation of Assessments, Literacy Development, Phonology Development, Phonics and Word Recognition Development, and Fluency Development</t>
  </si>
  <si>
    <r>
      <t xml:space="preserve">Usability
</t>
    </r>
    <r>
      <rPr>
        <b/>
        <i/>
        <sz val="10"/>
        <color theme="1"/>
        <rFont val="Calibri"/>
        <family val="2"/>
        <scheme val="minor"/>
      </rPr>
      <t>This section will receive a score, but the score of this section will not be included in the final decision.</t>
    </r>
  </si>
  <si>
    <t xml:space="preserve">✓Literacy development
✓Assessment administration and interpretation
✓Phonology development
✓Phonics and word recognition development
✓Develop fluent automatic reading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</si>
</sst>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200">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6" fillId="0" borderId="0" xfId="0" applyFont="1" applyAlignment="1">
      <alignment wrapText="1"/>
    </xf>
    <xf numFmtId="0" fontId="8" fillId="0" borderId="0" xfId="0" applyFont="1" applyAlignment="1">
      <alignment horizontal="left"/>
    </xf>
    <xf numFmtId="0" fontId="12" fillId="0" borderId="0" xfId="0" applyFont="1" applyAlignment="1">
      <alignment horizontal="left"/>
    </xf>
    <xf numFmtId="0" fontId="12" fillId="0" borderId="0" xfId="0" applyFont="1"/>
    <xf numFmtId="0" fontId="9" fillId="2" borderId="7" xfId="0" applyFont="1" applyFill="1" applyBorder="1" applyAlignment="1">
      <alignment vertical="center" wrapText="1"/>
    </xf>
    <xf numFmtId="0" fontId="9" fillId="2" borderId="9" xfId="0" applyFont="1" applyFill="1" applyBorder="1" applyAlignment="1">
      <alignment vertical="center" wrapText="1"/>
    </xf>
    <xf numFmtId="0" fontId="9"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3" borderId="6" xfId="0" applyFont="1" applyFill="1" applyBorder="1" applyAlignment="1">
      <alignment vertical="center" wrapText="1"/>
    </xf>
    <xf numFmtId="0" fontId="0" fillId="3" borderId="6" xfId="0" applyFill="1" applyBorder="1" applyAlignment="1">
      <alignment vertical="top" wrapText="1"/>
    </xf>
    <xf numFmtId="0" fontId="8" fillId="6" borderId="7" xfId="0" applyFont="1" applyFill="1" applyBorder="1" applyAlignment="1">
      <alignment vertical="center" wrapText="1"/>
    </xf>
    <xf numFmtId="0" fontId="8" fillId="6" borderId="8"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7" xfId="0" applyFont="1" applyFill="1" applyBorder="1" applyAlignment="1">
      <alignment vertical="center"/>
    </xf>
    <xf numFmtId="0" fontId="0" fillId="6" borderId="9" xfId="0" applyFill="1" applyBorder="1" applyAlignment="1">
      <alignment horizontal="left" vertical="top" wrapText="1"/>
    </xf>
    <xf numFmtId="0" fontId="0" fillId="0" borderId="10" xfId="0" applyBorder="1" applyAlignment="1">
      <alignment horizontal="center" vertical="center"/>
    </xf>
    <xf numFmtId="0" fontId="18" fillId="2" borderId="10" xfId="0" applyFont="1" applyFill="1" applyBorder="1" applyAlignment="1">
      <alignment horizontal="center"/>
    </xf>
    <xf numFmtId="0" fontId="4" fillId="0" borderId="10" xfId="0" applyFont="1" applyBorder="1" applyAlignment="1">
      <alignment horizontal="center" vertical="center"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0" fillId="3" borderId="6" xfId="0" applyFill="1" applyBorder="1" applyAlignment="1" applyProtection="1">
      <alignment vertical="top" wrapText="1"/>
    </xf>
    <xf numFmtId="0" fontId="5" fillId="3" borderId="6" xfId="0" applyFont="1" applyFill="1" applyBorder="1" applyAlignment="1" applyProtection="1">
      <alignment vertical="center" wrapText="1"/>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9" borderId="6"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9" fillId="2" borderId="7" xfId="0" applyFont="1" applyFill="1" applyBorder="1" applyAlignment="1" applyProtection="1">
      <alignment vertical="center" wrapText="1"/>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16" fillId="0" borderId="0" xfId="0" applyFont="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11" borderId="6" xfId="0" applyFill="1" applyBorder="1" applyAlignment="1" applyProtection="1">
      <alignment vertical="top"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center"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0" fillId="5" borderId="0" xfId="0" applyFill="1" applyAlignment="1" applyProtection="1">
      <alignment horizontal="center" vertical="center"/>
    </xf>
    <xf numFmtId="0" fontId="0" fillId="5" borderId="0" xfId="0" applyFill="1" applyProtection="1"/>
    <xf numFmtId="0" fontId="4" fillId="7" borderId="31" xfId="0" applyFont="1" applyFill="1" applyBorder="1" applyAlignment="1" applyProtection="1">
      <alignment horizontal="left" vertical="center"/>
    </xf>
    <xf numFmtId="0" fontId="4" fillId="7" borderId="0" xfId="0" applyFont="1" applyFill="1" applyAlignment="1" applyProtection="1">
      <alignment vertical="center" wrapText="1"/>
    </xf>
    <xf numFmtId="0" fontId="4" fillId="7" borderId="0" xfId="0" applyFont="1" applyFill="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2" fillId="3" borderId="1" xfId="0" applyFont="1" applyFill="1" applyBorder="1" applyAlignment="1" applyProtection="1">
      <alignment horizontal="center" vertical="center"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 fillId="0" borderId="0" xfId="0" applyFont="1" applyProtection="1"/>
    <xf numFmtId="0" fontId="0" fillId="0" borderId="22" xfId="0" applyBorder="1" applyAlignment="1" applyProtection="1">
      <alignment vertical="top" wrapText="1"/>
    </xf>
    <xf numFmtId="0" fontId="20" fillId="0" borderId="24" xfId="0" applyFont="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2"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0" fillId="0" borderId="33" xfId="0" applyBorder="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0" fillId="0" borderId="34" xfId="0"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Border="1" applyAlignment="1" applyProtection="1">
      <alignment horizontal="center" vertical="center"/>
    </xf>
    <xf numFmtId="0" fontId="23" fillId="0" borderId="10" xfId="0" applyFont="1" applyBorder="1" applyAlignment="1" applyProtection="1">
      <alignment horizontal="center" vertical="center"/>
    </xf>
    <xf numFmtId="0" fontId="12" fillId="0" borderId="1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B11" sqref="B11"/>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1" t="s">
        <v>8</v>
      </c>
    </row>
    <row r="2" spans="1:5" ht="18.5" x14ac:dyDescent="0.45">
      <c r="A2" s="11"/>
    </row>
    <row r="3" spans="1:5" ht="16" thickBot="1" x14ac:dyDescent="0.4">
      <c r="A3" s="12" t="s">
        <v>9</v>
      </c>
      <c r="B3" s="13"/>
    </row>
    <row r="4" spans="1:5" ht="41" thickBot="1" x14ac:dyDescent="0.4">
      <c r="A4" s="14" t="s">
        <v>10</v>
      </c>
      <c r="B4" s="15" t="s">
        <v>11</v>
      </c>
      <c r="C4" s="16" t="s">
        <v>12</v>
      </c>
      <c r="D4" s="16" t="s">
        <v>13</v>
      </c>
      <c r="E4" s="16" t="s">
        <v>14</v>
      </c>
    </row>
    <row r="5" spans="1:5" ht="128.25" customHeight="1" x14ac:dyDescent="0.35">
      <c r="A5" s="17">
        <v>1</v>
      </c>
      <c r="B5" s="18" t="s">
        <v>15</v>
      </c>
      <c r="C5" s="17" t="s">
        <v>16</v>
      </c>
      <c r="D5" s="17">
        <f>IF(C5="Met", 2, 0)</f>
        <v>2</v>
      </c>
      <c r="E5" s="19"/>
    </row>
    <row r="6" spans="1:5" ht="82.5" customHeight="1" x14ac:dyDescent="0.35">
      <c r="A6" s="17">
        <v>2</v>
      </c>
      <c r="B6" s="18" t="s">
        <v>17</v>
      </c>
      <c r="C6" s="17" t="s">
        <v>16</v>
      </c>
      <c r="D6" s="17">
        <f>IF(C6="Met", 2, 0)</f>
        <v>2</v>
      </c>
      <c r="E6" s="19"/>
    </row>
    <row r="7" spans="1:5" ht="20.149999999999999" customHeight="1" thickBot="1" x14ac:dyDescent="0.4">
      <c r="A7" s="20"/>
      <c r="B7" s="21"/>
      <c r="C7" s="22" t="s">
        <v>18</v>
      </c>
      <c r="D7" s="23" t="s">
        <v>19</v>
      </c>
      <c r="E7" s="24"/>
    </row>
  </sheetData>
  <sheetProtection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AG44"/>
  <sheetViews>
    <sheetView showRowColHeaders="0" showRuler="0" topLeftCell="A4" zoomScaleNormal="100" workbookViewId="0">
      <selection activeCell="C4" sqref="C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33" ht="18.5" x14ac:dyDescent="0.45">
      <c r="A1" s="28" t="s">
        <v>20</v>
      </c>
      <c r="B1" s="29"/>
      <c r="C1" s="30"/>
      <c r="D1" s="30"/>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1:33" ht="15" thickBot="1" x14ac:dyDescent="0.4">
      <c r="A2" s="31"/>
      <c r="B2" s="29"/>
      <c r="C2" s="30"/>
      <c r="D2" s="30"/>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row>
    <row r="3" spans="1:33" ht="63" customHeight="1" thickBot="1" x14ac:dyDescent="0.4">
      <c r="A3" s="32"/>
      <c r="B3" s="33" t="s">
        <v>21</v>
      </c>
      <c r="C3" s="34" t="s">
        <v>12</v>
      </c>
      <c r="D3" s="34" t="s">
        <v>13</v>
      </c>
      <c r="E3" s="34" t="s">
        <v>14</v>
      </c>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row>
    <row r="4" spans="1:33" ht="200.15" customHeight="1" thickBot="1" x14ac:dyDescent="0.4">
      <c r="A4" s="35">
        <v>1</v>
      </c>
      <c r="B4" s="36" t="s">
        <v>22</v>
      </c>
      <c r="C4" s="37" t="s">
        <v>16</v>
      </c>
      <c r="D4" s="37">
        <f>IF(C4="Met", 2, 0)</f>
        <v>2</v>
      </c>
      <c r="E4" s="38"/>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row>
    <row r="5" spans="1:33" ht="60" customHeight="1" thickBot="1" x14ac:dyDescent="0.4">
      <c r="A5" s="35">
        <v>2</v>
      </c>
      <c r="B5" s="39" t="s">
        <v>23</v>
      </c>
      <c r="C5" s="35" t="s">
        <v>16</v>
      </c>
      <c r="D5" s="37">
        <f t="shared" ref="D5:D7" si="0">IF(C5="Met", 2, 0)</f>
        <v>2</v>
      </c>
      <c r="E5" s="38"/>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row>
    <row r="6" spans="1:33" ht="60" customHeight="1" thickBot="1" x14ac:dyDescent="0.4">
      <c r="A6" s="35">
        <v>3</v>
      </c>
      <c r="B6" s="39" t="s">
        <v>24</v>
      </c>
      <c r="C6" s="35" t="s">
        <v>16</v>
      </c>
      <c r="D6" s="37">
        <f t="shared" si="0"/>
        <v>2</v>
      </c>
      <c r="E6" s="38"/>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row>
    <row r="7" spans="1:33" ht="99.75" customHeight="1" x14ac:dyDescent="0.35">
      <c r="A7" s="35">
        <v>4</v>
      </c>
      <c r="B7" s="40" t="s">
        <v>25</v>
      </c>
      <c r="C7" s="35" t="s">
        <v>16</v>
      </c>
      <c r="D7" s="37">
        <f t="shared" si="0"/>
        <v>2</v>
      </c>
      <c r="E7" s="38"/>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row>
    <row r="8" spans="1:33" ht="30" customHeight="1" thickBot="1" x14ac:dyDescent="0.4">
      <c r="A8" s="41"/>
      <c r="B8" s="42"/>
      <c r="C8" s="43" t="s">
        <v>26</v>
      </c>
      <c r="D8" s="44">
        <f>SUM(D4:D7)</f>
        <v>8</v>
      </c>
      <c r="E8" s="45" t="s">
        <v>27</v>
      </c>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row>
    <row r="9" spans="1:33" ht="15" thickBot="1" x14ac:dyDescent="0.4">
      <c r="A9" s="31"/>
      <c r="B9" s="29"/>
      <c r="C9" s="30"/>
      <c r="D9" s="30"/>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row>
    <row r="10" spans="1:33" ht="50.15" customHeight="1" thickBot="1" x14ac:dyDescent="0.4">
      <c r="A10" s="46"/>
      <c r="B10" s="33" t="s">
        <v>28</v>
      </c>
      <c r="C10" s="34" t="s">
        <v>12</v>
      </c>
      <c r="D10" s="34" t="s">
        <v>13</v>
      </c>
      <c r="E10" s="47" t="s">
        <v>14</v>
      </c>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row>
    <row r="11" spans="1:33" ht="50.15" customHeight="1" thickBot="1" x14ac:dyDescent="0.4">
      <c r="A11" s="35">
        <v>1</v>
      </c>
      <c r="B11" s="48" t="s">
        <v>29</v>
      </c>
      <c r="C11" s="35" t="s">
        <v>16</v>
      </c>
      <c r="D11" s="35">
        <f>IF(C11="Met", 2, 0)</f>
        <v>2</v>
      </c>
      <c r="E11" s="38"/>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row>
    <row r="12" spans="1:33" ht="50.15" customHeight="1" thickBot="1" x14ac:dyDescent="0.4">
      <c r="A12" s="35">
        <v>2</v>
      </c>
      <c r="B12" s="48" t="s">
        <v>30</v>
      </c>
      <c r="C12" s="35" t="s">
        <v>16</v>
      </c>
      <c r="D12" s="35">
        <f t="shared" ref="D12:D13" si="1">IF(C12="Met", 2, 0)</f>
        <v>2</v>
      </c>
      <c r="E12" s="38"/>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row>
    <row r="13" spans="1:33" ht="50.15" customHeight="1" thickBot="1" x14ac:dyDescent="0.4">
      <c r="A13" s="49">
        <v>3</v>
      </c>
      <c r="B13" s="50" t="s">
        <v>31</v>
      </c>
      <c r="C13" s="51" t="s">
        <v>16</v>
      </c>
      <c r="D13" s="35">
        <f t="shared" si="1"/>
        <v>2</v>
      </c>
      <c r="E13" s="38"/>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row>
    <row r="14" spans="1:33" ht="50.15" customHeight="1" thickBot="1" x14ac:dyDescent="0.4">
      <c r="A14" s="52">
        <v>4</v>
      </c>
      <c r="B14" s="53" t="s">
        <v>32</v>
      </c>
      <c r="C14" s="54" t="s">
        <v>33</v>
      </c>
      <c r="D14" s="55">
        <f>IF(C14="Fully met", 2, IF(C14="Partially met",1, 0))</f>
        <v>2</v>
      </c>
      <c r="E14" s="56"/>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row>
    <row r="15" spans="1:33" ht="50.15" customHeight="1" thickBot="1" x14ac:dyDescent="0.4">
      <c r="A15" s="52">
        <v>5</v>
      </c>
      <c r="B15" s="57" t="s">
        <v>34</v>
      </c>
      <c r="C15" s="58" t="s">
        <v>33</v>
      </c>
      <c r="D15" s="55">
        <f t="shared" ref="D15:D17" si="2">IF(C15="Fully met", 2, IF(C15="Partially met",1, 0))</f>
        <v>2</v>
      </c>
      <c r="E15" s="5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row>
    <row r="16" spans="1:33" ht="100" customHeight="1" thickBot="1" x14ac:dyDescent="0.4">
      <c r="A16" s="52">
        <v>6</v>
      </c>
      <c r="B16" s="57" t="s">
        <v>35</v>
      </c>
      <c r="C16" s="58" t="s">
        <v>33</v>
      </c>
      <c r="D16" s="55">
        <f t="shared" si="2"/>
        <v>2</v>
      </c>
      <c r="E16" s="5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row>
    <row r="17" spans="1:33" ht="50.15" customHeight="1" thickBot="1" x14ac:dyDescent="0.4">
      <c r="A17" s="60">
        <v>7</v>
      </c>
      <c r="B17" s="61" t="s">
        <v>36</v>
      </c>
      <c r="C17" s="62" t="s">
        <v>33</v>
      </c>
      <c r="D17" s="63">
        <f t="shared" si="2"/>
        <v>2</v>
      </c>
      <c r="E17" s="64"/>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row>
    <row r="18" spans="1:33" ht="30" customHeight="1" thickBot="1" x14ac:dyDescent="0.4">
      <c r="A18" s="41"/>
      <c r="B18" s="42"/>
      <c r="C18" s="43" t="s">
        <v>37</v>
      </c>
      <c r="D18" s="65">
        <f>SUM(D11:D17)</f>
        <v>14</v>
      </c>
      <c r="E18" s="66" t="s">
        <v>38</v>
      </c>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row>
    <row r="19" spans="1:33" ht="15" thickBot="1" x14ac:dyDescent="0.4">
      <c r="A19" s="31"/>
      <c r="B19" s="29"/>
      <c r="C19" s="30"/>
      <c r="D19" s="30"/>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row>
    <row r="20" spans="1:33" ht="50.15" customHeight="1" thickBot="1" x14ac:dyDescent="0.4">
      <c r="A20" s="46"/>
      <c r="B20" s="33" t="s">
        <v>39</v>
      </c>
      <c r="C20" s="34" t="s">
        <v>12</v>
      </c>
      <c r="D20" s="34" t="s">
        <v>13</v>
      </c>
      <c r="E20" s="34" t="s">
        <v>14</v>
      </c>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row>
    <row r="21" spans="1:33" ht="113.25" customHeight="1" x14ac:dyDescent="0.35">
      <c r="A21" s="35">
        <v>1</v>
      </c>
      <c r="B21" s="39" t="s">
        <v>15</v>
      </c>
      <c r="C21" s="35" t="str">
        <f>'Statute Requirements'!C5</f>
        <v>Met</v>
      </c>
      <c r="D21" s="35">
        <f>'Statute Requirements'!D5</f>
        <v>2</v>
      </c>
      <c r="E21" s="67">
        <f>'Statute Requirements'!E5</f>
        <v>0</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row>
    <row r="22" spans="1:33" ht="119.25" customHeight="1" x14ac:dyDescent="0.35">
      <c r="A22" s="35">
        <v>2</v>
      </c>
      <c r="B22" s="39" t="s">
        <v>17</v>
      </c>
      <c r="C22" s="35" t="str">
        <f>'Statute Requirements'!C6</f>
        <v>Met</v>
      </c>
      <c r="D22" s="35">
        <f>'Statute Requirements'!D6</f>
        <v>2</v>
      </c>
      <c r="E22" s="67">
        <f>'Statute Requirements'!E6</f>
        <v>0</v>
      </c>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row>
    <row r="23" spans="1:33" ht="30" customHeight="1" thickBot="1" x14ac:dyDescent="0.4">
      <c r="A23" s="41"/>
      <c r="B23" s="42"/>
      <c r="C23" s="43" t="s">
        <v>40</v>
      </c>
      <c r="D23" s="44">
        <f>SUM(D21:D22)</f>
        <v>4</v>
      </c>
      <c r="E23" s="45" t="s">
        <v>41</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row>
    <row r="24" spans="1:33" ht="15" thickBot="1" x14ac:dyDescent="0.4">
      <c r="A24" s="31"/>
      <c r="B24" s="29"/>
      <c r="C24" s="30"/>
      <c r="D24" s="30"/>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row>
    <row r="25" spans="1:33" ht="70" customHeight="1" thickBot="1" x14ac:dyDescent="0.4">
      <c r="A25" s="46"/>
      <c r="B25" s="33" t="s">
        <v>42</v>
      </c>
      <c r="C25" s="34" t="s">
        <v>12</v>
      </c>
      <c r="D25" s="34" t="s">
        <v>13</v>
      </c>
      <c r="E25" s="34" t="s">
        <v>14</v>
      </c>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row>
    <row r="26" spans="1:33" ht="50.15" customHeight="1" thickBot="1" x14ac:dyDescent="0.4">
      <c r="A26" s="49">
        <v>1</v>
      </c>
      <c r="B26" s="50" t="s">
        <v>43</v>
      </c>
      <c r="C26" s="49" t="s">
        <v>16</v>
      </c>
      <c r="D26" s="49">
        <f>IF(C26="Met", 2, 0)</f>
        <v>2</v>
      </c>
      <c r="E26" s="68"/>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row>
    <row r="27" spans="1:33" ht="70" customHeight="1" thickBot="1" x14ac:dyDescent="0.4">
      <c r="A27" s="52">
        <v>2</v>
      </c>
      <c r="B27" s="53" t="s">
        <v>44</v>
      </c>
      <c r="C27" s="52" t="s">
        <v>33</v>
      </c>
      <c r="D27" s="69">
        <f>IF(C27="Fully met", 2, IF(C27="Partially met",1, 0))</f>
        <v>2</v>
      </c>
      <c r="E27" s="70"/>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row>
    <row r="28" spans="1:33" ht="30" customHeight="1" thickBot="1" x14ac:dyDescent="0.4">
      <c r="A28" s="41"/>
      <c r="B28" s="42"/>
      <c r="C28" s="43" t="s">
        <v>45</v>
      </c>
      <c r="D28" s="44">
        <f>SUM(D26:D27)</f>
        <v>4</v>
      </c>
      <c r="E28" s="45" t="s">
        <v>41</v>
      </c>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row>
    <row r="29" spans="1:33" ht="15" thickBot="1" x14ac:dyDescent="0.4">
      <c r="A29" s="31"/>
      <c r="B29" s="29"/>
      <c r="C29" s="30"/>
      <c r="D29" s="30"/>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row>
    <row r="30" spans="1:33" ht="50.15" customHeight="1" thickBot="1" x14ac:dyDescent="0.4">
      <c r="A30" s="46"/>
      <c r="B30" s="33" t="s">
        <v>46</v>
      </c>
      <c r="C30" s="34" t="s">
        <v>12</v>
      </c>
      <c r="D30" s="34" t="s">
        <v>13</v>
      </c>
      <c r="E30" s="71" t="s">
        <v>14</v>
      </c>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row>
    <row r="31" spans="1:33" ht="50.15" customHeight="1" thickBot="1" x14ac:dyDescent="0.4">
      <c r="A31" s="52">
        <v>1</v>
      </c>
      <c r="B31" s="53" t="s">
        <v>47</v>
      </c>
      <c r="C31" s="52" t="s">
        <v>33</v>
      </c>
      <c r="D31" s="30">
        <f>IF(C31="Fully met", 2, IF(C31="Partially met",1, 0))</f>
        <v>2</v>
      </c>
      <c r="E31" s="70"/>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row>
    <row r="32" spans="1:33" ht="145" x14ac:dyDescent="0.35">
      <c r="A32" s="52">
        <v>2</v>
      </c>
      <c r="B32" s="72" t="s">
        <v>48</v>
      </c>
      <c r="C32" s="52" t="s">
        <v>33</v>
      </c>
      <c r="D32" s="69">
        <f t="shared" ref="D32:D33" si="3">IF(C32="Fully met", 2, IF(C32="Partially met",1, 0))</f>
        <v>2</v>
      </c>
      <c r="E32" s="70"/>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row>
    <row r="33" spans="1:33" ht="116" x14ac:dyDescent="0.35">
      <c r="A33" s="52">
        <v>3</v>
      </c>
      <c r="B33" s="72" t="s">
        <v>49</v>
      </c>
      <c r="C33" s="52" t="s">
        <v>33</v>
      </c>
      <c r="D33" s="30">
        <f t="shared" si="3"/>
        <v>2</v>
      </c>
      <c r="E33" s="70"/>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row>
    <row r="34" spans="1:33" ht="30" customHeight="1" thickBot="1" x14ac:dyDescent="0.4">
      <c r="A34" s="41"/>
      <c r="B34" s="42"/>
      <c r="C34" s="43" t="s">
        <v>50</v>
      </c>
      <c r="D34" s="44">
        <f>SUM(D31:D33)</f>
        <v>6</v>
      </c>
      <c r="E34" s="73" t="s">
        <v>51</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row>
    <row r="35" spans="1:33" ht="15" thickBot="1" x14ac:dyDescent="0.4">
      <c r="A35" s="31"/>
      <c r="B35" s="29"/>
      <c r="C35" s="30"/>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row>
    <row r="36" spans="1:33" ht="16" thickBot="1" x14ac:dyDescent="0.4">
      <c r="A36" s="74"/>
      <c r="B36" s="75" t="s">
        <v>52</v>
      </c>
      <c r="C36" s="76"/>
      <c r="D36" s="76"/>
      <c r="E36" s="77"/>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row>
    <row r="37" spans="1:33" ht="15" thickBot="1" x14ac:dyDescent="0.4">
      <c r="A37" s="74"/>
      <c r="B37" s="78" t="s">
        <v>53</v>
      </c>
      <c r="C37" s="76"/>
      <c r="D37" s="76"/>
      <c r="E37" s="77"/>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row>
    <row r="38" spans="1:33" ht="15" thickBot="1" x14ac:dyDescent="0.4">
      <c r="A38" s="79"/>
      <c r="B38" s="80" t="s">
        <v>54</v>
      </c>
      <c r="C38" s="81"/>
      <c r="D38" s="81"/>
      <c r="E38" s="82"/>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row>
    <row r="39" spans="1:33" ht="15" thickBot="1" x14ac:dyDescent="0.4">
      <c r="A39" s="79"/>
      <c r="B39" s="83"/>
      <c r="C39" s="84" t="s">
        <v>55</v>
      </c>
      <c r="D39" s="85" t="s">
        <v>56</v>
      </c>
      <c r="E39" s="86"/>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row>
    <row r="40" spans="1:33" ht="15" thickBot="1" x14ac:dyDescent="0.4">
      <c r="A40" s="79"/>
      <c r="B40" s="87" t="s">
        <v>57</v>
      </c>
      <c r="C40" s="88">
        <f>SUM(D8+D18+D23+D28+D34)</f>
        <v>36</v>
      </c>
      <c r="D40" s="85" t="s">
        <v>58</v>
      </c>
      <c r="E40" s="86"/>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row>
    <row r="41" spans="1:33" s="7" customFormat="1" ht="16" thickBot="1" x14ac:dyDescent="0.4">
      <c r="A41" s="89"/>
      <c r="B41" s="90"/>
      <c r="C41" s="91" t="s">
        <v>18</v>
      </c>
      <c r="D41" s="92" t="s">
        <v>59</v>
      </c>
      <c r="E41" s="93"/>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row>
    <row r="42" spans="1:33" x14ac:dyDescent="0.35">
      <c r="A42" s="31"/>
      <c r="B42" s="29"/>
      <c r="C42" s="30"/>
      <c r="D42" s="30"/>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row>
    <row r="44" spans="1:33" x14ac:dyDescent="0.35">
      <c r="B44" s="10"/>
    </row>
  </sheetData>
  <sheetProtection algorithmName="SHA-512" hashValue="isde6DYSr76DeSfwXI6RNvXhtimfVuxO2xrOCj/oI7wa8TMZ5x2Wz7WdvupD+8mrpXTRQ4WWeH3e6HRDv7L4AA==" saltValue="xzS+PulK7qTPFFf75lV62A=="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zoomScale="87" zoomScaleNormal="87" workbookViewId="0">
      <selection activeCell="B4" sqref="B4"/>
    </sheetView>
  </sheetViews>
  <sheetFormatPr defaultRowHeight="14.5" x14ac:dyDescent="0.35"/>
  <cols>
    <col min="1" max="1" width="5.54296875" style="31" customWidth="1"/>
    <col min="2" max="2" width="50.54296875" style="29" customWidth="1"/>
    <col min="3" max="4" width="15.54296875" style="30" customWidth="1"/>
    <col min="5" max="5" width="40.54296875" style="30" customWidth="1"/>
    <col min="6" max="6" width="40.54296875" style="29" customWidth="1"/>
    <col min="7" max="16384" width="8.7265625" style="29"/>
  </cols>
  <sheetData>
    <row r="1" spans="1:6" ht="18.5" x14ac:dyDescent="0.45">
      <c r="A1" s="28" t="s">
        <v>60</v>
      </c>
    </row>
    <row r="2" spans="1:6" ht="15" thickBot="1" x14ac:dyDescent="0.4">
      <c r="A2" s="95"/>
      <c r="C2" s="31"/>
      <c r="D2" s="29"/>
      <c r="E2" s="29"/>
    </row>
    <row r="3" spans="1:6" ht="100" customHeight="1" thickBot="1" x14ac:dyDescent="0.4">
      <c r="A3" s="96"/>
      <c r="B3" s="33" t="s">
        <v>61</v>
      </c>
      <c r="C3" s="34" t="s">
        <v>12</v>
      </c>
      <c r="D3" s="34" t="s">
        <v>13</v>
      </c>
      <c r="E3" s="34" t="s">
        <v>14</v>
      </c>
    </row>
    <row r="4" spans="1:6" ht="80.150000000000006" customHeight="1" thickBot="1" x14ac:dyDescent="0.4">
      <c r="A4" s="52">
        <v>1</v>
      </c>
      <c r="B4" s="97" t="s">
        <v>62</v>
      </c>
      <c r="C4" s="52" t="s">
        <v>33</v>
      </c>
      <c r="D4" s="69">
        <f>IF(C4="Fully met", 2, IF(C4="Partially met",1, 0))</f>
        <v>2</v>
      </c>
      <c r="E4" s="70"/>
    </row>
    <row r="5" spans="1:6" ht="50.15" customHeight="1" thickBot="1" x14ac:dyDescent="0.4">
      <c r="A5" s="52">
        <v>2</v>
      </c>
      <c r="B5" s="53" t="s">
        <v>63</v>
      </c>
      <c r="C5" s="52" t="s">
        <v>33</v>
      </c>
      <c r="D5" s="69">
        <f t="shared" ref="D5:D11" si="0">IF(C5="Fully met", 2, IF(C5="Partially met",1, 0))</f>
        <v>2</v>
      </c>
      <c r="E5" s="70"/>
    </row>
    <row r="6" spans="1:6" ht="58.5" thickBot="1" x14ac:dyDescent="0.4">
      <c r="A6" s="52">
        <v>3</v>
      </c>
      <c r="B6" s="53" t="s">
        <v>64</v>
      </c>
      <c r="C6" s="52" t="s">
        <v>65</v>
      </c>
      <c r="D6" s="69">
        <f t="shared" si="0"/>
        <v>1</v>
      </c>
      <c r="E6" s="98" t="s">
        <v>66</v>
      </c>
    </row>
    <row r="7" spans="1:6" ht="50.15" customHeight="1" thickBot="1" x14ac:dyDescent="0.4">
      <c r="A7" s="52">
        <v>4</v>
      </c>
      <c r="B7" s="57" t="s">
        <v>67</v>
      </c>
      <c r="C7" s="52" t="s">
        <v>68</v>
      </c>
      <c r="D7" s="69">
        <f t="shared" si="0"/>
        <v>0</v>
      </c>
      <c r="E7" s="70" t="s">
        <v>69</v>
      </c>
    </row>
    <row r="8" spans="1:6" ht="50.15" customHeight="1" thickBot="1" x14ac:dyDescent="0.4">
      <c r="A8" s="52">
        <v>5</v>
      </c>
      <c r="B8" s="53" t="s">
        <v>70</v>
      </c>
      <c r="C8" s="52" t="s">
        <v>33</v>
      </c>
      <c r="D8" s="69">
        <f t="shared" si="0"/>
        <v>2</v>
      </c>
      <c r="E8" s="98"/>
    </row>
    <row r="9" spans="1:6" ht="121.5" customHeight="1" thickBot="1" x14ac:dyDescent="0.4">
      <c r="A9" s="52">
        <v>6</v>
      </c>
      <c r="B9" s="53" t="s">
        <v>71</v>
      </c>
      <c r="C9" s="52" t="s">
        <v>33</v>
      </c>
      <c r="D9" s="69">
        <f t="shared" si="0"/>
        <v>2</v>
      </c>
      <c r="E9" s="70"/>
    </row>
    <row r="10" spans="1:6" ht="50.15" customHeight="1" thickBot="1" x14ac:dyDescent="0.4">
      <c r="A10" s="52">
        <v>7</v>
      </c>
      <c r="B10" s="53" t="s">
        <v>72</v>
      </c>
      <c r="C10" s="52" t="s">
        <v>33</v>
      </c>
      <c r="D10" s="69">
        <f t="shared" si="0"/>
        <v>2</v>
      </c>
      <c r="E10" s="70"/>
    </row>
    <row r="11" spans="1:6" ht="100" customHeight="1" x14ac:dyDescent="0.35">
      <c r="A11" s="52">
        <v>8</v>
      </c>
      <c r="B11" s="53" t="s">
        <v>73</v>
      </c>
      <c r="C11" s="52" t="s">
        <v>33</v>
      </c>
      <c r="D11" s="99">
        <f t="shared" si="0"/>
        <v>2</v>
      </c>
      <c r="E11" s="70"/>
    </row>
    <row r="12" spans="1:6" ht="39.5" thickTop="1" x14ac:dyDescent="0.35">
      <c r="A12" s="100"/>
      <c r="B12" s="101" t="s">
        <v>74</v>
      </c>
      <c r="C12" s="102" t="s">
        <v>75</v>
      </c>
      <c r="D12" s="103">
        <f>SUM(D4:D11)</f>
        <v>13</v>
      </c>
      <c r="E12" s="101" t="s">
        <v>76</v>
      </c>
    </row>
    <row r="13" spans="1:6" ht="20.149999999999999" customHeight="1" thickBot="1" x14ac:dyDescent="0.4">
      <c r="A13" s="104"/>
      <c r="B13" s="105"/>
      <c r="C13" s="106"/>
      <c r="D13" s="106" t="s">
        <v>77</v>
      </c>
      <c r="E13" s="107"/>
    </row>
    <row r="14" spans="1:6" ht="15.5" thickTop="1" thickBot="1" x14ac:dyDescent="0.4"/>
    <row r="15" spans="1:6" ht="107.5" customHeight="1" thickBot="1" x14ac:dyDescent="0.4">
      <c r="A15" s="46"/>
      <c r="B15" s="33" t="s">
        <v>78</v>
      </c>
      <c r="C15" s="34" t="s">
        <v>12</v>
      </c>
      <c r="D15" s="34" t="s">
        <v>13</v>
      </c>
      <c r="E15" s="34" t="s">
        <v>14</v>
      </c>
      <c r="F15" s="30"/>
    </row>
    <row r="16" spans="1:6" ht="50.15" customHeight="1" thickBot="1" x14ac:dyDescent="0.4">
      <c r="A16" s="52">
        <v>1</v>
      </c>
      <c r="B16" s="57" t="s">
        <v>79</v>
      </c>
      <c r="C16" s="52" t="s">
        <v>33</v>
      </c>
      <c r="D16" s="52">
        <f>IF(C16="Fully met", 2, IF(C16="Partially met",1, 0))</f>
        <v>2</v>
      </c>
      <c r="E16" s="70"/>
      <c r="F16" s="30"/>
    </row>
    <row r="17" spans="1:6" ht="50.15" customHeight="1" thickBot="1" x14ac:dyDescent="0.4">
      <c r="A17" s="52">
        <v>2</v>
      </c>
      <c r="B17" s="57" t="s">
        <v>80</v>
      </c>
      <c r="C17" s="52" t="s">
        <v>33</v>
      </c>
      <c r="D17" s="52">
        <f t="shared" ref="D17:D26" si="1">IF(C17="Fully met", 2, IF(C17="Partially met",1, 0))</f>
        <v>2</v>
      </c>
      <c r="E17" s="70"/>
      <c r="F17" s="30"/>
    </row>
    <row r="18" spans="1:6" ht="50.15" customHeight="1" thickBot="1" x14ac:dyDescent="0.4">
      <c r="A18" s="52">
        <v>3</v>
      </c>
      <c r="B18" s="57" t="s">
        <v>81</v>
      </c>
      <c r="C18" s="108" t="s">
        <v>33</v>
      </c>
      <c r="D18" s="52">
        <f t="shared" si="1"/>
        <v>2</v>
      </c>
      <c r="E18" s="70"/>
      <c r="F18" s="30"/>
    </row>
    <row r="19" spans="1:6" ht="92.5" customHeight="1" thickBot="1" x14ac:dyDescent="0.4">
      <c r="A19" s="52">
        <v>4</v>
      </c>
      <c r="B19" s="57" t="s">
        <v>82</v>
      </c>
      <c r="C19" s="52" t="s">
        <v>33</v>
      </c>
      <c r="D19" s="52">
        <f t="shared" si="1"/>
        <v>2</v>
      </c>
      <c r="E19" s="70"/>
      <c r="F19" s="30"/>
    </row>
    <row r="20" spans="1:6" ht="96" customHeight="1" thickBot="1" x14ac:dyDescent="0.4">
      <c r="A20" s="52">
        <v>5</v>
      </c>
      <c r="B20" s="57" t="s">
        <v>83</v>
      </c>
      <c r="C20" s="52" t="s">
        <v>33</v>
      </c>
      <c r="D20" s="52">
        <f t="shared" si="1"/>
        <v>2</v>
      </c>
      <c r="E20" s="70"/>
      <c r="F20" s="30"/>
    </row>
    <row r="21" spans="1:6" ht="80.150000000000006" customHeight="1" thickBot="1" x14ac:dyDescent="0.4">
      <c r="A21" s="52">
        <v>6</v>
      </c>
      <c r="B21" s="97" t="s">
        <v>84</v>
      </c>
      <c r="C21" s="52" t="s">
        <v>33</v>
      </c>
      <c r="D21" s="52">
        <f t="shared" si="1"/>
        <v>2</v>
      </c>
      <c r="E21" s="70"/>
      <c r="F21" s="30"/>
    </row>
    <row r="22" spans="1:6" ht="124" customHeight="1" thickBot="1" x14ac:dyDescent="0.4">
      <c r="A22" s="52">
        <v>7</v>
      </c>
      <c r="B22" s="109" t="s">
        <v>85</v>
      </c>
      <c r="C22" s="52" t="s">
        <v>33</v>
      </c>
      <c r="D22" s="52">
        <f t="shared" si="1"/>
        <v>2</v>
      </c>
      <c r="E22" s="70"/>
      <c r="F22" s="30"/>
    </row>
    <row r="23" spans="1:6" ht="86.15" customHeight="1" thickBot="1" x14ac:dyDescent="0.4">
      <c r="A23" s="52">
        <v>8</v>
      </c>
      <c r="B23" s="57" t="s">
        <v>86</v>
      </c>
      <c r="C23" s="52" t="s">
        <v>33</v>
      </c>
      <c r="D23" s="52">
        <f t="shared" si="1"/>
        <v>2</v>
      </c>
      <c r="E23" s="70"/>
      <c r="F23" s="30"/>
    </row>
    <row r="24" spans="1:6" ht="158.15" customHeight="1" thickBot="1" x14ac:dyDescent="0.4">
      <c r="A24" s="52">
        <v>9</v>
      </c>
      <c r="B24" s="110" t="s">
        <v>87</v>
      </c>
      <c r="C24" s="52" t="s">
        <v>33</v>
      </c>
      <c r="D24" s="52">
        <f t="shared" si="1"/>
        <v>2</v>
      </c>
      <c r="E24" s="70"/>
      <c r="F24" s="30"/>
    </row>
    <row r="25" spans="1:6" ht="50.15" customHeight="1" thickBot="1" x14ac:dyDescent="0.4">
      <c r="A25" s="52">
        <v>10</v>
      </c>
      <c r="B25" s="53" t="s">
        <v>88</v>
      </c>
      <c r="C25" s="108" t="s">
        <v>33</v>
      </c>
      <c r="D25" s="52">
        <f t="shared" si="1"/>
        <v>2</v>
      </c>
      <c r="E25" s="70"/>
      <c r="F25" s="30"/>
    </row>
    <row r="26" spans="1:6" ht="120" customHeight="1" x14ac:dyDescent="0.35">
      <c r="A26" s="111">
        <v>11</v>
      </c>
      <c r="B26" s="40" t="s">
        <v>89</v>
      </c>
      <c r="C26" s="111" t="s">
        <v>33</v>
      </c>
      <c r="D26" s="60">
        <f t="shared" si="1"/>
        <v>2</v>
      </c>
      <c r="E26" s="112"/>
      <c r="F26" s="30"/>
    </row>
    <row r="27" spans="1:6" ht="72" customHeight="1" thickBot="1" x14ac:dyDescent="0.4">
      <c r="A27" s="111">
        <v>12</v>
      </c>
      <c r="B27" s="113" t="s">
        <v>90</v>
      </c>
      <c r="C27" s="111" t="s">
        <v>33</v>
      </c>
      <c r="D27" s="60">
        <f>IF(C27="Fully met", 2, IF(C27="Partially met",1, 0))</f>
        <v>2</v>
      </c>
      <c r="E27" s="112"/>
      <c r="F27" s="30"/>
    </row>
    <row r="28" spans="1:6" ht="71.150000000000006" customHeight="1" thickBot="1" x14ac:dyDescent="0.4">
      <c r="A28" s="111">
        <v>13</v>
      </c>
      <c r="B28" s="114" t="s">
        <v>91</v>
      </c>
      <c r="C28" s="111" t="s">
        <v>33</v>
      </c>
      <c r="D28" s="111">
        <f>IF(C28="Fully met", 2, IF(C28="Partially met",1, 0))</f>
        <v>2</v>
      </c>
      <c r="E28" s="112"/>
      <c r="F28" s="30"/>
    </row>
    <row r="29" spans="1:6" ht="39.5" thickTop="1" x14ac:dyDescent="0.35">
      <c r="A29" s="100"/>
      <c r="B29" s="115" t="s">
        <v>92</v>
      </c>
      <c r="C29" s="102" t="s">
        <v>93</v>
      </c>
      <c r="D29" s="116">
        <f>SUM(D16:D28)</f>
        <v>26</v>
      </c>
      <c r="E29" s="101" t="s">
        <v>76</v>
      </c>
      <c r="F29" s="30"/>
    </row>
    <row r="30" spans="1:6" ht="20.149999999999999" customHeight="1" thickBot="1" x14ac:dyDescent="0.4">
      <c r="A30" s="104"/>
      <c r="B30" s="105"/>
      <c r="C30" s="117"/>
      <c r="D30" s="118" t="s">
        <v>94</v>
      </c>
      <c r="E30" s="107"/>
      <c r="F30" s="30"/>
    </row>
    <row r="31" spans="1:6" ht="15" thickTop="1" x14ac:dyDescent="0.35">
      <c r="A31" s="95"/>
      <c r="C31" s="31"/>
      <c r="D31" s="29"/>
      <c r="E31" s="29"/>
      <c r="F31" s="30"/>
    </row>
    <row r="32" spans="1:6" ht="15" thickBot="1" x14ac:dyDescent="0.4">
      <c r="A32" s="95"/>
      <c r="C32" s="31"/>
      <c r="D32" s="29"/>
      <c r="E32" s="29"/>
      <c r="F32" s="30"/>
    </row>
    <row r="33" spans="1:6" ht="99.65" customHeight="1" thickBot="1" x14ac:dyDescent="0.4">
      <c r="A33" s="46"/>
      <c r="B33" s="33" t="s">
        <v>95</v>
      </c>
      <c r="C33" s="34" t="s">
        <v>12</v>
      </c>
      <c r="D33" s="34" t="s">
        <v>13</v>
      </c>
      <c r="E33" s="34" t="s">
        <v>14</v>
      </c>
      <c r="F33" s="30"/>
    </row>
    <row r="34" spans="1:6" ht="50.15" customHeight="1" thickBot="1" x14ac:dyDescent="0.4">
      <c r="A34" s="52">
        <v>1</v>
      </c>
      <c r="B34" s="53" t="s">
        <v>96</v>
      </c>
      <c r="C34" s="52" t="s">
        <v>33</v>
      </c>
      <c r="D34" s="30">
        <f>IF(C34="Fully met", 2, IF(C34="Partially met",1, 0))</f>
        <v>2</v>
      </c>
      <c r="E34" s="70"/>
      <c r="F34" s="30"/>
    </row>
    <row r="35" spans="1:6" ht="50.15" customHeight="1" thickBot="1" x14ac:dyDescent="0.4">
      <c r="A35" s="52">
        <v>2</v>
      </c>
      <c r="B35" s="53" t="s">
        <v>97</v>
      </c>
      <c r="C35" s="52" t="s">
        <v>33</v>
      </c>
      <c r="D35" s="69">
        <f t="shared" ref="D35:D38" si="2">IF(C35="Fully met", 2, IF(C35="Partially met",1, 0))</f>
        <v>2</v>
      </c>
      <c r="E35" s="70"/>
      <c r="F35" s="30"/>
    </row>
    <row r="36" spans="1:6" ht="80.150000000000006" customHeight="1" thickBot="1" x14ac:dyDescent="0.4">
      <c r="A36" s="52">
        <v>3</v>
      </c>
      <c r="B36" s="53" t="s">
        <v>98</v>
      </c>
      <c r="C36" s="52" t="s">
        <v>68</v>
      </c>
      <c r="D36" s="69">
        <f t="shared" si="2"/>
        <v>0</v>
      </c>
      <c r="E36" s="70" t="s">
        <v>99</v>
      </c>
      <c r="F36" s="30"/>
    </row>
    <row r="37" spans="1:6" ht="73" thickBot="1" x14ac:dyDescent="0.4">
      <c r="A37" s="52">
        <v>4</v>
      </c>
      <c r="B37" s="53" t="s">
        <v>100</v>
      </c>
      <c r="C37" s="52" t="s">
        <v>65</v>
      </c>
      <c r="D37" s="69">
        <f t="shared" si="2"/>
        <v>1</v>
      </c>
      <c r="E37" s="70" t="s">
        <v>101</v>
      </c>
      <c r="F37" s="30"/>
    </row>
    <row r="38" spans="1:6" ht="50.15" customHeight="1" thickBot="1" x14ac:dyDescent="0.4">
      <c r="A38" s="52">
        <v>5</v>
      </c>
      <c r="B38" s="53" t="s">
        <v>102</v>
      </c>
      <c r="C38" s="52" t="s">
        <v>33</v>
      </c>
      <c r="D38" s="69">
        <f t="shared" si="2"/>
        <v>2</v>
      </c>
      <c r="E38" s="70"/>
      <c r="F38" s="30"/>
    </row>
    <row r="39" spans="1:6" ht="50.15" customHeight="1" thickBot="1" x14ac:dyDescent="0.4">
      <c r="A39" s="60">
        <v>6</v>
      </c>
      <c r="B39" s="61" t="s">
        <v>103</v>
      </c>
      <c r="C39" s="60" t="s">
        <v>33</v>
      </c>
      <c r="D39" s="119">
        <f>IF(C39="Fully met", 2, IF(C39="Partially met",1, 0))</f>
        <v>2</v>
      </c>
      <c r="E39" s="120" t="s">
        <v>104</v>
      </c>
      <c r="F39" s="30"/>
    </row>
    <row r="40" spans="1:6" ht="76.5" customHeight="1" thickBot="1" x14ac:dyDescent="0.4">
      <c r="A40" s="60">
        <v>7</v>
      </c>
      <c r="B40" s="61" t="s">
        <v>105</v>
      </c>
      <c r="C40" s="60" t="s">
        <v>33</v>
      </c>
      <c r="D40" s="119">
        <f>IF(C40="Fully met", 2, IF(C40="Partially met",1, 0))</f>
        <v>2</v>
      </c>
      <c r="E40" s="120" t="s">
        <v>106</v>
      </c>
      <c r="F40" s="30"/>
    </row>
    <row r="41" spans="1:6" s="124" customFormat="1" ht="67.5" customHeight="1" thickBot="1" x14ac:dyDescent="0.4">
      <c r="A41" s="111">
        <v>8</v>
      </c>
      <c r="B41" s="121" t="s">
        <v>107</v>
      </c>
      <c r="C41" s="111" t="s">
        <v>33</v>
      </c>
      <c r="D41" s="122">
        <f>IF(C41="Fully met", 2, IF(C41="Partially met",1, 0))</f>
        <v>2</v>
      </c>
      <c r="E41" s="112" t="s">
        <v>106</v>
      </c>
      <c r="F41" s="123"/>
    </row>
    <row r="42" spans="1:6" ht="14.5" customHeight="1" x14ac:dyDescent="0.35">
      <c r="A42" s="125" t="s">
        <v>108</v>
      </c>
      <c r="B42" s="126"/>
      <c r="C42" s="127"/>
      <c r="D42" s="126"/>
      <c r="E42" s="128"/>
      <c r="F42" s="30"/>
    </row>
    <row r="43" spans="1:6" ht="15" customHeight="1" thickBot="1" x14ac:dyDescent="0.4">
      <c r="A43" s="129" t="s">
        <v>109</v>
      </c>
      <c r="B43" s="130"/>
      <c r="C43" s="131"/>
      <c r="D43" s="130"/>
      <c r="E43" s="132"/>
      <c r="F43" s="30"/>
    </row>
    <row r="44" spans="1:6" ht="50.15" customHeight="1" thickBot="1" x14ac:dyDescent="0.4">
      <c r="A44" s="52">
        <v>9</v>
      </c>
      <c r="B44" s="53" t="s">
        <v>110</v>
      </c>
      <c r="C44" s="52" t="s">
        <v>33</v>
      </c>
      <c r="D44" s="52">
        <f>IF(C44="Fully met", 2, IF(C44="Partially met",1, 0))</f>
        <v>2</v>
      </c>
      <c r="E44" s="70"/>
      <c r="F44" s="30"/>
    </row>
    <row r="45" spans="1:6" ht="39.5" thickTop="1" x14ac:dyDescent="0.35">
      <c r="A45" s="133"/>
      <c r="B45" s="115" t="s">
        <v>111</v>
      </c>
      <c r="C45" s="102" t="s">
        <v>112</v>
      </c>
      <c r="D45" s="116">
        <f>SUM(D34:D41,D44)</f>
        <v>15</v>
      </c>
      <c r="E45" s="101" t="s">
        <v>76</v>
      </c>
      <c r="F45" s="30"/>
    </row>
    <row r="46" spans="1:6" ht="20.149999999999999" customHeight="1" thickBot="1" x14ac:dyDescent="0.4">
      <c r="A46" s="104"/>
      <c r="B46" s="105"/>
      <c r="C46" s="117"/>
      <c r="D46" s="118" t="s">
        <v>113</v>
      </c>
      <c r="E46" s="107"/>
      <c r="F46" s="30"/>
    </row>
    <row r="47" spans="1:6" ht="15" thickTop="1" x14ac:dyDescent="0.35">
      <c r="A47" s="95"/>
      <c r="C47" s="31"/>
      <c r="D47" s="29"/>
      <c r="E47" s="29"/>
      <c r="F47" s="30"/>
    </row>
    <row r="48" spans="1:6" ht="15" thickBot="1" x14ac:dyDescent="0.4">
      <c r="A48" s="95"/>
      <c r="C48" s="31"/>
      <c r="D48" s="29"/>
      <c r="E48" s="29"/>
      <c r="F48" s="30"/>
    </row>
    <row r="49" spans="1:6" ht="102.65" customHeight="1" thickBot="1" x14ac:dyDescent="0.4">
      <c r="A49" s="46"/>
      <c r="B49" s="33" t="s">
        <v>114</v>
      </c>
      <c r="C49" s="34" t="s">
        <v>12</v>
      </c>
      <c r="D49" s="34" t="s">
        <v>13</v>
      </c>
      <c r="E49" s="34" t="s">
        <v>14</v>
      </c>
      <c r="F49" s="30"/>
    </row>
    <row r="50" spans="1:6" ht="50.15" customHeight="1" thickBot="1" x14ac:dyDescent="0.4">
      <c r="A50" s="52">
        <v>1</v>
      </c>
      <c r="B50" s="57" t="s">
        <v>115</v>
      </c>
      <c r="C50" s="108" t="s">
        <v>33</v>
      </c>
      <c r="D50" s="108">
        <f>IF(C50="Fully met", 2, IF(C50="Partially met",1, 0))</f>
        <v>2</v>
      </c>
      <c r="E50" s="134"/>
      <c r="F50" s="30"/>
    </row>
    <row r="51" spans="1:6" ht="50.15" customHeight="1" thickBot="1" x14ac:dyDescent="0.4">
      <c r="A51" s="52">
        <v>2</v>
      </c>
      <c r="B51" s="53" t="s">
        <v>116</v>
      </c>
      <c r="C51" s="52" t="s">
        <v>33</v>
      </c>
      <c r="D51" s="108">
        <f t="shared" ref="D51:D53" si="3">IF(C51="Fully met", 2, IF(C51="Partially met",1, 0))</f>
        <v>2</v>
      </c>
      <c r="E51" s="70"/>
      <c r="F51" s="30"/>
    </row>
    <row r="52" spans="1:6" ht="50.15" customHeight="1" thickBot="1" x14ac:dyDescent="0.4">
      <c r="A52" s="52">
        <v>3</v>
      </c>
      <c r="B52" s="53" t="s">
        <v>117</v>
      </c>
      <c r="C52" s="108" t="s">
        <v>33</v>
      </c>
      <c r="D52" s="108">
        <f t="shared" si="3"/>
        <v>2</v>
      </c>
      <c r="E52" s="70"/>
      <c r="F52" s="30"/>
    </row>
    <row r="53" spans="1:6" ht="50.15" customHeight="1" thickBot="1" x14ac:dyDescent="0.4">
      <c r="A53" s="52">
        <v>4</v>
      </c>
      <c r="B53" s="53" t="s">
        <v>118</v>
      </c>
      <c r="C53" s="52" t="s">
        <v>33</v>
      </c>
      <c r="D53" s="108">
        <f t="shared" si="3"/>
        <v>2</v>
      </c>
      <c r="E53" s="70" t="s">
        <v>119</v>
      </c>
      <c r="F53" s="30"/>
    </row>
    <row r="54" spans="1:6" ht="50.15" customHeight="1" thickBot="1" x14ac:dyDescent="0.4">
      <c r="A54" s="52">
        <v>5</v>
      </c>
      <c r="B54" s="53" t="s">
        <v>120</v>
      </c>
      <c r="C54" s="52" t="s">
        <v>33</v>
      </c>
      <c r="D54" s="108">
        <f>IF(C54="Fully met", 2, IF(C54="Partially met",1, 0))</f>
        <v>2</v>
      </c>
      <c r="E54" s="70"/>
      <c r="F54" s="30"/>
    </row>
    <row r="55" spans="1:6" ht="100" customHeight="1" thickBot="1" x14ac:dyDescent="0.4">
      <c r="A55" s="111">
        <v>6</v>
      </c>
      <c r="B55" s="135" t="s">
        <v>121</v>
      </c>
      <c r="C55" s="136" t="s">
        <v>33</v>
      </c>
      <c r="D55" s="111">
        <f>IF(C55="Fully met", 2, IF(C55="Partially met",1, 0))</f>
        <v>2</v>
      </c>
      <c r="E55" s="137"/>
      <c r="F55" s="30"/>
    </row>
    <row r="56" spans="1:6" ht="14.5" customHeight="1" x14ac:dyDescent="0.35">
      <c r="A56" s="138" t="s">
        <v>122</v>
      </c>
      <c r="B56" s="139"/>
      <c r="C56" s="140"/>
      <c r="D56" s="141"/>
      <c r="E56" s="142"/>
      <c r="F56" s="30"/>
    </row>
    <row r="57" spans="1:6" ht="15" customHeight="1" thickBot="1" x14ac:dyDescent="0.4">
      <c r="A57" s="143" t="s">
        <v>109</v>
      </c>
      <c r="B57" s="144"/>
      <c r="C57" s="145"/>
      <c r="D57" s="144"/>
      <c r="E57" s="146"/>
      <c r="F57" s="30"/>
    </row>
    <row r="58" spans="1:6" ht="50.15" customHeight="1" thickBot="1" x14ac:dyDescent="0.4">
      <c r="A58" s="52">
        <v>7</v>
      </c>
      <c r="B58" s="53" t="s">
        <v>123</v>
      </c>
      <c r="C58" s="52" t="s">
        <v>33</v>
      </c>
      <c r="D58" s="52">
        <f>IF(C58="Fully met", 2, IF(C58="Partially met",1, 0))</f>
        <v>2</v>
      </c>
      <c r="E58" s="70"/>
      <c r="F58" s="30"/>
    </row>
    <row r="59" spans="1:6" ht="50.15" customHeight="1" thickBot="1" x14ac:dyDescent="0.4">
      <c r="A59" s="52">
        <v>8</v>
      </c>
      <c r="B59" s="53" t="s">
        <v>124</v>
      </c>
      <c r="C59" s="52" t="s">
        <v>33</v>
      </c>
      <c r="D59" s="52">
        <f t="shared" ref="D59:D61" si="4">IF(C59="Fully met", 2, IF(C59="Partially met",1, 0))</f>
        <v>2</v>
      </c>
      <c r="E59" s="70"/>
      <c r="F59" s="30"/>
    </row>
    <row r="60" spans="1:6" ht="68.150000000000006" customHeight="1" thickBot="1" x14ac:dyDescent="0.4">
      <c r="A60" s="52">
        <v>9</v>
      </c>
      <c r="B60" s="53" t="s">
        <v>125</v>
      </c>
      <c r="C60" s="52" t="s">
        <v>33</v>
      </c>
      <c r="D60" s="52">
        <f>IF(C60="Fully met", 2, IF(C60="Partially met",1, 0))</f>
        <v>2</v>
      </c>
      <c r="E60" s="70"/>
      <c r="F60" s="30"/>
    </row>
    <row r="61" spans="1:6" ht="40" customHeight="1" thickBot="1" x14ac:dyDescent="0.4">
      <c r="A61" s="52">
        <v>10</v>
      </c>
      <c r="B61" s="110" t="s">
        <v>126</v>
      </c>
      <c r="C61" s="52" t="s">
        <v>33</v>
      </c>
      <c r="D61" s="52">
        <f t="shared" si="4"/>
        <v>2</v>
      </c>
      <c r="E61" s="147"/>
      <c r="F61" s="30"/>
    </row>
    <row r="62" spans="1:6" ht="39.5" thickTop="1" x14ac:dyDescent="0.35">
      <c r="A62" s="100"/>
      <c r="B62" s="115" t="s">
        <v>127</v>
      </c>
      <c r="C62" s="102" t="s">
        <v>128</v>
      </c>
      <c r="D62" s="116">
        <f>SUM(D50:D55,D58:D61)</f>
        <v>20</v>
      </c>
      <c r="E62" s="101" t="s">
        <v>76</v>
      </c>
      <c r="F62" s="30"/>
    </row>
    <row r="63" spans="1:6" ht="20.149999999999999" customHeight="1" thickBot="1" x14ac:dyDescent="0.4">
      <c r="A63" s="104"/>
      <c r="B63" s="105"/>
      <c r="C63" s="117"/>
      <c r="D63" s="148" t="s">
        <v>129</v>
      </c>
      <c r="E63" s="107"/>
      <c r="F63" s="30"/>
    </row>
    <row r="64" spans="1:6" ht="15.5" thickTop="1" thickBot="1" x14ac:dyDescent="0.4">
      <c r="F64" s="30"/>
    </row>
    <row r="65" spans="1:5" ht="110.15" customHeight="1" x14ac:dyDescent="0.35">
      <c r="A65" s="46"/>
      <c r="B65" s="33" t="s">
        <v>130</v>
      </c>
      <c r="C65" s="34" t="s">
        <v>12</v>
      </c>
      <c r="D65" s="34" t="s">
        <v>13</v>
      </c>
      <c r="E65" s="34" t="s">
        <v>14</v>
      </c>
    </row>
    <row r="66" spans="1:5" ht="50.15" customHeight="1" thickBot="1" x14ac:dyDescent="0.4">
      <c r="A66" s="52">
        <v>1</v>
      </c>
      <c r="B66" s="53" t="s">
        <v>131</v>
      </c>
      <c r="C66" s="52" t="s">
        <v>33</v>
      </c>
      <c r="D66" s="52">
        <f>IF(C66="Fully met", 2, IF(C66="Partially met",1, 0))</f>
        <v>2</v>
      </c>
      <c r="E66" s="70"/>
    </row>
    <row r="67" spans="1:5" ht="69" customHeight="1" thickBot="1" x14ac:dyDescent="0.4">
      <c r="A67" s="52">
        <v>2</v>
      </c>
      <c r="B67" s="53" t="s">
        <v>132</v>
      </c>
      <c r="C67" s="52" t="s">
        <v>33</v>
      </c>
      <c r="D67" s="52">
        <f t="shared" ref="D67:D72" si="5">IF(C67="Fully met", 2, IF(C67="Partially met",1, 0))</f>
        <v>2</v>
      </c>
      <c r="E67" s="70"/>
    </row>
    <row r="68" spans="1:5" ht="73.5" customHeight="1" thickBot="1" x14ac:dyDescent="0.4">
      <c r="A68" s="52">
        <v>3</v>
      </c>
      <c r="B68" s="72" t="s">
        <v>133</v>
      </c>
      <c r="C68" s="52" t="s">
        <v>33</v>
      </c>
      <c r="D68" s="52">
        <f t="shared" si="5"/>
        <v>2</v>
      </c>
      <c r="E68" s="70"/>
    </row>
    <row r="69" spans="1:5" ht="50.15" customHeight="1" thickBot="1" x14ac:dyDescent="0.4">
      <c r="A69" s="52">
        <v>4</v>
      </c>
      <c r="B69" s="53" t="s">
        <v>134</v>
      </c>
      <c r="C69" s="52" t="s">
        <v>33</v>
      </c>
      <c r="D69" s="52">
        <f t="shared" si="5"/>
        <v>2</v>
      </c>
      <c r="E69" s="70"/>
    </row>
    <row r="70" spans="1:5" ht="50.15" customHeight="1" thickBot="1" x14ac:dyDescent="0.4">
      <c r="A70" s="52">
        <v>5</v>
      </c>
      <c r="B70" s="53" t="s">
        <v>135</v>
      </c>
      <c r="C70" s="52" t="s">
        <v>33</v>
      </c>
      <c r="D70" s="52">
        <f t="shared" si="5"/>
        <v>2</v>
      </c>
      <c r="E70" s="70"/>
    </row>
    <row r="71" spans="1:5" ht="50.15" customHeight="1" thickBot="1" x14ac:dyDescent="0.4">
      <c r="A71" s="52">
        <v>6</v>
      </c>
      <c r="B71" s="53" t="s">
        <v>136</v>
      </c>
      <c r="C71" s="52" t="s">
        <v>68</v>
      </c>
      <c r="D71" s="52">
        <f t="shared" si="5"/>
        <v>0</v>
      </c>
      <c r="E71" s="70" t="s">
        <v>137</v>
      </c>
    </row>
    <row r="72" spans="1:5" ht="50.15" customHeight="1" thickBot="1" x14ac:dyDescent="0.4">
      <c r="A72" s="52">
        <v>7</v>
      </c>
      <c r="B72" s="53" t="s">
        <v>138</v>
      </c>
      <c r="C72" s="52" t="s">
        <v>33</v>
      </c>
      <c r="D72" s="52">
        <f t="shared" si="5"/>
        <v>2</v>
      </c>
      <c r="E72" s="70"/>
    </row>
    <row r="73" spans="1:5" ht="50.15" customHeight="1" x14ac:dyDescent="0.35">
      <c r="A73" s="52">
        <v>8</v>
      </c>
      <c r="B73" s="53" t="s">
        <v>139</v>
      </c>
      <c r="C73" s="52" t="s">
        <v>33</v>
      </c>
      <c r="D73" s="52">
        <f>IF(C73="Fully met", 2, IF(C73="Partially met",1, 0))</f>
        <v>2</v>
      </c>
      <c r="E73" s="70"/>
    </row>
    <row r="74" spans="1:5" ht="50.15" customHeight="1" x14ac:dyDescent="0.35">
      <c r="A74" s="111">
        <v>9</v>
      </c>
      <c r="B74" s="121" t="s">
        <v>140</v>
      </c>
      <c r="C74" s="111" t="s">
        <v>33</v>
      </c>
      <c r="D74" s="111">
        <f>IF(C74="Fully met", 2, IF(C74="Partially met",1, 0))</f>
        <v>2</v>
      </c>
      <c r="E74" s="120" t="s">
        <v>141</v>
      </c>
    </row>
    <row r="75" spans="1:5" ht="39" x14ac:dyDescent="0.35">
      <c r="A75" s="100"/>
      <c r="B75" s="115" t="s">
        <v>142</v>
      </c>
      <c r="C75" s="102" t="s">
        <v>143</v>
      </c>
      <c r="D75" s="116">
        <f>SUM(D66:D74)</f>
        <v>16</v>
      </c>
      <c r="E75" s="101" t="s">
        <v>76</v>
      </c>
    </row>
    <row r="76" spans="1:5" ht="20.149999999999999" customHeight="1" thickBot="1" x14ac:dyDescent="0.4">
      <c r="A76" s="104"/>
      <c r="B76" s="105"/>
      <c r="C76" s="117"/>
      <c r="D76" s="118" t="s">
        <v>113</v>
      </c>
      <c r="E76" s="107"/>
    </row>
    <row r="77" spans="1:5" ht="15" thickTop="1" x14ac:dyDescent="0.35">
      <c r="A77" s="95"/>
      <c r="C77" s="31"/>
      <c r="D77" s="29"/>
      <c r="E77" s="29"/>
    </row>
    <row r="78" spans="1:5" ht="12.65" customHeight="1" thickBot="1" x14ac:dyDescent="0.4">
      <c r="A78" s="95"/>
      <c r="C78" s="31"/>
      <c r="D78" s="29"/>
      <c r="E78" s="29"/>
    </row>
    <row r="79" spans="1:5" ht="98.5" customHeight="1" thickBot="1" x14ac:dyDescent="0.4">
      <c r="A79" s="46"/>
      <c r="B79" s="149" t="s">
        <v>144</v>
      </c>
      <c r="C79" s="34" t="s">
        <v>12</v>
      </c>
      <c r="D79" s="34" t="s">
        <v>13</v>
      </c>
      <c r="E79" s="34" t="s">
        <v>14</v>
      </c>
    </row>
    <row r="80" spans="1:5" ht="50.15" customHeight="1" thickBot="1" x14ac:dyDescent="0.4">
      <c r="A80" s="150">
        <v>1</v>
      </c>
      <c r="B80" s="151" t="s">
        <v>145</v>
      </c>
      <c r="C80" s="52"/>
      <c r="D80" s="52">
        <f>IF(C80="Fully met", 2, IF(C80="Partially met",1, 0))</f>
        <v>0</v>
      </c>
      <c r="E80" s="70"/>
    </row>
    <row r="81" spans="1:5" ht="50.15" customHeight="1" thickBot="1" x14ac:dyDescent="0.4">
      <c r="A81" s="150">
        <v>2</v>
      </c>
      <c r="B81" s="151" t="s">
        <v>146</v>
      </c>
      <c r="C81" s="52"/>
      <c r="D81" s="52">
        <f t="shared" ref="D81:D83" si="6">IF(C81="Fully met", 2, IF(C81="Partially met",1, 0))</f>
        <v>0</v>
      </c>
      <c r="E81" s="70"/>
    </row>
    <row r="82" spans="1:5" ht="50.15" customHeight="1" thickBot="1" x14ac:dyDescent="0.4">
      <c r="A82" s="150">
        <v>3</v>
      </c>
      <c r="B82" s="151" t="s">
        <v>147</v>
      </c>
      <c r="C82" s="52"/>
      <c r="D82" s="52">
        <f t="shared" si="6"/>
        <v>0</v>
      </c>
      <c r="E82" s="70"/>
    </row>
    <row r="83" spans="1:5" ht="50.15" customHeight="1" thickBot="1" x14ac:dyDescent="0.4">
      <c r="A83" s="150">
        <v>4</v>
      </c>
      <c r="B83" s="151" t="s">
        <v>148</v>
      </c>
      <c r="C83" s="52"/>
      <c r="D83" s="52">
        <f t="shared" si="6"/>
        <v>0</v>
      </c>
      <c r="E83" s="70"/>
    </row>
    <row r="84" spans="1:5" ht="50.15" customHeight="1" thickBot="1" x14ac:dyDescent="0.4">
      <c r="A84" s="150">
        <v>5</v>
      </c>
      <c r="B84" s="151" t="s">
        <v>149</v>
      </c>
      <c r="C84" s="52"/>
      <c r="D84" s="52">
        <f>IF(C84="Fully met", 2, IF(C84="Partially met",1, 0))</f>
        <v>0</v>
      </c>
      <c r="E84" s="70"/>
    </row>
    <row r="85" spans="1:5" ht="53.15" customHeight="1" thickBot="1" x14ac:dyDescent="0.4">
      <c r="A85" s="111">
        <v>6</v>
      </c>
      <c r="B85" s="121" t="s">
        <v>150</v>
      </c>
      <c r="C85" s="111"/>
      <c r="D85" s="111">
        <f>IF(C85="Fully met", 2, IF(C85="Partially met",1, 0))</f>
        <v>0</v>
      </c>
      <c r="E85" s="112"/>
    </row>
    <row r="86" spans="1:5" ht="62.15" customHeight="1" thickBot="1" x14ac:dyDescent="0.4">
      <c r="A86" s="111">
        <v>7</v>
      </c>
      <c r="B86" s="121" t="s">
        <v>151</v>
      </c>
      <c r="C86" s="111"/>
      <c r="D86" s="111">
        <f>IF(C86="Fully met", 2, IF(C86="Partially met",1, 0))</f>
        <v>0</v>
      </c>
      <c r="E86" s="112"/>
    </row>
    <row r="87" spans="1:5" ht="14.5" customHeight="1" x14ac:dyDescent="0.35">
      <c r="A87" s="152" t="s">
        <v>152</v>
      </c>
      <c r="B87" s="139"/>
      <c r="C87" s="140"/>
      <c r="D87" s="139"/>
      <c r="E87" s="153"/>
    </row>
    <row r="88" spans="1:5" ht="15" customHeight="1" thickBot="1" x14ac:dyDescent="0.4">
      <c r="A88" s="143" t="s">
        <v>109</v>
      </c>
      <c r="B88" s="144"/>
      <c r="C88" s="145"/>
      <c r="D88" s="144"/>
      <c r="E88" s="146"/>
    </row>
    <row r="89" spans="1:5" ht="50.15" customHeight="1" thickBot="1" x14ac:dyDescent="0.4">
      <c r="A89" s="52">
        <v>8</v>
      </c>
      <c r="B89" s="154" t="s">
        <v>153</v>
      </c>
      <c r="C89" s="52"/>
      <c r="D89" s="30">
        <f>IF(C89="Fully met", 2, IF(C89="Partially met",1, 0))</f>
        <v>0</v>
      </c>
      <c r="E89" s="70"/>
    </row>
    <row r="90" spans="1:5" ht="14.5" customHeight="1" x14ac:dyDescent="0.35">
      <c r="A90" s="138" t="s">
        <v>154</v>
      </c>
      <c r="B90" s="141"/>
      <c r="C90" s="140"/>
      <c r="D90" s="141"/>
      <c r="E90" s="155"/>
    </row>
    <row r="91" spans="1:5" ht="15" customHeight="1" thickBot="1" x14ac:dyDescent="0.4">
      <c r="A91" s="156" t="s">
        <v>109</v>
      </c>
      <c r="B91" s="157"/>
      <c r="C91" s="145"/>
      <c r="D91" s="157"/>
      <c r="E91" s="158"/>
    </row>
    <row r="92" spans="1:5" ht="80.150000000000006" customHeight="1" thickBot="1" x14ac:dyDescent="0.4">
      <c r="A92" s="52">
        <v>9</v>
      </c>
      <c r="B92" s="154" t="s">
        <v>155</v>
      </c>
      <c r="C92" s="52"/>
      <c r="D92" s="52">
        <f>IF(C92="Fully met", 2, IF(C92="Partially met",1, 0))</f>
        <v>0</v>
      </c>
      <c r="E92" s="70"/>
    </row>
    <row r="93" spans="1:5" ht="39.5" thickTop="1" x14ac:dyDescent="0.35">
      <c r="A93" s="100"/>
      <c r="B93" s="159" t="s">
        <v>156</v>
      </c>
      <c r="C93" s="102" t="s">
        <v>157</v>
      </c>
      <c r="D93" s="116">
        <f>SUM(D80:D86,D89,D92)</f>
        <v>0</v>
      </c>
      <c r="E93" s="101" t="s">
        <v>76</v>
      </c>
    </row>
    <row r="94" spans="1:5" ht="20.149999999999999" customHeight="1" thickBot="1" x14ac:dyDescent="0.4">
      <c r="A94" s="104"/>
      <c r="B94" s="160"/>
      <c r="C94" s="161"/>
      <c r="D94" s="118" t="s">
        <v>113</v>
      </c>
      <c r="E94" s="107"/>
    </row>
    <row r="95" spans="1:5" ht="15" thickTop="1" x14ac:dyDescent="0.35">
      <c r="A95" s="95"/>
      <c r="C95" s="31"/>
      <c r="D95" s="29"/>
      <c r="E95" s="29"/>
    </row>
    <row r="96" spans="1:5" ht="15" thickBot="1" x14ac:dyDescent="0.4">
      <c r="A96" s="95"/>
      <c r="C96" s="31"/>
      <c r="D96" s="29"/>
      <c r="E96" s="29"/>
    </row>
    <row r="97" spans="1:5" ht="111" customHeight="1" thickBot="1" x14ac:dyDescent="0.4">
      <c r="A97" s="46"/>
      <c r="B97" s="33" t="s">
        <v>158</v>
      </c>
      <c r="C97" s="34" t="s">
        <v>12</v>
      </c>
      <c r="D97" s="34" t="s">
        <v>13</v>
      </c>
      <c r="E97" s="34" t="s">
        <v>14</v>
      </c>
    </row>
    <row r="98" spans="1:5" ht="50.15" customHeight="1" thickBot="1" x14ac:dyDescent="0.4">
      <c r="A98" s="52">
        <v>1</v>
      </c>
      <c r="B98" s="57" t="s">
        <v>159</v>
      </c>
      <c r="C98" s="108"/>
      <c r="D98" s="108">
        <f>IF(C98="Fully met", 2, IF(C98="Partially met",1, 0))</f>
        <v>0</v>
      </c>
      <c r="E98" s="134"/>
    </row>
    <row r="99" spans="1:5" ht="50.15" customHeight="1" thickBot="1" x14ac:dyDescent="0.4">
      <c r="A99" s="52">
        <v>2</v>
      </c>
      <c r="B99" s="57" t="s">
        <v>160</v>
      </c>
      <c r="C99" s="108"/>
      <c r="D99" s="108">
        <f t="shared" ref="D99:D102" si="7">IF(C99="Fully met", 2, IF(C99="Partially met",1, 0))</f>
        <v>0</v>
      </c>
      <c r="E99" s="134"/>
    </row>
    <row r="100" spans="1:5" ht="50.15" customHeight="1" thickBot="1" x14ac:dyDescent="0.4">
      <c r="A100" s="52">
        <v>3</v>
      </c>
      <c r="B100" s="57" t="s">
        <v>161</v>
      </c>
      <c r="C100" s="108"/>
      <c r="D100" s="108">
        <f t="shared" si="7"/>
        <v>0</v>
      </c>
      <c r="E100" s="134"/>
    </row>
    <row r="101" spans="1:5" ht="50.15" customHeight="1" thickBot="1" x14ac:dyDescent="0.4">
      <c r="A101" s="52">
        <v>4</v>
      </c>
      <c r="B101" s="57" t="s">
        <v>162</v>
      </c>
      <c r="C101" s="108"/>
      <c r="D101" s="108">
        <f t="shared" si="7"/>
        <v>0</v>
      </c>
      <c r="E101" s="134"/>
    </row>
    <row r="102" spans="1:5" ht="50.15" customHeight="1" thickBot="1" x14ac:dyDescent="0.4">
      <c r="A102" s="52">
        <v>5</v>
      </c>
      <c r="B102" s="57" t="s">
        <v>163</v>
      </c>
      <c r="C102" s="108"/>
      <c r="D102" s="108">
        <f t="shared" si="7"/>
        <v>0</v>
      </c>
      <c r="E102" s="134"/>
    </row>
    <row r="103" spans="1:5" ht="80.150000000000006" customHeight="1" thickBot="1" x14ac:dyDescent="0.4">
      <c r="A103" s="52">
        <v>6</v>
      </c>
      <c r="B103" s="57" t="s">
        <v>164</v>
      </c>
      <c r="C103" s="108"/>
      <c r="D103" s="108">
        <f>IF(C103="Fully met", 2, IF(C103="Partially met",1, 0))</f>
        <v>0</v>
      </c>
      <c r="E103" s="134"/>
    </row>
    <row r="104" spans="1:5" ht="90" customHeight="1" x14ac:dyDescent="0.35">
      <c r="A104" s="60">
        <v>7</v>
      </c>
      <c r="B104" s="162" t="s">
        <v>165</v>
      </c>
      <c r="C104" s="60"/>
      <c r="D104" s="60">
        <f>IF(C104="Fully met", 2, IF(C104="Partially met",1, 0))</f>
        <v>0</v>
      </c>
      <c r="E104" s="120"/>
    </row>
    <row r="105" spans="1:5" ht="62.15" customHeight="1" thickBot="1" x14ac:dyDescent="0.4">
      <c r="A105" s="111">
        <v>8</v>
      </c>
      <c r="B105" s="121" t="s">
        <v>166</v>
      </c>
      <c r="C105" s="111"/>
      <c r="D105" s="111">
        <f>IF(C105="Fully met", 2, IF(C105="Partially met",1, 0))</f>
        <v>0</v>
      </c>
      <c r="E105" s="112"/>
    </row>
    <row r="106" spans="1:5" ht="39.5" thickTop="1" x14ac:dyDescent="0.35">
      <c r="A106" s="100"/>
      <c r="B106" s="115" t="s">
        <v>167</v>
      </c>
      <c r="C106" s="102" t="s">
        <v>168</v>
      </c>
      <c r="D106" s="116">
        <f>SUM(D98:D105)</f>
        <v>0</v>
      </c>
      <c r="E106" s="101" t="s">
        <v>76</v>
      </c>
    </row>
    <row r="107" spans="1:5" ht="20.149999999999999" customHeight="1" thickBot="1" x14ac:dyDescent="0.4">
      <c r="A107" s="104"/>
      <c r="B107" s="105"/>
      <c r="C107" s="117"/>
      <c r="D107" s="118" t="s">
        <v>77</v>
      </c>
      <c r="E107" s="107"/>
    </row>
    <row r="108" spans="1:5" ht="15" thickTop="1" x14ac:dyDescent="0.35">
      <c r="A108" s="95"/>
      <c r="C108" s="31"/>
      <c r="D108" s="29"/>
      <c r="E108" s="29"/>
    </row>
    <row r="109" spans="1:5" ht="15" thickBot="1" x14ac:dyDescent="0.4">
      <c r="A109" s="95"/>
      <c r="C109" s="31"/>
      <c r="D109" s="29"/>
      <c r="E109" s="29"/>
    </row>
    <row r="110" spans="1:5" ht="102" customHeight="1" thickBot="1" x14ac:dyDescent="0.4">
      <c r="A110" s="46"/>
      <c r="B110" s="33" t="s">
        <v>169</v>
      </c>
      <c r="C110" s="34" t="s">
        <v>12</v>
      </c>
      <c r="D110" s="34" t="s">
        <v>13</v>
      </c>
      <c r="E110" s="34" t="s">
        <v>14</v>
      </c>
    </row>
    <row r="111" spans="1:5" ht="15" customHeight="1" thickBot="1" x14ac:dyDescent="0.4">
      <c r="A111" s="163" t="s">
        <v>170</v>
      </c>
      <c r="B111" s="164"/>
      <c r="C111" s="165"/>
      <c r="D111" s="164"/>
      <c r="E111" s="166"/>
    </row>
    <row r="112" spans="1:5" ht="50.15" customHeight="1" thickBot="1" x14ac:dyDescent="0.4">
      <c r="A112" s="52">
        <v>1</v>
      </c>
      <c r="B112" s="53" t="s">
        <v>171</v>
      </c>
      <c r="C112" s="52"/>
      <c r="D112" s="52">
        <f>IF(C112="Fully met", 2, IF(C112="Partially met",1, 0))</f>
        <v>0</v>
      </c>
      <c r="E112" s="70"/>
    </row>
    <row r="113" spans="1:5" ht="50.15" customHeight="1" thickBot="1" x14ac:dyDescent="0.4">
      <c r="A113" s="52">
        <v>2</v>
      </c>
      <c r="B113" s="53" t="s">
        <v>172</v>
      </c>
      <c r="C113" s="52"/>
      <c r="D113" s="52">
        <f>IF(C113="Fully met", 2, IF(C113="Partially met",1, 0))</f>
        <v>0</v>
      </c>
      <c r="E113" s="70"/>
    </row>
    <row r="114" spans="1:5" ht="74.150000000000006" customHeight="1" thickBot="1" x14ac:dyDescent="0.4">
      <c r="A114" s="62">
        <v>3</v>
      </c>
      <c r="B114" s="121" t="s">
        <v>173</v>
      </c>
      <c r="C114" s="111"/>
      <c r="D114" s="60">
        <f>IF(C114="Fully met", 2, IF(C114="Partially met",1, 0))</f>
        <v>0</v>
      </c>
      <c r="E114" s="112"/>
    </row>
    <row r="115" spans="1:5" ht="15" customHeight="1" thickBot="1" x14ac:dyDescent="0.4">
      <c r="A115" s="167" t="s">
        <v>174</v>
      </c>
      <c r="B115" s="165"/>
      <c r="C115" s="165"/>
      <c r="D115" s="168"/>
      <c r="E115" s="169"/>
    </row>
    <row r="116" spans="1:5" ht="50.15" customHeight="1" thickBot="1" x14ac:dyDescent="0.4">
      <c r="A116" s="52">
        <v>3</v>
      </c>
      <c r="B116" s="53" t="s">
        <v>175</v>
      </c>
      <c r="C116" s="52"/>
      <c r="D116" s="52">
        <f>IF(C116="Fully met", 2, IF(C116="Partially met",1, 0))</f>
        <v>0</v>
      </c>
      <c r="E116" s="70"/>
    </row>
    <row r="117" spans="1:5" ht="50.15" customHeight="1" thickBot="1" x14ac:dyDescent="0.4">
      <c r="A117" s="52">
        <v>4</v>
      </c>
      <c r="B117" s="57" t="s">
        <v>176</v>
      </c>
      <c r="C117" s="108"/>
      <c r="D117" s="52">
        <f t="shared" ref="D117" si="8">IF(C117="Fully met", 2, IF(C117="Partially met",1, 0))</f>
        <v>0</v>
      </c>
      <c r="E117" s="134"/>
    </row>
    <row r="118" spans="1:5" ht="50.15" customHeight="1" thickBot="1" x14ac:dyDescent="0.4">
      <c r="A118" s="52">
        <v>5</v>
      </c>
      <c r="B118" s="57" t="s">
        <v>177</v>
      </c>
      <c r="C118" s="108"/>
      <c r="D118" s="52">
        <f>IF(C118="Fully met", 2, IF(C118="Partially met",1, 0))</f>
        <v>0</v>
      </c>
      <c r="E118" s="134"/>
    </row>
    <row r="119" spans="1:5" ht="69.650000000000006" customHeight="1" thickBot="1" x14ac:dyDescent="0.4">
      <c r="A119" s="111">
        <v>6</v>
      </c>
      <c r="B119" s="121" t="s">
        <v>178</v>
      </c>
      <c r="C119" s="111"/>
      <c r="D119" s="111">
        <f>IF(C119="Fully met", 2, IF(C119="Partially met",1, 0))</f>
        <v>0</v>
      </c>
      <c r="E119" s="112"/>
    </row>
    <row r="120" spans="1:5" ht="39.5" thickTop="1" x14ac:dyDescent="0.35">
      <c r="A120" s="100"/>
      <c r="B120" s="115" t="s">
        <v>179</v>
      </c>
      <c r="C120" s="102" t="s">
        <v>180</v>
      </c>
      <c r="D120" s="116">
        <f>SUM(D112:D114,D116:D119)</f>
        <v>0</v>
      </c>
      <c r="E120" s="101" t="s">
        <v>76</v>
      </c>
    </row>
    <row r="121" spans="1:5" ht="20.149999999999999" customHeight="1" thickBot="1" x14ac:dyDescent="0.4">
      <c r="A121" s="104"/>
      <c r="B121" s="105"/>
      <c r="C121" s="117"/>
      <c r="D121" s="118" t="s">
        <v>38</v>
      </c>
      <c r="E121" s="107"/>
    </row>
    <row r="122" spans="1:5" ht="15.5" thickTop="1" thickBot="1" x14ac:dyDescent="0.4">
      <c r="A122" s="95"/>
      <c r="C122" s="31"/>
      <c r="D122" s="29"/>
      <c r="E122" s="29"/>
    </row>
    <row r="123" spans="1:5" ht="130" customHeight="1" x14ac:dyDescent="0.35">
      <c r="A123" s="46"/>
      <c r="B123" s="33" t="s">
        <v>181</v>
      </c>
      <c r="C123" s="34" t="s">
        <v>12</v>
      </c>
      <c r="D123" s="34" t="s">
        <v>13</v>
      </c>
      <c r="E123" s="34" t="s">
        <v>14</v>
      </c>
    </row>
    <row r="124" spans="1:5" ht="15" customHeight="1" thickBot="1" x14ac:dyDescent="0.4">
      <c r="A124" s="167" t="s">
        <v>182</v>
      </c>
      <c r="B124" s="168"/>
      <c r="C124" s="165"/>
      <c r="D124" s="168"/>
      <c r="E124" s="169"/>
    </row>
    <row r="125" spans="1:5" ht="50.15" customHeight="1" thickBot="1" x14ac:dyDescent="0.4">
      <c r="A125" s="52">
        <v>1</v>
      </c>
      <c r="B125" s="57" t="s">
        <v>183</v>
      </c>
      <c r="C125" s="108"/>
      <c r="D125" s="108">
        <f>IF(C125="Fully met", 2, IF(C125="Partially met",1, 0))</f>
        <v>0</v>
      </c>
      <c r="E125" s="134"/>
    </row>
    <row r="126" spans="1:5" ht="50.15" customHeight="1" thickBot="1" x14ac:dyDescent="0.4">
      <c r="A126" s="52">
        <v>2</v>
      </c>
      <c r="B126" s="57" t="s">
        <v>184</v>
      </c>
      <c r="C126" s="108"/>
      <c r="D126" s="108">
        <f>IF(C126="Fully met", 2, IF(C126="Partially met",1, 0))</f>
        <v>0</v>
      </c>
      <c r="E126" s="134"/>
    </row>
    <row r="127" spans="1:5" ht="15" customHeight="1" thickBot="1" x14ac:dyDescent="0.4">
      <c r="A127" s="167" t="s">
        <v>185</v>
      </c>
      <c r="B127" s="168"/>
      <c r="C127" s="165"/>
      <c r="D127" s="168"/>
      <c r="E127" s="169"/>
    </row>
    <row r="128" spans="1:5" ht="63" customHeight="1" thickBot="1" x14ac:dyDescent="0.4">
      <c r="A128" s="52">
        <v>3</v>
      </c>
      <c r="B128" s="53" t="s">
        <v>186</v>
      </c>
      <c r="C128" s="52"/>
      <c r="D128" s="69">
        <f>IF(C128="Fully met", 2, IF(C128="Partially met",1, 0))</f>
        <v>0</v>
      </c>
      <c r="E128" s="70"/>
    </row>
    <row r="129" spans="1:5" ht="50.15" customHeight="1" thickBot="1" x14ac:dyDescent="0.4">
      <c r="A129" s="52">
        <v>4</v>
      </c>
      <c r="B129" s="53" t="s">
        <v>187</v>
      </c>
      <c r="C129" s="52"/>
      <c r="D129" s="69">
        <f>IF(C129="Fully met", 2, IF(C129="Partially met",1, 0))</f>
        <v>0</v>
      </c>
      <c r="E129" s="70"/>
    </row>
    <row r="130" spans="1:5" ht="50.15" customHeight="1" thickBot="1" x14ac:dyDescent="0.4">
      <c r="A130" s="52">
        <v>5</v>
      </c>
      <c r="B130" s="170" t="s">
        <v>188</v>
      </c>
      <c r="C130" s="52"/>
      <c r="D130" s="69">
        <f>IF(C130="Fully met", 2, IF(C130="Partially met",1, 0))</f>
        <v>0</v>
      </c>
      <c r="E130" s="70"/>
    </row>
    <row r="131" spans="1:5" ht="69.650000000000006" customHeight="1" thickBot="1" x14ac:dyDescent="0.4">
      <c r="A131" s="111">
        <v>6</v>
      </c>
      <c r="B131" s="121" t="s">
        <v>189</v>
      </c>
      <c r="C131" s="111"/>
      <c r="D131" s="122">
        <f>IF(C131="Fully met", 2, IF(C131="Partially met",1, 0))</f>
        <v>0</v>
      </c>
      <c r="E131" s="112"/>
    </row>
    <row r="132" spans="1:5" ht="15" customHeight="1" thickBot="1" x14ac:dyDescent="0.4">
      <c r="A132" s="167" t="s">
        <v>190</v>
      </c>
      <c r="B132" s="168"/>
      <c r="C132" s="165"/>
      <c r="D132" s="168"/>
      <c r="E132" s="169"/>
    </row>
    <row r="133" spans="1:5" ht="70.5" customHeight="1" thickBot="1" x14ac:dyDescent="0.4">
      <c r="A133" s="52">
        <v>7</v>
      </c>
      <c r="B133" s="171" t="s">
        <v>191</v>
      </c>
      <c r="C133" s="52"/>
      <c r="D133" s="69">
        <f t="shared" ref="D133:D134" si="9">IF(C133="Fully met", 2, IF(C133="Partially met",1, 0))</f>
        <v>0</v>
      </c>
      <c r="E133" s="70"/>
    </row>
    <row r="134" spans="1:5" ht="69.650000000000006" customHeight="1" thickBot="1" x14ac:dyDescent="0.4">
      <c r="A134" s="52">
        <v>8</v>
      </c>
      <c r="B134" s="53" t="s">
        <v>192</v>
      </c>
      <c r="C134" s="52"/>
      <c r="D134" s="69">
        <f t="shared" si="9"/>
        <v>0</v>
      </c>
      <c r="E134" s="70"/>
    </row>
    <row r="135" spans="1:5" ht="71.150000000000006" customHeight="1" thickBot="1" x14ac:dyDescent="0.4">
      <c r="A135" s="52">
        <v>9</v>
      </c>
      <c r="B135" s="53" t="s">
        <v>193</v>
      </c>
      <c r="C135" s="52"/>
      <c r="D135" s="99">
        <f>IF(C135="Fully met", 2, IF(C135="Partially met",1, 0))</f>
        <v>0</v>
      </c>
      <c r="E135" s="70"/>
    </row>
    <row r="136" spans="1:5" ht="74.150000000000006" customHeight="1" thickTop="1" thickBot="1" x14ac:dyDescent="0.4">
      <c r="A136" s="111">
        <v>10</v>
      </c>
      <c r="B136" s="121" t="s">
        <v>194</v>
      </c>
      <c r="C136" s="111"/>
      <c r="D136" s="122">
        <f>IF(C136="Fully met", 2, IF(C136="Partially met",1, 0))</f>
        <v>0</v>
      </c>
      <c r="E136" s="112"/>
    </row>
    <row r="137" spans="1:5" ht="39.5" thickTop="1" x14ac:dyDescent="0.35">
      <c r="A137" s="100"/>
      <c r="B137" s="115" t="s">
        <v>195</v>
      </c>
      <c r="C137" s="102" t="s">
        <v>196</v>
      </c>
      <c r="D137" s="116">
        <f>SUM(D125:D126,D128:D131,D133:D136)</f>
        <v>0</v>
      </c>
      <c r="E137" s="101" t="s">
        <v>76</v>
      </c>
    </row>
    <row r="138" spans="1:5" ht="16" thickBot="1" x14ac:dyDescent="0.4">
      <c r="A138" s="104"/>
      <c r="B138" s="105"/>
      <c r="C138" s="117"/>
      <c r="D138" s="118" t="s">
        <v>129</v>
      </c>
      <c r="E138" s="107"/>
    </row>
    <row r="139" spans="1:5" ht="15.5" thickTop="1" thickBot="1" x14ac:dyDescent="0.4"/>
    <row r="140" spans="1:5" ht="58" x14ac:dyDescent="0.35">
      <c r="A140" s="46"/>
      <c r="B140" s="33" t="s">
        <v>197</v>
      </c>
      <c r="C140" s="34" t="s">
        <v>12</v>
      </c>
      <c r="D140" s="34" t="s">
        <v>13</v>
      </c>
      <c r="E140" s="34" t="s">
        <v>14</v>
      </c>
    </row>
    <row r="141" spans="1:5" ht="108.65" customHeight="1" x14ac:dyDescent="0.35">
      <c r="A141" s="52">
        <v>1</v>
      </c>
      <c r="B141" s="53" t="s">
        <v>198</v>
      </c>
      <c r="C141" s="52"/>
      <c r="D141" s="52">
        <f>IF(C141="Fully met", 2, IF(C141="Partially met",1, 0))</f>
        <v>0</v>
      </c>
      <c r="E141" s="70"/>
    </row>
    <row r="142" spans="1:5" ht="73" customHeight="1" x14ac:dyDescent="0.35">
      <c r="A142" s="52">
        <v>2</v>
      </c>
      <c r="B142" s="53" t="s">
        <v>199</v>
      </c>
      <c r="C142" s="52"/>
      <c r="D142" s="52">
        <f t="shared" ref="D142:D148" si="10">IF(C142="Fully met", 2, IF(C142="Partially met",1, 0))</f>
        <v>0</v>
      </c>
      <c r="E142" s="70"/>
    </row>
    <row r="143" spans="1:5" ht="79.5" customHeight="1" thickBot="1" x14ac:dyDescent="0.4">
      <c r="A143" s="52">
        <v>3</v>
      </c>
      <c r="B143" s="110" t="s">
        <v>200</v>
      </c>
      <c r="C143" s="52"/>
      <c r="D143" s="52">
        <f t="shared" si="10"/>
        <v>0</v>
      </c>
      <c r="E143" s="70"/>
    </row>
    <row r="144" spans="1:5" ht="99.65" customHeight="1" thickBot="1" x14ac:dyDescent="0.4">
      <c r="A144" s="52">
        <v>4</v>
      </c>
      <c r="B144" s="110" t="s">
        <v>201</v>
      </c>
      <c r="C144" s="52"/>
      <c r="D144" s="52">
        <v>0</v>
      </c>
      <c r="E144" s="70"/>
    </row>
    <row r="145" spans="1:5" ht="82.5" customHeight="1" thickBot="1" x14ac:dyDescent="0.4">
      <c r="A145" s="52">
        <v>5</v>
      </c>
      <c r="B145" s="53" t="s">
        <v>202</v>
      </c>
      <c r="C145" s="52"/>
      <c r="D145" s="52">
        <f t="shared" si="10"/>
        <v>0</v>
      </c>
      <c r="E145" s="70"/>
    </row>
    <row r="146" spans="1:5" ht="96" customHeight="1" x14ac:dyDescent="0.35">
      <c r="A146" s="52">
        <v>6</v>
      </c>
      <c r="B146" s="53" t="s">
        <v>203</v>
      </c>
      <c r="C146" s="52"/>
      <c r="D146" s="52">
        <f t="shared" si="10"/>
        <v>0</v>
      </c>
      <c r="E146" s="70"/>
    </row>
    <row r="147" spans="1:5" ht="69" customHeight="1" x14ac:dyDescent="0.35">
      <c r="A147" s="52">
        <v>7</v>
      </c>
      <c r="B147" s="53" t="s">
        <v>204</v>
      </c>
      <c r="C147" s="52"/>
      <c r="D147" s="52">
        <f t="shared" si="10"/>
        <v>0</v>
      </c>
      <c r="E147" s="70"/>
    </row>
    <row r="148" spans="1:5" ht="116.15" customHeight="1" x14ac:dyDescent="0.35">
      <c r="A148" s="52">
        <v>8</v>
      </c>
      <c r="B148" s="53" t="s">
        <v>205</v>
      </c>
      <c r="C148" s="52"/>
      <c r="D148" s="52">
        <f t="shared" si="10"/>
        <v>0</v>
      </c>
      <c r="E148" s="70"/>
    </row>
    <row r="149" spans="1:5" ht="75" customHeight="1" x14ac:dyDescent="0.35">
      <c r="A149" s="52">
        <v>9</v>
      </c>
      <c r="B149" s="53" t="s">
        <v>206</v>
      </c>
      <c r="C149" s="52"/>
      <c r="D149" s="52">
        <f t="shared" ref="D149:D157" si="11">IF(C149="Fully met", 2, IF(C149="Partially met",1, 0))</f>
        <v>0</v>
      </c>
      <c r="E149" s="70"/>
    </row>
    <row r="150" spans="1:5" ht="65.5" customHeight="1" x14ac:dyDescent="0.35">
      <c r="A150" s="52">
        <v>10</v>
      </c>
      <c r="B150" s="53" t="s">
        <v>207</v>
      </c>
      <c r="C150" s="52"/>
      <c r="D150" s="52">
        <f t="shared" si="11"/>
        <v>0</v>
      </c>
      <c r="E150" s="70"/>
    </row>
    <row r="151" spans="1:5" ht="78" customHeight="1" x14ac:dyDescent="0.35">
      <c r="A151" s="52">
        <v>11</v>
      </c>
      <c r="B151" s="53" t="s">
        <v>208</v>
      </c>
      <c r="C151" s="52"/>
      <c r="D151" s="52">
        <f t="shared" si="11"/>
        <v>0</v>
      </c>
      <c r="E151" s="70"/>
    </row>
    <row r="152" spans="1:5" ht="63" customHeight="1" x14ac:dyDescent="0.35">
      <c r="A152" s="52">
        <v>12</v>
      </c>
      <c r="B152" s="53" t="s">
        <v>209</v>
      </c>
      <c r="C152" s="52"/>
      <c r="D152" s="52">
        <f t="shared" si="11"/>
        <v>0</v>
      </c>
      <c r="E152" s="70"/>
    </row>
    <row r="153" spans="1:5" ht="80.5" customHeight="1" x14ac:dyDescent="0.35">
      <c r="A153" s="52">
        <v>13</v>
      </c>
      <c r="B153" s="53" t="s">
        <v>210</v>
      </c>
      <c r="C153" s="52"/>
      <c r="D153" s="52">
        <f t="shared" si="11"/>
        <v>0</v>
      </c>
      <c r="E153" s="70"/>
    </row>
    <row r="154" spans="1:5" ht="66" customHeight="1" x14ac:dyDescent="0.35">
      <c r="A154" s="52">
        <v>14</v>
      </c>
      <c r="B154" s="53" t="s">
        <v>211</v>
      </c>
      <c r="C154" s="52"/>
      <c r="D154" s="52">
        <f t="shared" si="11"/>
        <v>0</v>
      </c>
      <c r="E154" s="70"/>
    </row>
    <row r="155" spans="1:5" ht="62.5" customHeight="1" x14ac:dyDescent="0.35">
      <c r="A155" s="52">
        <v>15</v>
      </c>
      <c r="B155" s="53" t="s">
        <v>212</v>
      </c>
      <c r="C155" s="52"/>
      <c r="D155" s="52">
        <f t="shared" si="11"/>
        <v>0</v>
      </c>
      <c r="E155" s="70"/>
    </row>
    <row r="156" spans="1:5" ht="75" customHeight="1" x14ac:dyDescent="0.35">
      <c r="A156" s="52">
        <v>16</v>
      </c>
      <c r="B156" s="53" t="s">
        <v>213</v>
      </c>
      <c r="C156" s="52"/>
      <c r="D156" s="52">
        <f t="shared" si="11"/>
        <v>0</v>
      </c>
      <c r="E156" s="70"/>
    </row>
    <row r="157" spans="1:5" ht="77.5" customHeight="1" x14ac:dyDescent="0.35">
      <c r="A157" s="52">
        <v>17</v>
      </c>
      <c r="B157" s="53" t="s">
        <v>214</v>
      </c>
      <c r="C157" s="52"/>
      <c r="D157" s="52">
        <f t="shared" si="11"/>
        <v>0</v>
      </c>
      <c r="E157" s="70"/>
    </row>
    <row r="158" spans="1:5" ht="39.5" thickTop="1" x14ac:dyDescent="0.35">
      <c r="A158" s="100"/>
      <c r="B158" s="115" t="s">
        <v>215</v>
      </c>
      <c r="C158" s="102" t="s">
        <v>216</v>
      </c>
      <c r="D158" s="116">
        <f>SUM(D141:D157)</f>
        <v>0</v>
      </c>
      <c r="E158" s="101" t="s">
        <v>76</v>
      </c>
    </row>
    <row r="159" spans="1:5" ht="16" thickBot="1" x14ac:dyDescent="0.4">
      <c r="A159" s="104"/>
      <c r="B159" s="105"/>
      <c r="C159" s="117"/>
      <c r="D159" s="118" t="s">
        <v>217</v>
      </c>
      <c r="E159" s="107"/>
    </row>
    <row r="160" spans="1:5" ht="15" thickTop="1" x14ac:dyDescent="0.35"/>
  </sheetData>
  <sheetProtection algorithmName="SHA-512" hashValue="U99Bv5geR3f1xyh61kB9f/OOWaNIP8qSh08jAo5aejw0cNhylC0fzY/eV95zfCtu651xu22Op2UNn6ayTN12oQ==" saltValue="6mWw7bJdoyJGOhnUfpl0Ow=="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uler="0" topLeftCell="A2" zoomScaleNormal="100" workbookViewId="0">
      <selection activeCell="B4" sqref="B4"/>
    </sheetView>
  </sheetViews>
  <sheetFormatPr defaultRowHeight="14.5" x14ac:dyDescent="0.35"/>
  <cols>
    <col min="1" max="1" width="5.54296875" style="29" customWidth="1"/>
    <col min="2" max="2" width="50.54296875" style="29" customWidth="1"/>
    <col min="3" max="3" width="15.54296875" style="29" customWidth="1"/>
    <col min="4" max="4" width="15.54296875" style="31" customWidth="1"/>
    <col min="5" max="5" width="40.54296875" style="29" customWidth="1"/>
    <col min="6" max="16384" width="8.7265625" style="29"/>
  </cols>
  <sheetData>
    <row r="1" spans="1:5" ht="18.5" x14ac:dyDescent="0.45">
      <c r="A1" s="172" t="s">
        <v>218</v>
      </c>
    </row>
    <row r="2" spans="1:5" ht="15" thickBot="1" x14ac:dyDescent="0.4"/>
    <row r="3" spans="1:5" ht="50.15" customHeight="1" thickBot="1" x14ac:dyDescent="0.4">
      <c r="A3" s="46"/>
      <c r="B3" s="33" t="s">
        <v>219</v>
      </c>
      <c r="C3" s="34" t="s">
        <v>12</v>
      </c>
      <c r="D3" s="34" t="s">
        <v>13</v>
      </c>
      <c r="E3" s="34" t="s">
        <v>14</v>
      </c>
    </row>
    <row r="4" spans="1:5" ht="50.15" customHeight="1" thickBot="1" x14ac:dyDescent="0.4">
      <c r="A4" s="52">
        <v>1</v>
      </c>
      <c r="B4" s="53" t="s">
        <v>220</v>
      </c>
      <c r="C4" s="72" t="s">
        <v>33</v>
      </c>
      <c r="D4" s="52">
        <f>IF(C4="Fully met", 2, IF(C4="Partially met",1, 0))</f>
        <v>2</v>
      </c>
      <c r="E4" s="70" t="s">
        <v>221</v>
      </c>
    </row>
    <row r="5" spans="1:5" ht="50.15" customHeight="1" thickBot="1" x14ac:dyDescent="0.4">
      <c r="A5" s="52">
        <v>2</v>
      </c>
      <c r="B5" s="53" t="s">
        <v>222</v>
      </c>
      <c r="C5" s="72" t="s">
        <v>33</v>
      </c>
      <c r="D5" s="52">
        <f t="shared" ref="D5:D7" si="0">IF(C5="Fully met", 2, IF(C5="Partially met",1, 0))</f>
        <v>2</v>
      </c>
      <c r="E5" s="70" t="s">
        <v>223</v>
      </c>
    </row>
    <row r="6" spans="1:5" ht="50.15" customHeight="1" thickBot="1" x14ac:dyDescent="0.4">
      <c r="A6" s="52">
        <v>3</v>
      </c>
      <c r="B6" s="53" t="s">
        <v>224</v>
      </c>
      <c r="C6" s="72" t="s">
        <v>33</v>
      </c>
      <c r="D6" s="52">
        <f t="shared" si="0"/>
        <v>2</v>
      </c>
      <c r="E6" s="70"/>
    </row>
    <row r="7" spans="1:5" ht="50.15" customHeight="1" thickBot="1" x14ac:dyDescent="0.4">
      <c r="A7" s="52">
        <v>4</v>
      </c>
      <c r="B7" s="53" t="s">
        <v>225</v>
      </c>
      <c r="C7" s="72" t="s">
        <v>33</v>
      </c>
      <c r="D7" s="52">
        <f t="shared" si="0"/>
        <v>2</v>
      </c>
      <c r="E7" s="70"/>
    </row>
    <row r="8" spans="1:5" ht="44" thickTop="1" x14ac:dyDescent="0.35">
      <c r="A8" s="173"/>
      <c r="B8" s="174"/>
      <c r="C8" s="175" t="s">
        <v>226</v>
      </c>
      <c r="D8" s="176">
        <f>SUM(D4:D7)</f>
        <v>8</v>
      </c>
      <c r="E8" s="177" t="s">
        <v>76</v>
      </c>
    </row>
    <row r="9" spans="1:5" ht="20.149999999999999" customHeight="1" thickBot="1" x14ac:dyDescent="0.4">
      <c r="A9" s="178"/>
      <c r="B9" s="179"/>
      <c r="C9" s="180"/>
      <c r="D9" s="181" t="s">
        <v>27</v>
      </c>
      <c r="E9" s="182"/>
    </row>
    <row r="10" spans="1:5" ht="15" thickTop="1" x14ac:dyDescent="0.35"/>
  </sheetData>
  <sheetProtection algorithmName="SHA-512" hashValue="0ioOGIh7dXAmjVI4St2Gk/kJQYj/e04uFIo7TFa+iOseAhjA8I/aJuno0eQhwxI8FwIav4o8i6oPM/PrntE/VQ==" saltValue="uf7jeHhVuIrAmmMVkTycEw=="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A12" sqref="A12"/>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72" t="s">
        <v>227</v>
      </c>
      <c r="B1" s="29"/>
      <c r="C1" s="29"/>
      <c r="D1" s="29"/>
      <c r="E1" s="29"/>
    </row>
    <row r="2" spans="1:5" x14ac:dyDescent="0.35">
      <c r="A2" s="29"/>
      <c r="B2" s="29"/>
      <c r="C2" s="29"/>
      <c r="D2" s="29"/>
      <c r="E2" s="29"/>
    </row>
    <row r="3" spans="1:5" ht="19" thickBot="1" x14ac:dyDescent="0.5">
      <c r="A3" s="28" t="s">
        <v>20</v>
      </c>
      <c r="B3" s="29"/>
      <c r="C3" s="29"/>
      <c r="D3" s="29"/>
      <c r="E3" s="29"/>
    </row>
    <row r="4" spans="1:5" ht="16" thickBot="1" x14ac:dyDescent="0.4">
      <c r="A4" s="75" t="s">
        <v>52</v>
      </c>
      <c r="B4" s="183"/>
      <c r="C4" s="76"/>
      <c r="D4" s="76"/>
      <c r="E4" s="77"/>
    </row>
    <row r="5" spans="1:5" ht="15" thickBot="1" x14ac:dyDescent="0.4">
      <c r="A5" s="78" t="s">
        <v>53</v>
      </c>
      <c r="B5" s="183"/>
      <c r="C5" s="76"/>
      <c r="D5" s="76"/>
      <c r="E5" s="77"/>
    </row>
    <row r="6" spans="1:5" ht="15" thickBot="1" x14ac:dyDescent="0.4">
      <c r="A6" s="83" t="s">
        <v>228</v>
      </c>
      <c r="B6" s="29"/>
      <c r="C6" s="184"/>
      <c r="D6" s="184"/>
      <c r="E6" s="86"/>
    </row>
    <row r="7" spans="1:5" ht="15" thickBot="1" x14ac:dyDescent="0.4">
      <c r="A7" s="79"/>
      <c r="B7" s="83"/>
      <c r="C7" s="84" t="s">
        <v>55</v>
      </c>
      <c r="D7" s="85" t="str">
        <f>'Phase 1'!D39</f>
        <v>YES (required to move to Phase 2)</v>
      </c>
      <c r="E7" s="86"/>
    </row>
    <row r="8" spans="1:5" ht="15" thickBot="1" x14ac:dyDescent="0.4">
      <c r="A8" s="79"/>
      <c r="B8" s="87" t="s">
        <v>57</v>
      </c>
      <c r="C8" s="88">
        <f>'Phase 1'!C40</f>
        <v>36</v>
      </c>
      <c r="D8" s="85" t="str">
        <f>'Phase 1'!D40</f>
        <v xml:space="preserve">32-40 points </v>
      </c>
      <c r="E8" s="86"/>
    </row>
    <row r="9" spans="1:5" ht="16" thickBot="1" x14ac:dyDescent="0.4">
      <c r="A9" s="89"/>
      <c r="B9" s="90"/>
      <c r="C9" s="91" t="s">
        <v>18</v>
      </c>
      <c r="D9" s="92" t="str">
        <f>'Phase 1'!D41</f>
        <v>Program moves to Phase 2</v>
      </c>
      <c r="E9" s="93"/>
    </row>
    <row r="10" spans="1:5" x14ac:dyDescent="0.35">
      <c r="A10" s="29"/>
      <c r="B10" s="29"/>
      <c r="C10" s="29"/>
      <c r="D10" s="29"/>
      <c r="E10" s="29"/>
    </row>
    <row r="11" spans="1:5" ht="19" thickBot="1" x14ac:dyDescent="0.5">
      <c r="A11" s="28" t="s">
        <v>60</v>
      </c>
      <c r="B11" s="29"/>
      <c r="C11" s="29"/>
      <c r="D11" s="29"/>
      <c r="E11" s="29"/>
    </row>
    <row r="12" spans="1:5" ht="20.149999999999999" customHeight="1" thickBot="1" x14ac:dyDescent="0.4">
      <c r="A12" s="185" t="s">
        <v>229</v>
      </c>
      <c r="B12" s="185" t="s">
        <v>230</v>
      </c>
      <c r="C12" s="185"/>
      <c r="D12" s="185" t="s">
        <v>53</v>
      </c>
      <c r="E12" s="185" t="s">
        <v>231</v>
      </c>
    </row>
    <row r="13" spans="1:5" s="6" customFormat="1" ht="40" customHeight="1" thickBot="1" x14ac:dyDescent="0.4">
      <c r="A13" s="186" t="s">
        <v>232</v>
      </c>
      <c r="B13" s="55">
        <f>'Phase 2'!D12</f>
        <v>13</v>
      </c>
      <c r="C13" s="55" t="s">
        <v>233</v>
      </c>
      <c r="D13" s="187" t="s">
        <v>234</v>
      </c>
      <c r="E13" s="55" t="s">
        <v>16</v>
      </c>
    </row>
    <row r="14" spans="1:5" s="6" customFormat="1" ht="40" customHeight="1" thickBot="1" x14ac:dyDescent="0.4">
      <c r="A14" s="186" t="s">
        <v>235</v>
      </c>
      <c r="B14" s="55">
        <f>'Phase 2'!D29</f>
        <v>26</v>
      </c>
      <c r="C14" s="55" t="s">
        <v>94</v>
      </c>
      <c r="D14" s="187" t="s">
        <v>236</v>
      </c>
      <c r="E14" s="55" t="s">
        <v>16</v>
      </c>
    </row>
    <row r="15" spans="1:5" s="6" customFormat="1" ht="40" customHeight="1" thickBot="1" x14ac:dyDescent="0.4">
      <c r="A15" s="186" t="s">
        <v>237</v>
      </c>
      <c r="B15" s="55">
        <f>'Phase 2'!D45</f>
        <v>15</v>
      </c>
      <c r="C15" s="55" t="s">
        <v>113</v>
      </c>
      <c r="D15" s="188" t="s">
        <v>238</v>
      </c>
      <c r="E15" s="55" t="s">
        <v>16</v>
      </c>
    </row>
    <row r="16" spans="1:5" s="6" customFormat="1" ht="40" customHeight="1" thickBot="1" x14ac:dyDescent="0.4">
      <c r="A16" s="186" t="s">
        <v>239</v>
      </c>
      <c r="B16" s="55">
        <f>'Phase 2'!D62</f>
        <v>20</v>
      </c>
      <c r="C16" s="55" t="s">
        <v>129</v>
      </c>
      <c r="D16" s="188" t="s">
        <v>240</v>
      </c>
      <c r="E16" s="55" t="s">
        <v>16</v>
      </c>
    </row>
    <row r="17" spans="1:5" s="6" customFormat="1" ht="40" customHeight="1" thickBot="1" x14ac:dyDescent="0.4">
      <c r="A17" s="186" t="s">
        <v>241</v>
      </c>
      <c r="B17" s="55">
        <f>'Phase 2'!D75</f>
        <v>16</v>
      </c>
      <c r="C17" s="55" t="s">
        <v>113</v>
      </c>
      <c r="D17" s="188" t="s">
        <v>238</v>
      </c>
      <c r="E17" s="55" t="s">
        <v>16</v>
      </c>
    </row>
    <row r="18" spans="1:5" s="6" customFormat="1" ht="40" customHeight="1" thickBot="1" x14ac:dyDescent="0.4">
      <c r="A18" s="186" t="s">
        <v>242</v>
      </c>
      <c r="B18" s="55">
        <f>'Phase 2'!D93</f>
        <v>0</v>
      </c>
      <c r="C18" s="55" t="s">
        <v>113</v>
      </c>
      <c r="D18" s="188" t="s">
        <v>238</v>
      </c>
      <c r="E18" s="55"/>
    </row>
    <row r="19" spans="1:5" s="6" customFormat="1" ht="40" customHeight="1" thickBot="1" x14ac:dyDescent="0.4">
      <c r="A19" s="186" t="s">
        <v>243</v>
      </c>
      <c r="B19" s="55">
        <f>'Phase 2'!D106</f>
        <v>0</v>
      </c>
      <c r="C19" s="55" t="s">
        <v>77</v>
      </c>
      <c r="D19" s="188" t="s">
        <v>244</v>
      </c>
      <c r="E19" s="55"/>
    </row>
    <row r="20" spans="1:5" s="6" customFormat="1" ht="40" customHeight="1" thickBot="1" x14ac:dyDescent="0.4">
      <c r="A20" s="186" t="s">
        <v>245</v>
      </c>
      <c r="B20" s="55">
        <f>'Phase 2'!D120</f>
        <v>0</v>
      </c>
      <c r="C20" s="55" t="s">
        <v>38</v>
      </c>
      <c r="D20" s="187" t="s">
        <v>246</v>
      </c>
      <c r="E20" s="55"/>
    </row>
    <row r="21" spans="1:5" s="6" customFormat="1" ht="40" customHeight="1" thickBot="1" x14ac:dyDescent="0.4">
      <c r="A21" s="186" t="s">
        <v>247</v>
      </c>
      <c r="B21" s="55">
        <f>'Phase 2'!D137</f>
        <v>0</v>
      </c>
      <c r="C21" s="55" t="s">
        <v>129</v>
      </c>
      <c r="D21" s="187" t="s">
        <v>248</v>
      </c>
      <c r="E21" s="55"/>
    </row>
    <row r="22" spans="1:5" s="6" customFormat="1" ht="40" customHeight="1" thickBot="1" x14ac:dyDescent="0.4">
      <c r="A22" s="186" t="s">
        <v>249</v>
      </c>
      <c r="B22" s="55">
        <f>'Phase 2'!D158</f>
        <v>0</v>
      </c>
      <c r="C22" s="55" t="s">
        <v>217</v>
      </c>
      <c r="D22" s="187" t="s">
        <v>250</v>
      </c>
      <c r="E22" s="55"/>
    </row>
    <row r="23" spans="1:5" ht="18.5" x14ac:dyDescent="0.45">
      <c r="A23" s="28"/>
      <c r="B23" s="29"/>
      <c r="C23" s="29"/>
      <c r="D23" s="29"/>
      <c r="E23" s="29"/>
    </row>
    <row r="24" spans="1:5" ht="19" thickBot="1" x14ac:dyDescent="0.5">
      <c r="A24" s="172" t="s">
        <v>227</v>
      </c>
      <c r="B24" s="29"/>
      <c r="C24" s="29"/>
      <c r="D24" s="29"/>
      <c r="E24" s="29"/>
    </row>
    <row r="25" spans="1:5" ht="16" thickBot="1" x14ac:dyDescent="0.4">
      <c r="A25" s="26" t="s">
        <v>229</v>
      </c>
      <c r="B25" s="26" t="s">
        <v>230</v>
      </c>
      <c r="C25" s="26"/>
    </row>
    <row r="26" spans="1:5" ht="68.5" thickBot="1" x14ac:dyDescent="0.4">
      <c r="A26" s="27" t="s">
        <v>251</v>
      </c>
      <c r="B26" s="25">
        <f>Usability!D8</f>
        <v>8</v>
      </c>
      <c r="C26" s="25" t="s">
        <v>252</v>
      </c>
    </row>
  </sheetData>
  <sheetProtection algorithmName="SHA-512" hashValue="wO0h0E7NaDZtLw/B2ms6FMib4z/P9/trQYsarzcQABJxoUtZe4l8b0jUd/NQzUSA7j1RyOmV8K+SJvIIl3dEaQ==" saltValue="4yYB4yiE5OawagDDl5RqbQ=="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tabSelected="1" showRuler="0" zoomScaleNormal="100" workbookViewId="0">
      <selection activeCell="A6" sqref="A6"/>
    </sheetView>
  </sheetViews>
  <sheetFormatPr defaultRowHeight="14.5" x14ac:dyDescent="0.35"/>
  <cols>
    <col min="1" max="1" width="40.54296875" style="29" customWidth="1"/>
    <col min="2" max="2" width="80.54296875" style="29" customWidth="1"/>
    <col min="3" max="16384" width="8.7265625" style="29"/>
  </cols>
  <sheetData>
    <row r="1" spans="1:2" ht="18.5" x14ac:dyDescent="0.45">
      <c r="A1" s="172" t="s">
        <v>253</v>
      </c>
    </row>
    <row r="2" spans="1:2" ht="15" thickBot="1" x14ac:dyDescent="0.4"/>
    <row r="3" spans="1:2" s="30" customFormat="1" ht="30" customHeight="1" thickBot="1" x14ac:dyDescent="0.4">
      <c r="A3" s="189" t="s">
        <v>254</v>
      </c>
      <c r="B3" s="190" t="s">
        <v>255</v>
      </c>
    </row>
    <row r="4" spans="1:2" s="30" customFormat="1" ht="30" customHeight="1" thickBot="1" x14ac:dyDescent="0.4">
      <c r="A4" s="189" t="s">
        <v>256</v>
      </c>
      <c r="B4" s="190" t="s">
        <v>257</v>
      </c>
    </row>
    <row r="5" spans="1:2" s="30" customFormat="1" ht="30" customHeight="1" x14ac:dyDescent="0.35">
      <c r="A5" s="189" t="s">
        <v>258</v>
      </c>
      <c r="B5" s="190">
        <v>2018</v>
      </c>
    </row>
    <row r="6" spans="1:2" s="30" customFormat="1" ht="72.5" x14ac:dyDescent="0.35">
      <c r="A6" s="189" t="s">
        <v>259</v>
      </c>
      <c r="B6" s="190" t="s">
        <v>272</v>
      </c>
    </row>
    <row r="7" spans="1:2" s="30" customFormat="1" ht="72.5" x14ac:dyDescent="0.35">
      <c r="A7" s="189" t="s">
        <v>260</v>
      </c>
      <c r="B7" s="190" t="s">
        <v>261</v>
      </c>
    </row>
    <row r="8" spans="1:2" s="30" customFormat="1" ht="30" customHeight="1" x14ac:dyDescent="0.35">
      <c r="A8" s="189" t="s">
        <v>262</v>
      </c>
      <c r="B8" s="191" t="s">
        <v>263</v>
      </c>
    </row>
    <row r="9" spans="1:2" s="30" customFormat="1" ht="30" customHeight="1" x14ac:dyDescent="0.35">
      <c r="A9" s="192" t="s">
        <v>264</v>
      </c>
      <c r="B9" s="190" t="s">
        <v>265</v>
      </c>
    </row>
    <row r="10" spans="1:2" s="30" customFormat="1" ht="30" customHeight="1" x14ac:dyDescent="0.35">
      <c r="A10" s="193"/>
      <c r="B10" s="194"/>
    </row>
    <row r="11" spans="1:2" s="30" customFormat="1" ht="30" customHeight="1" x14ac:dyDescent="0.35">
      <c r="A11" s="195" t="s">
        <v>266</v>
      </c>
      <c r="B11" s="196"/>
    </row>
    <row r="12" spans="1:2" s="30" customFormat="1" ht="30" customHeight="1" x14ac:dyDescent="0.35">
      <c r="A12" s="197" t="s">
        <v>267</v>
      </c>
      <c r="B12" s="198" t="str">
        <f>'Statute Requirements'!D7</f>
        <v>All marked Met (Score Phase 1)</v>
      </c>
    </row>
    <row r="13" spans="1:2" s="30" customFormat="1" ht="30" customHeight="1" x14ac:dyDescent="0.35">
      <c r="A13" s="189" t="s">
        <v>268</v>
      </c>
      <c r="B13" s="55" t="str">
        <f>'Ratings Summary'!D9</f>
        <v>Program moves to Phase 2</v>
      </c>
    </row>
    <row r="14" spans="1:2" s="30" customFormat="1" ht="58.5" customHeight="1" x14ac:dyDescent="0.35">
      <c r="A14" s="189" t="s">
        <v>269</v>
      </c>
      <c r="B14" s="190" t="s">
        <v>270</v>
      </c>
    </row>
    <row r="15" spans="1:2" s="30" customFormat="1" ht="100" customHeight="1" x14ac:dyDescent="0.35">
      <c r="A15" s="199" t="s">
        <v>271</v>
      </c>
      <c r="B15" s="55">
        <f>'Ratings Summary'!B26</f>
        <v>8</v>
      </c>
    </row>
    <row r="16" spans="1:2" ht="15.5" x14ac:dyDescent="0.35">
      <c r="A16" s="189" t="s">
        <v>76</v>
      </c>
      <c r="B16" s="190"/>
    </row>
  </sheetData>
  <sheetProtection algorithmName="SHA-512" hashValue="YjIMUJEFtx+kpOgDJ7MMlyKXbTqb1ANQ8ouWBNkA5oczqmr6AOesojyhLvMK6mgrPr1n5aLx+zsNaN9aW6+W2g==" saltValue="NePt9Wlovl3pLe/Tx/NO7g=="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8a5022a-f7c3-44ce-84b2-af1b9b0e209b">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2.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 ds:uri="a8a5022a-f7c3-44ce-84b2-af1b9b0e209b"/>
  </ds:schemaRefs>
</ds:datastoreItem>
</file>

<file path=customXml/itemProps3.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2021-06-01T12:22:15Z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y fmtid="{D5CDD505-2E9C-101B-9397-08002B2CF9AE}" pid="3" name="Order">
    <vt:r8>40300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