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ahlstrand_m\Desktop\Drafts\PD Review application\Final District Application\"/>
    </mc:Choice>
  </mc:AlternateContent>
  <xr:revisionPtr revIDLastSave="0" documentId="8_{6DAB2BFA-B538-4977-8AD0-BB2017624387}" xr6:coauthVersionLast="45" xr6:coauthVersionMax="45" xr10:uidLastSave="{00000000-0000-0000-0000-000000000000}"/>
  <bookViews>
    <workbookView xWindow="-110" yWindow="-110" windowWidth="19420" windowHeight="10420" firstSheet="1"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6" l="1"/>
  <c r="E23" i="6"/>
  <c r="E22" i="6"/>
  <c r="E21" i="6"/>
  <c r="D126" i="9" l="1"/>
  <c r="D128" i="9"/>
  <c r="D129" i="9"/>
  <c r="B10" i="11"/>
  <c r="B13" i="11" l="1"/>
  <c r="D121" i="9"/>
  <c r="D122" i="9"/>
  <c r="D124" i="9"/>
  <c r="D125" i="9"/>
  <c r="D130" i="9"/>
  <c r="D131" i="9"/>
  <c r="B12" i="11"/>
  <c r="B27" i="10" l="1"/>
  <c r="D9" i="10" l="1"/>
  <c r="B11" i="11" s="1"/>
  <c r="D8" i="10"/>
  <c r="D7" i="10"/>
  <c r="D114" i="9"/>
  <c r="D115" i="9"/>
  <c r="D113" i="9"/>
  <c r="D111" i="9"/>
  <c r="D110" i="9"/>
  <c r="D116" i="9" s="1"/>
  <c r="B21" i="10" s="1"/>
  <c r="D99" i="9"/>
  <c r="D100" i="9"/>
  <c r="D101" i="9"/>
  <c r="D102" i="9"/>
  <c r="D103" i="9"/>
  <c r="D98" i="9"/>
  <c r="D92" i="9"/>
  <c r="D89" i="9"/>
  <c r="D83" i="9"/>
  <c r="D84" i="9"/>
  <c r="D85" i="9"/>
  <c r="D86" i="9"/>
  <c r="D82" i="9"/>
  <c r="D70" i="9"/>
  <c r="D71" i="9"/>
  <c r="D72" i="9"/>
  <c r="D73" i="9"/>
  <c r="D74" i="9"/>
  <c r="D75" i="9"/>
  <c r="D76" i="9"/>
  <c r="D69" i="9"/>
  <c r="D63" i="9"/>
  <c r="D64" i="9"/>
  <c r="D62" i="9"/>
  <c r="D56" i="9"/>
  <c r="D57" i="9"/>
  <c r="D58" i="9"/>
  <c r="D59" i="9"/>
  <c r="D55" i="9"/>
  <c r="D49" i="9"/>
  <c r="D42" i="9"/>
  <c r="D43" i="9"/>
  <c r="D44" i="9"/>
  <c r="D45" i="9"/>
  <c r="D46" i="9"/>
  <c r="D41" i="9"/>
  <c r="D27" i="9"/>
  <c r="D28" i="9"/>
  <c r="D29" i="9"/>
  <c r="D30" i="9"/>
  <c r="D31" i="9"/>
  <c r="D32" i="9"/>
  <c r="D33" i="9"/>
  <c r="D34" i="9"/>
  <c r="D35" i="9"/>
  <c r="D26" i="9"/>
  <c r="D36" i="9" l="1"/>
  <c r="B15" i="10" s="1"/>
  <c r="D93" i="9"/>
  <c r="B19" i="10" s="1"/>
  <c r="D77" i="9"/>
  <c r="B18" i="10" s="1"/>
  <c r="D65" i="9"/>
  <c r="B17" i="10" s="1"/>
  <c r="D104" i="9"/>
  <c r="B20" i="10" s="1"/>
  <c r="D50" i="9"/>
  <c r="B16" i="10" s="1"/>
  <c r="D5" i="7"/>
  <c r="D6" i="7"/>
  <c r="D7" i="7"/>
  <c r="D4" i="7"/>
  <c r="D15" i="9"/>
  <c r="D16" i="9"/>
  <c r="D17" i="9"/>
  <c r="D18" i="9"/>
  <c r="D19" i="9"/>
  <c r="D20" i="9"/>
  <c r="D21" i="9"/>
  <c r="D14" i="9"/>
  <c r="D5" i="9"/>
  <c r="D6" i="9"/>
  <c r="D7" i="9"/>
  <c r="D8" i="9"/>
  <c r="D4" i="9"/>
  <c r="C24" i="6"/>
  <c r="D23" i="6"/>
  <c r="C23" i="6"/>
  <c r="C22" i="6"/>
  <c r="C21" i="6"/>
  <c r="D5" i="8"/>
  <c r="D21" i="6" s="1"/>
  <c r="D6" i="8"/>
  <c r="D22" i="6" s="1"/>
  <c r="D7" i="8"/>
  <c r="D8" i="8"/>
  <c r="D24" i="6" s="1"/>
  <c r="D34" i="6"/>
  <c r="D35" i="6"/>
  <c r="D33" i="6"/>
  <c r="D28" i="6"/>
  <c r="D29" i="6"/>
  <c r="D14" i="6"/>
  <c r="D15" i="6"/>
  <c r="D16" i="6"/>
  <c r="D17" i="6"/>
  <c r="D13" i="6"/>
  <c r="D11" i="6"/>
  <c r="D12" i="6"/>
  <c r="D10" i="6"/>
  <c r="D4" i="6"/>
  <c r="D5" i="6"/>
  <c r="D6" i="6"/>
  <c r="D22" i="9" l="1"/>
  <c r="B14" i="10" s="1"/>
  <c r="D8" i="7"/>
  <c r="B28" i="10" s="1"/>
  <c r="D9" i="9"/>
  <c r="B13" i="10" s="1"/>
  <c r="D25" i="6"/>
  <c r="D36" i="6"/>
  <c r="D30" i="6"/>
  <c r="D7" i="6"/>
  <c r="C42" i="6" s="1"/>
  <c r="C8" i="10" s="1"/>
  <c r="D18" i="6"/>
</calcChain>
</file>

<file path=xl/sharedStrings.xml><?xml version="1.0" encoding="utf-8"?>
<sst xmlns="http://schemas.openxmlformats.org/spreadsheetml/2006/main" count="314" uniqueCount="215">
  <si>
    <t>READ Act</t>
  </si>
  <si>
    <t>Request for Advisory List Submissions</t>
  </si>
  <si>
    <t>Professional Development Review</t>
  </si>
  <si>
    <t>Review Support - Rubric</t>
  </si>
  <si>
    <t>2019-2022 Review Cycle</t>
  </si>
  <si>
    <t>Phase 1: Key Elements and Features of Scientifically-Based Reading Instruction</t>
  </si>
  <si>
    <t>Rating</t>
  </si>
  <si>
    <t>Score</t>
  </si>
  <si>
    <t>Evidence/Feedback</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</si>
  <si>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</si>
  <si>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</si>
  <si>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Total Met Section D:</t>
  </si>
  <si>
    <t>out of 6</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</si>
  <si>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</si>
  <si>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</si>
  <si>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</si>
  <si>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</si>
  <si>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</si>
  <si>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</si>
  <si>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r>
      <t xml:space="preserve">Opportunities are provided for ongoing support (e.g. coaching, immediate feedback, presenter provides contact information, etc.)
</t>
    </r>
    <r>
      <rPr>
        <i/>
        <sz val="11"/>
        <color rgb="FF000000"/>
        <rFont val="Calibri"/>
        <family val="2"/>
        <scheme val="minor"/>
      </rPr>
      <t>If scoring an online PD, give full credit for this component and write “does not apply - online PD” in the Evidence/Feedback section of the rubric.</t>
    </r>
  </si>
  <si>
    <t>Total Met Section E:</t>
  </si>
  <si>
    <t>out of 16</t>
  </si>
  <si>
    <t>Must be a minimum of 45 hours</t>
  </si>
  <si>
    <r>
      <t xml:space="preserve">Includes rigorous evaluations of learning throughout the course. </t>
    </r>
    <r>
      <rPr>
        <i/>
        <sz val="12"/>
        <color rgb="FF000000"/>
        <rFont val="Calibri"/>
        <family val="2"/>
        <scheme val="minor"/>
      </rPr>
      <t>(e.g. true/false, multiple choice, short answer, essay, etc.) </t>
    </r>
  </si>
  <si>
    <t>Includes a rigorous end of course assessment. </t>
  </si>
  <si>
    <r>
      <t xml:space="preserve">Includes process for documentation of successful completion of the course and end of course assessment </t>
    </r>
    <r>
      <rPr>
        <i/>
        <sz val="12"/>
        <color rgb="FF000000"/>
        <rFont val="Calibri"/>
        <family val="2"/>
        <scheme val="minor"/>
      </rPr>
      <t>(e.g. certificate, data pull, etc.) </t>
    </r>
  </si>
  <si>
    <t>Decision:</t>
  </si>
  <si>
    <r>
      <t xml:space="preserve">Minimum Statute and Rule Requirements
</t>
    </r>
    <r>
      <rPr>
        <i/>
        <sz val="10"/>
        <color rgb="FFFFFFFF"/>
        <rFont val="Calibri"/>
        <family val="2"/>
        <scheme val="minor"/>
      </rPr>
      <t>The professional development must meet all minimum statute and rule requirements to move forward with the review.</t>
    </r>
  </si>
  <si>
    <t xml:space="preserve">
</t>
  </si>
  <si>
    <t>Total Met Section F:</t>
  </si>
  <si>
    <t>out of 8</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</si>
  <si>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</si>
  <si>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</si>
  <si>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</si>
  <si>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out of 4</t>
  </si>
  <si>
    <t>Section H: Ongoing Support and Training Staff</t>
  </si>
  <si>
    <t>Ensures standardization of content for program delivery (e.g., presenter materials, delivery formats, etc.)</t>
  </si>
  <si>
    <r>
      <t xml:space="preserve">Minimum staff qualifications are provided &amp; documentation of staff knowledge for the following:
The science of reading and evidence-based practices
Adult learning theory
Effective delivery of content
</t>
    </r>
    <r>
      <rPr>
        <i/>
        <sz val="11"/>
        <color rgb="FF000000"/>
        <rFont val="Calibri"/>
        <family val="2"/>
        <scheme val="minor"/>
      </rPr>
      <t>If scoring a fully  online PD, give full credit for this component and write “does not apply - online PD” in the Evidence/Feedback section of the rubric.</t>
    </r>
    <r>
      <rPr>
        <sz val="11"/>
        <color rgb="FF000000"/>
        <rFont val="Calibri"/>
        <family val="2"/>
        <scheme val="minor"/>
      </rPr>
      <t xml:space="preserve">
</t>
    </r>
  </si>
  <si>
    <r>
      <t xml:space="preserve">Staff/presenters are effectively trained and supported to deliver the professional development with fidelity (e.g. gradual release, observation/feedback, technical support, reflection, participant feedback, etc.)
</t>
    </r>
    <r>
      <rPr>
        <i/>
        <sz val="11"/>
        <color rgb="FF000000"/>
        <rFont val="Calibri"/>
        <family val="2"/>
        <scheme val="minor"/>
      </rPr>
      <t>If scoring a fully  online PD, give full credit for this component and write “does not apply - online PD” in the Evidence/Feedback section of the rubric.</t>
    </r>
  </si>
  <si>
    <t>Total Met Section H:</t>
  </si>
  <si>
    <t>Minimum Statute and State Board Rule Requirements</t>
  </si>
  <si>
    <t>Criteria: To move forward, all components above must be marked as “met”.</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</si>
  <si>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</si>
  <si>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Includes instruction in strategies that are evidence-based and grounded in solid research of proven effectiveness.</t>
  </si>
  <si>
    <t>Criteria</t>
  </si>
  <si>
    <t>Rating Summary</t>
  </si>
  <si>
    <t xml:space="preserve">Total Points: </t>
  </si>
  <si>
    <t>Phase 2: Alignment to Colorado Teacher Standards</t>
  </si>
  <si>
    <t>At a minimum, the vendor provides evidence that the product provides instruction in:</t>
  </si>
  <si>
    <t>Documented and proven theories of child development and learning as appropriate for all learners including, but not limited to, exceptional and linguistically diverse learners. </t>
  </si>
  <si>
    <t>Differentiated instructional strategies that address stages of individual development.</t>
  </si>
  <si>
    <t>Differentiated instructional strategies that address language diversity and exceptionality</t>
  </si>
  <si>
    <t>Family and culture influences that affect students’ learning and academic progress.</t>
  </si>
  <si>
    <t>Economic and societal influences that affect students' learning and academic progress.</t>
  </si>
  <si>
    <t>Minimum points needed to pass section I:  8/10</t>
  </si>
  <si>
    <t>Notes:</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</si>
  <si>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</si>
  <si>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</si>
  <si>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</si>
  <si>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</si>
  <si>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</si>
  <si>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t>
  </si>
  <si>
    <t>The content and purposes of the most common diagnostic tests used by psychologists and educational evaluators. </t>
  </si>
  <si>
    <t>Minimum points needed to pass section J: 13/16  </t>
  </si>
  <si>
    <t>Section I: CHILD DEVELOPMENT
At a minimum, the vendor provides evidence that the product provides instruction in:</t>
  </si>
  <si>
    <t>out of 10</t>
  </si>
  <si>
    <t>Total earned points for 
Section I:</t>
  </si>
  <si>
    <t xml:space="preserve">Section J:  ADMINISTRATION AND INTERPRETATION OF ASSESSMENTS| 1 CCR 301-101, 4.02(7) 
At a minimum, the vendor provides evidence that the product provides instruction in:
</t>
  </si>
  <si>
    <t>Total  earned points for 
Section J:</t>
  </si>
  <si>
    <t>Section D: Reading Development Theory 
The professional development:
*gray shaded criterion must be "met" in order to receive credit for this section.</t>
  </si>
  <si>
    <t>Section E: Professional Development Model &amp; Delivery
*gray shaded criterion must be "met" in order to receive credit for this section.</t>
  </si>
  <si>
    <t>Section F: Minimum Statute and Rule Requirements
*gray shaded criterion must be “met” in order to receive credit for this section.</t>
  </si>
  <si>
    <t>Section G: Theory of Action &amp; Documentation of Effectiveness
*gray shaded criterion must be “met” in order to receive credit for this section.</t>
  </si>
  <si>
    <t>To move forward, a program must be marked as "Met" in all sections shaded gray as well as receive a score of 32 points or higher.</t>
  </si>
  <si>
    <t xml:space="preserve">All sections shaded gray are marked as met: </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</si>
  <si>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</si>
  <si>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</si>
  <si>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</si>
  <si>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</si>
  <si>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</si>
  <si>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cultural values).</t>
  </si>
  <si>
    <t>The known causal relationship among phonological skill, phonic decoding, spelling, accurate and automatic word recognition, text reading fluency, background knowledge, verbal reasoning skill, vocabulary, reading comprehension and writing.</t>
  </si>
  <si>
    <t>Reasonable goals and expectations for learners at various stages of reading and writing development.</t>
  </si>
  <si>
    <t>Minimum points needed to pass section K:  16/20</t>
  </si>
  <si>
    <t>Total  earned points for Section K:</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</si>
  <si>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</si>
  <si>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</si>
  <si>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</si>
  <si>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</si>
  <si>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</si>
  <si>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</si>
  <si>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r>
      <t>STRUCTURE OF LANGUAGE - Phonology|</t>
    </r>
    <r>
      <rPr>
        <b/>
        <sz val="10"/>
        <color rgb="FF000000"/>
        <rFont val="Calibri"/>
        <family val="2"/>
        <scheme val="minor"/>
      </rPr>
      <t>1 CCR 301-101, 4.02(6) </t>
    </r>
  </si>
  <si>
    <t>Identification, pronunciation, classification and comparison of the consonant and vowel phonemes of English.</t>
  </si>
  <si>
    <t>Minimum points needed to pass section L:  11/14</t>
  </si>
  <si>
    <t>Total  earned points for Section L:</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</si>
  <si>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</si>
  <si>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</si>
  <si>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</si>
  <si>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</si>
  <si>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</si>
  <si>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r>
      <t>STRUCTURE OF LANGUAGE - Orthography|</t>
    </r>
    <r>
      <rPr>
        <b/>
        <sz val="10"/>
        <color rgb="FF000000"/>
        <rFont val="Calibri"/>
        <family val="2"/>
        <scheme val="minor"/>
      </rPr>
      <t>1 CCR 301-101, 4.02(6) </t>
    </r>
  </si>
  <si>
    <t>The broad outline of historical influences on English spelling patterns, especially Anglo-Saxon, Latin (romance) and Greek.</t>
  </si>
  <si>
    <t>Defining grapheme as a functional correspondence unit or representation of a phoneme.</t>
  </si>
  <si>
    <t>Minimum points needed to pass section M:  13/16</t>
  </si>
  <si>
    <t>Total  earned points for Section M:</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</si>
  <si>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</si>
  <si>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</si>
  <si>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</si>
  <si>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</si>
  <si>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</si>
  <si>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</si>
  <si>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</si>
  <si>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Minimum points needed to pass section N:  13/16</t>
  </si>
  <si>
    <t>Total  earned points for Section N:</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</si>
  <si>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</si>
  <si>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</si>
  <si>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</si>
  <si>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</si>
  <si>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</si>
  <si>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r>
      <t>STRUCTURE OF LANGUAGE - Semantics|</t>
    </r>
    <r>
      <rPr>
        <b/>
        <sz val="10"/>
        <color rgb="FF000000"/>
        <rFont val="Calibri"/>
        <family val="2"/>
        <scheme val="minor"/>
      </rPr>
      <t>1 CCR 301-101, 4.02(6) </t>
    </r>
  </si>
  <si>
    <t>Examples of meaningful word relationships or semantic organization.</t>
  </si>
  <si>
    <r>
      <t>STRUCTURE OF LANGUAGE - Morphology|</t>
    </r>
    <r>
      <rPr>
        <b/>
        <sz val="10"/>
        <color rgb="FF000000"/>
        <rFont val="Calibri"/>
        <family val="2"/>
        <scheme val="minor"/>
      </rPr>
      <t>1 CCR 301-101, 4.02(6) </t>
    </r>
  </si>
  <si>
    <t>Common morphemes in English, including Anglo Saxon compounds, inflectional suffixes, and derivational suffixes; Latin-based prefixes, roots and derivational suffixes; and Greek-based combining forms.</t>
  </si>
  <si>
    <t>Minimum points needed to pass section O:  11/14</t>
  </si>
  <si>
    <t>Total  earned points for Section O:</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</si>
  <si>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</si>
  <si>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</si>
  <si>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</si>
  <si>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</si>
  <si>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</si>
  <si>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</si>
  <si>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Minimum points needed to pass section P: 10/12  </t>
  </si>
  <si>
    <t>Total  earned points for Section P:</t>
  </si>
  <si>
    <t>Syntax</t>
  </si>
  <si>
    <t>Defining and distinguishing among phrases, dependent clauses, and independent clauses in sentence structure. </t>
  </si>
  <si>
    <t>The parts of speech and grammatical role of a word in a sentence.</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</si>
  <si>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</si>
  <si>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</si>
  <si>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</si>
  <si>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</si>
  <si>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Minimum points needed to pass section Q:  8/10</t>
  </si>
  <si>
    <t>Total  earned points for Section Q:</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</si>
  <si>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</si>
  <si>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</si>
  <si>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</si>
  <si>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</si>
  <si>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</si>
  <si>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</si>
  <si>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</si>
  <si>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Total  earned points for Section R:</t>
  </si>
  <si>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</si>
  <si>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</si>
  <si>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</si>
  <si>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</si>
  <si>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</si>
  <si>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Section  K: LITERACY DEVELOPMENT|1 CCR 301-101, 4.02(5)
At a minimum, the vendor provides evidence that the product provides instruction in: </t>
  </si>
  <si>
    <r>
      <t xml:space="preserve">Phases in the typical developmental progression of oral language (semantic, syntactic, pragmatic); phonological skill; printed word recognition; spelling; reading fluency; reading comprehension; and written expression.
</t>
    </r>
    <r>
      <rPr>
        <i/>
        <sz val="11"/>
        <color rgb="FF000000"/>
        <rFont val="Calibri"/>
        <family val="2"/>
        <scheme val="minor"/>
      </rPr>
      <t>(Do not penalize if written expression is the only component missing.)</t>
    </r>
  </si>
  <si>
    <r>
      <t xml:space="preserve">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t>
    </r>
    <r>
      <rPr>
        <i/>
        <sz val="11"/>
        <color rgb="FF000000"/>
        <rFont val="Calibri"/>
        <family val="2"/>
        <scheme val="minor"/>
      </rPr>
      <t>(Do not penalize if written expression is the only component missing.)</t>
    </r>
  </si>
  <si>
    <t xml:space="preserve">Section L:  PHONOLOGY DEVELOPMENT|1 CCR 301-101, 4.02(8) 
At a minimum, the vendor provides evidence that the product provides instruction in:
</t>
  </si>
  <si>
    <t>Section M: PHONICS AND WORD RECOGNITION DEVELOPMENT|1 CCR 301-101, 4.02(9)
At a minimum, the vendor provides evidence that the product provides instruction in:</t>
  </si>
  <si>
    <t>Section N: FLUENCY DEVELOPMENT|1 CCR 301-101, 4.02(10) 
At a minimum, the vendor provides evidence that the product provides instruction in:</t>
  </si>
  <si>
    <t>Common orthographic rules and patterns in English, including:
• the difference between “high frequency” and “irregular” words.
• the six basic syllable types in English spelling.</t>
  </si>
  <si>
    <r>
      <t xml:space="preserve">Examples of text at a student’s frustration, instructional and independent reading level. 
</t>
    </r>
    <r>
      <rPr>
        <i/>
        <sz val="11"/>
        <color rgb="FF000000"/>
        <rFont val="Calibri"/>
        <family val="2"/>
        <scheme val="minor"/>
      </rPr>
      <t>(Selecting text at an appropriate level of accuracy and difficulty to support students in building fluency.)</t>
    </r>
  </si>
  <si>
    <t>Section O: VOCABULARY DEVELOPMENT|1 CCR 301-101, 4.02(11) 
At a minimum, the vendor provides evidence that the product provides instruction in:</t>
  </si>
  <si>
    <t>Section P: TEXT COMPREHENSION DEVELOPMENT|1 CCR 301-101, 4.02(12) 
At a minimum, the vendor provides evidence that the product provides instruction in:</t>
  </si>
  <si>
    <t>Section Q: STRUCTURE OF LANGUAGE - Additional|1 CCR 301-101, 4.02(6) 
At a minimum, the vendor provides evidence that the product provides instruction in:</t>
  </si>
  <si>
    <r>
      <t xml:space="preserve">Interpreting measures of reading comprehension and written expression to make appropriate instructional recommendations.
</t>
    </r>
    <r>
      <rPr>
        <i/>
        <sz val="11"/>
        <color rgb="FF000000"/>
        <rFont val="Calibri"/>
        <family val="2"/>
        <scheme val="minor"/>
      </rPr>
      <t xml:space="preserve"> (e.g. information a teacher can glean from a student’s writing to inform their instruction)</t>
    </r>
  </si>
  <si>
    <t>out of 20</t>
  </si>
  <si>
    <t>out of 14</t>
  </si>
  <si>
    <t>out of 12</t>
  </si>
  <si>
    <t>Ratings Summary</t>
  </si>
  <si>
    <t>Section</t>
  </si>
  <si>
    <t>Point Total</t>
  </si>
  <si>
    <t>ouf of 16</t>
  </si>
  <si>
    <t>8 - 10 Points= Met
0 - 7 Points = Not Met</t>
  </si>
  <si>
    <t>13 - 16 Points = Met
0 - 12 Points = Not Met</t>
  </si>
  <si>
    <t>16 - 20 Points = Met
0 - 15 Points = Not Met</t>
  </si>
  <si>
    <t>11 - 14 Points = Met
0 - 10 Points = Not Met</t>
  </si>
  <si>
    <t>10 - 12 Points = Met
0 - 9 Points = Not Met</t>
  </si>
  <si>
    <t>All sections I-Q met the minimum point criteria</t>
  </si>
  <si>
    <t>Decision</t>
  </si>
  <si>
    <t>ouf of 8</t>
  </si>
  <si>
    <t>Professional Development Program Final Summary</t>
  </si>
  <si>
    <t>Professional Development Title:</t>
  </si>
  <si>
    <t>Name of Vendor:</t>
  </si>
  <si>
    <t>Publication Year:</t>
  </si>
  <si>
    <t>Target Audience(s):</t>
  </si>
  <si>
    <t>Delivery Format:</t>
  </si>
  <si>
    <t>Phase 1</t>
  </si>
  <si>
    <t>Phase 2</t>
  </si>
  <si>
    <t>Review Summary</t>
  </si>
  <si>
    <r>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t>
    </r>
    <r>
      <rPr>
        <i/>
        <sz val="12"/>
        <color rgb="FF000000"/>
        <rFont val="Calibri"/>
        <family val="2"/>
        <scheme val="minor"/>
      </rPr>
      <t xml:space="preserve">(Note in the feedback section if </t>
    </r>
    <r>
      <rPr>
        <b/>
        <i/>
        <sz val="12"/>
        <color rgb="FF000000"/>
        <rFont val="Calibri"/>
        <family val="2"/>
        <scheme val="minor"/>
      </rPr>
      <t>not</t>
    </r>
    <r>
      <rPr>
        <i/>
        <sz val="12"/>
        <color rgb="FF000000"/>
        <rFont val="Calibri"/>
        <family val="2"/>
        <scheme val="minor"/>
      </rPr>
      <t xml:space="preserve"> included, but do not mark as not met if author and citations are not included).</t>
    </r>
    <r>
      <rPr>
        <sz val="12"/>
        <color rgb="FF000000"/>
        <rFont val="Calibri"/>
        <family val="2"/>
        <scheme val="minor"/>
      </rPr>
      <t xml:space="preserve">
</t>
    </r>
  </si>
  <si>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</si>
  <si>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r>
      <t xml:space="preserve">Section S: USABILITY
</t>
    </r>
    <r>
      <rPr>
        <b/>
        <i/>
        <sz val="11"/>
        <color rgb="FFFFFF00"/>
        <rFont val="Calibri"/>
        <family val="2"/>
        <scheme val="minor"/>
      </rPr>
      <t>This section will receive a score, but the score of this section will not be included in the final decision.</t>
    </r>
  </si>
  <si>
    <t>Usability</t>
  </si>
  <si>
    <t>Section I: CHILD DEVELOPMENT</t>
  </si>
  <si>
    <t>Section J:  ADMINISTRATION AND INTERPRETATION OF ASSESSMENTS</t>
  </si>
  <si>
    <t>Section  K: LITERACY DEVELOPMENT</t>
  </si>
  <si>
    <t>Section L:  PHONOLOGY DEVELOPMENT</t>
  </si>
  <si>
    <t>Section M: PHONICS AND WORD RECOGNITION DEVELOPMENT</t>
  </si>
  <si>
    <t>Section N: FLUENCY DEVELOPMENT</t>
  </si>
  <si>
    <t>Section O: VOCABULARY DEVELOPMENT</t>
  </si>
  <si>
    <t>Section P: TEXT COMPREHENSION DEVELOPMENT</t>
  </si>
  <si>
    <t xml:space="preserve">Section Q: STRUCTURE OF LANGUAGE </t>
  </si>
  <si>
    <r>
      <t xml:space="preserve">Section R: HANDWRITING and SPELLING
</t>
    </r>
    <r>
      <rPr>
        <b/>
        <i/>
        <sz val="10"/>
        <color rgb="FF000000"/>
        <rFont val="Calibri"/>
        <family val="2"/>
        <scheme val="minor"/>
      </rPr>
      <t>These skills would strengthen the professional development for teaching K-3 literacy; however, these will not limit overall approval due to 1-CCR-301-92, 13.01(C).</t>
    </r>
  </si>
  <si>
    <r>
      <t xml:space="preserve">Section S: USABILITY
</t>
    </r>
    <r>
      <rPr>
        <b/>
        <i/>
        <sz val="10"/>
        <color rgb="FF000000"/>
        <rFont val="Calibri"/>
        <family val="2"/>
        <scheme val="minor"/>
      </rPr>
      <t>This section will receive a score, but the score of this section will not be included in the final decision.</t>
    </r>
  </si>
  <si>
    <t>Items below will receive a score but the score will not be included in final decision.</t>
  </si>
  <si>
    <r>
      <t xml:space="preserve">Usability
</t>
    </r>
    <r>
      <rPr>
        <b/>
        <i/>
        <sz val="10"/>
        <color theme="1"/>
        <rFont val="Calibri"/>
        <family val="2"/>
        <scheme val="minor"/>
      </rPr>
      <t>This section will receive a score, but the score of this section will not be included in the final decision.</t>
    </r>
  </si>
  <si>
    <t>Statute Requirements</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</si>
  <si>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</si>
  <si>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</si>
  <si>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</si>
  <si>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r>
      <t xml:space="preserve">Section R: HANDWRITING, SPELLING, and WRITTEN EXPRESSION|1 CCR 301-101, 4.02(13) 
At a minimum, the vendor provides evidence that the product provides instruction in:
</t>
    </r>
    <r>
      <rPr>
        <b/>
        <i/>
        <sz val="11"/>
        <color rgb="FFFFFF00"/>
        <rFont val="Calibri"/>
        <family val="2"/>
        <scheme val="minor"/>
      </rPr>
      <t>These skills would strengthen the professional development for teaching K-3 literacy; however, the criteria below will not limit overall approval due to 1-CCR-301-92, 13.01(C).</t>
    </r>
  </si>
  <si>
    <t>Written Expression</t>
  </si>
  <si>
    <t>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All sections must meet the minimum point requirements in phase 2 of the review in order to be considered for the advisory list of professional development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</si>
</sst>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i/>
      <sz val="12"/>
      <color rgb="FF000000"/>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sz val="12"/>
      <color theme="0"/>
      <name val="Calibri"/>
      <family val="2"/>
      <scheme val="minor"/>
    </font>
    <font>
      <b/>
      <i/>
      <sz val="12"/>
      <color rgb="FF00000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s>
  <fills count="9">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s>
  <borders count="3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bottom style="medium">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82">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1" fillId="0" borderId="0" xfId="0" applyFont="1"/>
    <xf numFmtId="0" fontId="0" fillId="0" borderId="0" xfId="0" applyAlignment="1">
      <alignment horizontal="center"/>
    </xf>
    <xf numFmtId="0" fontId="9" fillId="2" borderId="2" xfId="0" applyFont="1" applyFill="1" applyBorder="1" applyAlignment="1">
      <alignment vertical="center" wrapText="1"/>
    </xf>
    <xf numFmtId="0" fontId="9" fillId="2" borderId="6" xfId="0" applyFont="1" applyFill="1" applyBorder="1" applyAlignment="1">
      <alignment horizontal="center" vertical="center" wrapText="1"/>
    </xf>
    <xf numFmtId="0" fontId="2" fillId="3" borderId="6" xfId="0" applyFont="1" applyFill="1" applyBorder="1" applyAlignment="1">
      <alignment vertical="center" wrapText="1"/>
    </xf>
    <xf numFmtId="0" fontId="5" fillId="3" borderId="6" xfId="0" applyFont="1" applyFill="1" applyBorder="1" applyAlignment="1">
      <alignment horizontal="left" vertical="center" wrapText="1" indent="1"/>
    </xf>
    <xf numFmtId="0" fontId="0" fillId="0" borderId="8" xfId="0" applyBorder="1"/>
    <xf numFmtId="0" fontId="0" fillId="0" borderId="9" xfId="0" applyBorder="1"/>
    <xf numFmtId="0" fontId="9" fillId="2" borderId="6" xfId="0" applyFont="1" applyFill="1" applyBorder="1" applyAlignment="1">
      <alignment vertical="center" wrapText="1"/>
    </xf>
    <xf numFmtId="0" fontId="9" fillId="2" borderId="3" xfId="0" applyFont="1" applyFill="1" applyBorder="1" applyAlignment="1">
      <alignment vertical="center" wrapText="1"/>
    </xf>
    <xf numFmtId="0" fontId="9" fillId="2" borderId="2" xfId="0" applyFont="1" applyFill="1" applyBorder="1" applyAlignment="1">
      <alignment vertical="center"/>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0" fillId="0" borderId="0" xfId="0" applyAlignment="1">
      <alignment horizontal="center" vertical="center"/>
    </xf>
    <xf numFmtId="0" fontId="5" fillId="3" borderId="6" xfId="0" applyFont="1" applyFill="1" applyBorder="1" applyAlignment="1">
      <alignment vertical="center" wrapText="1"/>
    </xf>
    <xf numFmtId="0" fontId="9" fillId="2" borderId="2" xfId="0" applyFont="1" applyFill="1" applyBorder="1" applyAlignment="1">
      <alignment horizontal="center" vertical="center"/>
    </xf>
    <xf numFmtId="0" fontId="8" fillId="0" borderId="0" xfId="0" applyFont="1" applyAlignment="1">
      <alignment horizontal="left"/>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right" vertical="center"/>
    </xf>
    <xf numFmtId="0" fontId="2" fillId="4" borderId="6" xfId="0" applyFont="1" applyFill="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indent="1"/>
    </xf>
    <xf numFmtId="0" fontId="9" fillId="2" borderId="6"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6" xfId="0" applyFont="1" applyFill="1" applyBorder="1" applyAlignment="1">
      <alignment vertical="center" wrapText="1"/>
    </xf>
    <xf numFmtId="0" fontId="2" fillId="5" borderId="6"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0" fillId="0" borderId="10" xfId="0" applyBorder="1" applyAlignment="1">
      <alignment horizontal="center" vertical="center"/>
    </xf>
    <xf numFmtId="0" fontId="4" fillId="0" borderId="13" xfId="0" applyFont="1" applyBorder="1" applyAlignment="1">
      <alignment horizontal="center" vertical="center" wrapText="1"/>
    </xf>
    <xf numFmtId="0" fontId="3" fillId="0" borderId="12" xfId="0" applyFont="1" applyBorder="1" applyAlignment="1">
      <alignment horizontal="left" vertical="center"/>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0" fillId="0" borderId="1" xfId="0" applyBorder="1" applyAlignment="1">
      <alignment horizontal="center" vertical="center"/>
    </xf>
    <xf numFmtId="0" fontId="3" fillId="0" borderId="9" xfId="0" applyFont="1" applyBorder="1" applyAlignment="1">
      <alignment vertical="center"/>
    </xf>
    <xf numFmtId="0" fontId="13" fillId="0" borderId="0" xfId="0" applyFont="1" applyAlignment="1">
      <alignment horizontal="left"/>
    </xf>
    <xf numFmtId="0" fontId="13" fillId="0" borderId="0" xfId="0" applyFont="1"/>
    <xf numFmtId="0" fontId="8" fillId="6" borderId="7" xfId="0" applyFont="1" applyFill="1" applyBorder="1" applyAlignment="1">
      <alignment vertical="center" wrapText="1"/>
    </xf>
    <xf numFmtId="0" fontId="8" fillId="6" borderId="8" xfId="0" applyFont="1" applyFill="1" applyBorder="1" applyAlignment="1">
      <alignment horizontal="right" vertical="center" wrapText="1"/>
    </xf>
    <xf numFmtId="0" fontId="12" fillId="6" borderId="9" xfId="0" applyFont="1" applyFill="1" applyBorder="1" applyAlignment="1">
      <alignment horizontal="right" vertical="center" wrapText="1"/>
    </xf>
    <xf numFmtId="0" fontId="0" fillId="6" borderId="9" xfId="0" applyFill="1" applyBorder="1" applyAlignment="1">
      <alignment horizontal="left" vertical="top" wrapText="1"/>
    </xf>
    <xf numFmtId="0" fontId="16" fillId="2" borderId="8" xfId="0" applyFont="1" applyFill="1" applyBorder="1" applyAlignment="1">
      <alignment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vertical="center" wrapText="1"/>
    </xf>
    <xf numFmtId="0" fontId="0" fillId="0" borderId="0" xfId="0" applyAlignment="1">
      <alignment horizontal="left" vertical="center"/>
    </xf>
    <xf numFmtId="0" fontId="0" fillId="0" borderId="7" xfId="0" applyBorder="1" applyAlignment="1">
      <alignment horizont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8" xfId="0" applyBorder="1" applyAlignment="1">
      <alignment horizontal="right"/>
    </xf>
    <xf numFmtId="0" fontId="0" fillId="0" borderId="9" xfId="0" applyBorder="1" applyAlignment="1">
      <alignment horizontal="right" vertical="center"/>
    </xf>
    <xf numFmtId="0" fontId="0" fillId="0" borderId="9" xfId="0" applyBorder="1" applyAlignment="1">
      <alignment horizontal="center" vertical="center"/>
    </xf>
    <xf numFmtId="0" fontId="17" fillId="0" borderId="7" xfId="0" applyFont="1" applyBorder="1" applyAlignment="1">
      <alignment horizontal="center"/>
    </xf>
    <xf numFmtId="0" fontId="13" fillId="0" borderId="8" xfId="0" applyFont="1" applyBorder="1" applyAlignment="1">
      <alignment horizontal="right"/>
    </xf>
    <xf numFmtId="0" fontId="13" fillId="0" borderId="9" xfId="0" applyFont="1" applyBorder="1" applyAlignment="1">
      <alignment horizontal="right" vertical="center"/>
    </xf>
    <xf numFmtId="0" fontId="13" fillId="0" borderId="8" xfId="0" applyFont="1" applyBorder="1" applyAlignment="1">
      <alignment horizontal="left" vertical="center"/>
    </xf>
    <xf numFmtId="0" fontId="17" fillId="0" borderId="9" xfId="0" applyFont="1" applyBorder="1"/>
    <xf numFmtId="0" fontId="17" fillId="0" borderId="0" xfId="0" applyFont="1"/>
    <xf numFmtId="0" fontId="0" fillId="0" borderId="17" xfId="0" applyBorder="1" applyAlignment="1">
      <alignment vertical="top" wrapText="1"/>
    </xf>
    <xf numFmtId="0" fontId="4" fillId="0" borderId="19" xfId="0" applyFont="1" applyBorder="1" applyAlignment="1">
      <alignment vertical="center" wrapText="1"/>
    </xf>
    <xf numFmtId="0" fontId="0" fillId="0" borderId="19" xfId="0" applyBorder="1" applyAlignment="1">
      <alignment vertical="top"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0" fillId="0" borderId="18" xfId="0" applyBorder="1" applyAlignment="1">
      <alignment vertical="top" wrapText="1"/>
    </xf>
    <xf numFmtId="0" fontId="0" fillId="0" borderId="20" xfId="0" applyBorder="1" applyAlignment="1">
      <alignment vertical="top" wrapText="1"/>
    </xf>
    <xf numFmtId="0" fontId="2" fillId="0" borderId="6"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xf>
    <xf numFmtId="0" fontId="2" fillId="0" borderId="2" xfId="0" applyFont="1" applyBorder="1" applyAlignment="1">
      <alignment vertical="center" wrapText="1"/>
    </xf>
    <xf numFmtId="0" fontId="0" fillId="0" borderId="24" xfId="0" applyBorder="1" applyAlignment="1">
      <alignment vertical="top" wrapText="1"/>
    </xf>
    <xf numFmtId="0" fontId="18" fillId="0" borderId="16" xfId="0" applyFont="1" applyBorder="1" applyAlignment="1">
      <alignment horizontal="left" vertical="center" wrapText="1" indent="2"/>
    </xf>
    <xf numFmtId="0" fontId="0" fillId="0" borderId="25" xfId="0" applyBorder="1" applyAlignment="1">
      <alignment vertical="top" wrapText="1"/>
    </xf>
    <xf numFmtId="0" fontId="7" fillId="0" borderId="16" xfId="0" applyFont="1" applyBorder="1" applyAlignment="1">
      <alignment vertical="center" wrapText="1"/>
    </xf>
    <xf numFmtId="0" fontId="4" fillId="0" borderId="2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6" xfId="0" applyFont="1" applyBorder="1" applyAlignment="1">
      <alignment vertical="center" wrapText="1"/>
    </xf>
    <xf numFmtId="0" fontId="4" fillId="7" borderId="14" xfId="0" applyFont="1" applyFill="1" applyBorder="1" applyAlignment="1">
      <alignment vertical="center" wrapText="1"/>
    </xf>
    <xf numFmtId="0" fontId="4" fillId="7" borderId="3" xfId="0" applyFont="1" applyFill="1" applyBorder="1" applyAlignment="1">
      <alignment vertical="center" wrapText="1"/>
    </xf>
    <xf numFmtId="0" fontId="4" fillId="7" borderId="13" xfId="0" applyFont="1" applyFill="1" applyBorder="1" applyAlignment="1">
      <alignment vertical="center" wrapText="1"/>
    </xf>
    <xf numFmtId="0" fontId="4" fillId="7" borderId="5" xfId="0" applyFont="1" applyFill="1" applyBorder="1" applyAlignment="1">
      <alignment vertical="center" wrapText="1"/>
    </xf>
    <xf numFmtId="0" fontId="4" fillId="7" borderId="2" xfId="0" applyFont="1" applyFill="1" applyBorder="1" applyAlignment="1">
      <alignment horizontal="left" vertical="center"/>
    </xf>
    <xf numFmtId="0" fontId="4" fillId="7" borderId="4" xfId="0" applyFont="1" applyFill="1" applyBorder="1" applyAlignment="1">
      <alignment vertical="center"/>
    </xf>
    <xf numFmtId="0" fontId="4" fillId="8" borderId="2" xfId="0" applyFont="1" applyFill="1" applyBorder="1" applyAlignment="1">
      <alignment vertical="center"/>
    </xf>
    <xf numFmtId="0" fontId="4" fillId="8" borderId="14" xfId="0" applyFont="1" applyFill="1" applyBorder="1" applyAlignment="1">
      <alignment vertical="center"/>
    </xf>
    <xf numFmtId="0" fontId="4" fillId="8" borderId="3" xfId="0" applyFont="1" applyFill="1" applyBorder="1" applyAlignment="1">
      <alignment vertical="center"/>
    </xf>
    <xf numFmtId="0" fontId="4" fillId="8" borderId="4" xfId="0" applyFont="1" applyFill="1" applyBorder="1" applyAlignment="1">
      <alignment vertical="center"/>
    </xf>
    <xf numFmtId="0" fontId="4" fillId="8" borderId="13" xfId="0" applyFont="1" applyFill="1" applyBorder="1" applyAlignment="1">
      <alignment vertical="center"/>
    </xf>
    <xf numFmtId="0" fontId="4" fillId="8" borderId="5" xfId="0" applyFont="1" applyFill="1" applyBorder="1" applyAlignment="1">
      <alignment vertical="center"/>
    </xf>
    <xf numFmtId="0" fontId="4" fillId="8" borderId="4" xfId="0" applyFont="1" applyFill="1" applyBorder="1" applyAlignment="1">
      <alignment horizontal="left" vertical="center"/>
    </xf>
    <xf numFmtId="0" fontId="4" fillId="8" borderId="13" xfId="0" applyFont="1" applyFill="1" applyBorder="1" applyAlignment="1">
      <alignment horizontal="left" vertical="center"/>
    </xf>
    <xf numFmtId="0" fontId="4" fillId="8" borderId="5" xfId="0" applyFont="1" applyFill="1" applyBorder="1" applyAlignment="1">
      <alignment horizontal="left" vertical="center"/>
    </xf>
    <xf numFmtId="0" fontId="4" fillId="8" borderId="14" xfId="0" applyFont="1" applyFill="1" applyBorder="1" applyAlignment="1">
      <alignment horizontal="left" vertical="center"/>
    </xf>
    <xf numFmtId="0" fontId="2" fillId="0" borderId="6" xfId="0" applyFont="1" applyBorder="1" applyAlignment="1">
      <alignment horizontal="left" vertical="center" wrapText="1"/>
    </xf>
    <xf numFmtId="0" fontId="2" fillId="0" borderId="3" xfId="0" applyFont="1" applyBorder="1" applyAlignment="1">
      <alignment vertical="center" wrapText="1"/>
    </xf>
    <xf numFmtId="0" fontId="9" fillId="2" borderId="14" xfId="0" applyFont="1" applyFill="1" applyBorder="1" applyAlignment="1">
      <alignment vertical="center" wrapText="1"/>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12" fillId="0" borderId="22" xfId="0" applyFont="1" applyBorder="1" applyAlignment="1">
      <alignment vertical="center" wrapText="1"/>
    </xf>
    <xf numFmtId="0" fontId="12" fillId="0" borderId="23" xfId="0" applyFont="1" applyBorder="1" applyAlignment="1">
      <alignment vertical="center" wrapText="1"/>
    </xf>
    <xf numFmtId="0" fontId="4" fillId="8" borderId="7" xfId="0" applyFont="1" applyFill="1" applyBorder="1" applyAlignment="1">
      <alignment vertical="center"/>
    </xf>
    <xf numFmtId="0" fontId="4" fillId="8" borderId="8" xfId="0" applyFont="1" applyFill="1" applyBorder="1" applyAlignment="1">
      <alignment vertical="center"/>
    </xf>
    <xf numFmtId="0" fontId="4" fillId="8" borderId="9" xfId="0" applyFont="1" applyFill="1" applyBorder="1" applyAlignment="1">
      <alignment vertical="center"/>
    </xf>
    <xf numFmtId="0" fontId="4" fillId="8" borderId="7" xfId="0" applyFont="1" applyFill="1" applyBorder="1" applyAlignment="1">
      <alignment horizontal="left" vertical="center"/>
    </xf>
    <xf numFmtId="0" fontId="4" fillId="8" borderId="8" xfId="0" applyFont="1" applyFill="1" applyBorder="1" applyAlignment="1">
      <alignment horizontal="left" vertical="center"/>
    </xf>
    <xf numFmtId="0" fontId="4" fillId="8" borderId="9" xfId="0" applyFont="1" applyFill="1" applyBorder="1" applyAlignment="1">
      <alignment horizontal="left" vertical="center"/>
    </xf>
    <xf numFmtId="0" fontId="4" fillId="8" borderId="8" xfId="0" applyFont="1" applyFill="1" applyBorder="1" applyAlignment="1">
      <alignment horizontal="center" vertical="center"/>
    </xf>
    <xf numFmtId="0" fontId="2" fillId="0" borderId="1" xfId="0" applyFont="1" applyBorder="1" applyAlignment="1">
      <alignment horizontal="center" vertical="center" wrapText="1"/>
    </xf>
    <xf numFmtId="0" fontId="18" fillId="0" borderId="19" xfId="0" applyFont="1" applyBorder="1" applyAlignment="1">
      <alignment horizontal="center" vertical="center" wrapText="1"/>
    </xf>
    <xf numFmtId="0" fontId="4" fillId="0" borderId="20" xfId="0" applyFont="1" applyBorder="1" applyAlignment="1">
      <alignment horizontal="center" wrapText="1"/>
    </xf>
    <xf numFmtId="0" fontId="0" fillId="0" borderId="10" xfId="0" applyFont="1" applyBorder="1" applyAlignment="1">
      <alignment horizontal="center" vertical="center"/>
    </xf>
    <xf numFmtId="0" fontId="2" fillId="0" borderId="10" xfId="0" applyFont="1" applyBorder="1" applyAlignment="1">
      <alignment horizontal="left" vertical="center" wrapText="1"/>
    </xf>
    <xf numFmtId="0" fontId="0" fillId="0" borderId="10" xfId="0" applyFont="1" applyBorder="1" applyAlignment="1">
      <alignment horizontal="left" vertical="center" wrapText="1"/>
    </xf>
    <xf numFmtId="0" fontId="12" fillId="0" borderId="10" xfId="0" applyFont="1" applyBorder="1" applyAlignment="1">
      <alignment horizontal="center" vertical="center"/>
    </xf>
    <xf numFmtId="0" fontId="12" fillId="0" borderId="30" xfId="0" applyFont="1" applyBorder="1"/>
    <xf numFmtId="0" fontId="0" fillId="0" borderId="31" xfId="0" applyBorder="1"/>
    <xf numFmtId="0" fontId="0" fillId="0" borderId="32" xfId="0" applyBorder="1"/>
    <xf numFmtId="0" fontId="19" fillId="2" borderId="10" xfId="0" applyFont="1" applyFill="1" applyBorder="1" applyAlignment="1">
      <alignment horizontal="center"/>
    </xf>
    <xf numFmtId="0" fontId="20" fillId="2" borderId="10" xfId="0" applyFont="1" applyFill="1" applyBorder="1" applyAlignment="1">
      <alignment horizontal="center"/>
    </xf>
    <xf numFmtId="0" fontId="0" fillId="2" borderId="31" xfId="0" applyFill="1" applyBorder="1"/>
    <xf numFmtId="0" fontId="4" fillId="0" borderId="10" xfId="0" applyFont="1" applyBorder="1" applyAlignment="1">
      <alignment horizontal="center" vertical="center" wrapText="1"/>
    </xf>
    <xf numFmtId="0" fontId="13" fillId="0" borderId="10" xfId="0" applyFont="1" applyBorder="1" applyAlignment="1">
      <alignment horizontal="center" vertical="center"/>
    </xf>
    <xf numFmtId="0" fontId="13" fillId="0" borderId="31" xfId="0" applyFont="1" applyBorder="1" applyAlignment="1">
      <alignment horizontal="center" vertical="center"/>
    </xf>
    <xf numFmtId="0" fontId="0" fillId="0" borderId="31" xfId="0" applyBorder="1" applyAlignment="1">
      <alignment horizontal="center" vertical="center"/>
    </xf>
    <xf numFmtId="0" fontId="0" fillId="2" borderId="32" xfId="0" applyFill="1" applyBorder="1" applyAlignment="1">
      <alignment horizontal="center" vertical="center"/>
    </xf>
    <xf numFmtId="0" fontId="19" fillId="2" borderId="30" xfId="0" applyFont="1" applyFill="1" applyBorder="1" applyAlignment="1">
      <alignment horizontal="center" vertical="center"/>
    </xf>
    <xf numFmtId="0" fontId="23" fillId="0" borderId="26" xfId="0" applyFont="1" applyFill="1" applyBorder="1" applyAlignment="1">
      <alignment horizontal="left" vertical="center" wrapText="1"/>
    </xf>
    <xf numFmtId="0" fontId="12" fillId="0" borderId="19" xfId="0" applyFont="1" applyFill="1" applyBorder="1" applyAlignment="1">
      <alignment vertical="center" wrapText="1"/>
    </xf>
    <xf numFmtId="0" fontId="8" fillId="0" borderId="0" xfId="0" applyFont="1" applyFill="1" applyAlignment="1">
      <alignment horizontal="left"/>
    </xf>
    <xf numFmtId="0" fontId="4" fillId="0" borderId="10" xfId="0" applyFont="1" applyFill="1" applyBorder="1" applyAlignment="1">
      <alignment horizontal="center" vertical="center" wrapText="1"/>
    </xf>
    <xf numFmtId="0" fontId="0" fillId="0" borderId="0" xfId="0" applyFont="1" applyFill="1" applyAlignment="1">
      <alignment horizontal="left" vertical="top" wrapText="1"/>
    </xf>
    <xf numFmtId="0" fontId="13" fillId="0" borderId="10" xfId="0" applyFont="1" applyFill="1" applyBorder="1" applyAlignment="1">
      <alignment horizontal="center" vertical="center" wrapText="1"/>
    </xf>
    <xf numFmtId="0" fontId="0" fillId="0" borderId="10" xfId="0" applyBorder="1" applyAlignment="1" applyProtection="1">
      <alignment horizontal="center" vertical="center" wrapText="1"/>
      <protection locked="0"/>
    </xf>
    <xf numFmtId="0" fontId="0" fillId="0" borderId="10" xfId="0" applyFont="1" applyBorder="1" applyAlignment="1" applyProtection="1">
      <alignment horizontal="center" vertical="center"/>
      <protection locked="0"/>
    </xf>
    <xf numFmtId="0" fontId="13" fillId="0" borderId="10" xfId="0" applyFont="1" applyBorder="1" applyProtection="1">
      <protection locked="0"/>
    </xf>
    <xf numFmtId="0" fontId="0" fillId="0" borderId="6" xfId="0" applyBorder="1" applyAlignment="1" applyProtection="1">
      <alignment vertical="top" wrapText="1"/>
      <protection locked="0"/>
    </xf>
    <xf numFmtId="0" fontId="2" fillId="0" borderId="6" xfId="0" applyFont="1" applyBorder="1" applyAlignment="1" applyProtection="1">
      <alignment horizontal="left" vertical="center" wrapText="1" indent="1"/>
      <protection locked="0"/>
    </xf>
    <xf numFmtId="0" fontId="4" fillId="0" borderId="27" xfId="0" applyFont="1" applyBorder="1" applyAlignment="1" applyProtection="1">
      <alignment vertical="center" wrapText="1"/>
      <protection locked="0"/>
    </xf>
    <xf numFmtId="0" fontId="4" fillId="0" borderId="28" xfId="0" applyFont="1" applyBorder="1" applyAlignment="1" applyProtection="1">
      <alignment vertical="center" wrapText="1"/>
      <protection locked="0"/>
    </xf>
    <xf numFmtId="0" fontId="2" fillId="0" borderId="6" xfId="0" applyFont="1" applyBorder="1" applyAlignment="1" applyProtection="1">
      <alignment horizontal="center" vertical="center"/>
      <protection locked="0"/>
    </xf>
    <xf numFmtId="0" fontId="4" fillId="0" borderId="19"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2" fillId="0" borderId="6" xfId="0" applyFont="1" applyBorder="1" applyAlignment="1" applyProtection="1">
      <alignment horizontal="center" vertical="center" wrapText="1"/>
      <protection locked="0"/>
    </xf>
    <xf numFmtId="0" fontId="0" fillId="5" borderId="6" xfId="0" applyFill="1" applyBorder="1" applyAlignment="1" applyProtection="1">
      <alignment vertical="top" wrapText="1"/>
      <protection locked="0"/>
    </xf>
    <xf numFmtId="0" fontId="2" fillId="3" borderId="6"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wrapText="1"/>
      <protection locked="0"/>
    </xf>
    <xf numFmtId="0" fontId="0" fillId="3" borderId="6" xfId="0" applyFill="1" applyBorder="1" applyAlignment="1" applyProtection="1">
      <alignment vertical="top" wrapText="1"/>
      <protection locked="0"/>
    </xf>
    <xf numFmtId="0" fontId="2" fillId="0" borderId="2" xfId="0" applyFont="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0" fillId="0" borderId="3" xfId="0" applyBorder="1" applyAlignment="1" applyProtection="1">
      <alignment vertical="top" wrapText="1"/>
      <protection locked="0"/>
    </xf>
    <xf numFmtId="0" fontId="0" fillId="5" borderId="3" xfId="0" applyFill="1" applyBorder="1" applyAlignment="1" applyProtection="1">
      <alignment vertical="top" wrapText="1"/>
      <protection locked="0"/>
    </xf>
    <xf numFmtId="0" fontId="0" fillId="5" borderId="11" xfId="0" applyFill="1" applyBorder="1" applyAlignment="1" applyProtection="1">
      <alignment vertical="top" wrapText="1"/>
      <protection locked="0"/>
    </xf>
    <xf numFmtId="0" fontId="2" fillId="4" borderId="6" xfId="0" applyFont="1" applyFill="1" applyBorder="1" applyAlignment="1" applyProtection="1">
      <alignment horizontal="center" vertical="center" wrapText="1"/>
      <protection locked="0"/>
    </xf>
    <xf numFmtId="0" fontId="0" fillId="4" borderId="6" xfId="0" applyFill="1" applyBorder="1" applyAlignment="1" applyProtection="1">
      <alignment vertical="top" wrapText="1"/>
      <protection locked="0"/>
    </xf>
    <xf numFmtId="0" fontId="0" fillId="0" borderId="8" xfId="0"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2" fillId="6" borderId="6" xfId="0" applyFont="1" applyFill="1" applyBorder="1" applyAlignment="1" applyProtection="1">
      <alignment horizontal="center" vertical="center" wrapText="1"/>
      <protection locked="0"/>
    </xf>
    <xf numFmtId="0" fontId="0" fillId="3" borderId="1" xfId="0" applyFill="1" applyBorder="1" applyAlignment="1" applyProtection="1">
      <alignment vertical="top" wrapText="1"/>
      <protection locked="0"/>
    </xf>
    <xf numFmtId="0" fontId="12" fillId="6" borderId="7" xfId="0" applyFont="1" applyFill="1" applyBorder="1" applyAlignment="1" applyProtection="1">
      <alignment vertical="center"/>
      <protection locked="0"/>
    </xf>
    <xf numFmtId="0" fontId="23" fillId="0" borderId="30" xfId="0" applyFont="1" applyFill="1" applyBorder="1" applyAlignment="1">
      <alignment horizontal="center" vertical="center"/>
    </xf>
    <xf numFmtId="0" fontId="26" fillId="0" borderId="10" xfId="0" applyFont="1" applyFill="1" applyBorder="1" applyAlignment="1">
      <alignment horizontal="center" vertical="center"/>
    </xf>
    <xf numFmtId="0" fontId="18" fillId="0" borderId="20" xfId="0" applyFont="1" applyBorder="1" applyAlignment="1">
      <alignment horizontal="center" vertical="center" wrapText="1"/>
    </xf>
    <xf numFmtId="0" fontId="4" fillId="7" borderId="14"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4" fillId="8" borderId="14" xfId="0" applyFont="1" applyFill="1" applyBorder="1" applyAlignment="1">
      <alignment horizontal="center" vertical="center"/>
    </xf>
    <xf numFmtId="0" fontId="4" fillId="8" borderId="13" xfId="0" applyFont="1" applyFill="1" applyBorder="1" applyAlignment="1">
      <alignment horizontal="center" vertical="center"/>
    </xf>
    <xf numFmtId="0" fontId="12" fillId="0" borderId="20" xfId="0" applyFont="1" applyBorder="1" applyAlignment="1">
      <alignment horizontal="center" vertical="center" wrapText="1"/>
    </xf>
    <xf numFmtId="0" fontId="2" fillId="0" borderId="0" xfId="0" applyFont="1" applyAlignment="1">
      <alignment wrapText="1"/>
    </xf>
    <xf numFmtId="0" fontId="2" fillId="0" borderId="1" xfId="0" applyFont="1" applyBorder="1" applyAlignment="1">
      <alignment vertical="center" wrapText="1"/>
    </xf>
    <xf numFmtId="0" fontId="2" fillId="0" borderId="0" xfId="0" applyFont="1" applyFill="1" applyAlignment="1">
      <alignment vertical="top" wrapText="1"/>
    </xf>
    <xf numFmtId="0" fontId="0" fillId="3" borderId="6" xfId="0" applyFill="1" applyBorder="1" applyAlignment="1">
      <alignment horizontal="left" vertical="top" wrapText="1"/>
    </xf>
    <xf numFmtId="0" fontId="2" fillId="0" borderId="6" xfId="0" applyFont="1" applyFill="1" applyBorder="1" applyAlignment="1">
      <alignment horizontal="left" vertical="center" wrapText="1" indent="1"/>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dimension ref="A1:A21"/>
  <sheetViews>
    <sheetView topLeftCell="A4" zoomScaleNormal="100" workbookViewId="0">
      <selection activeCell="A9" sqref="A9"/>
    </sheetView>
  </sheetViews>
  <sheetFormatPr defaultRowHeight="14.5" x14ac:dyDescent="0.35"/>
  <cols>
    <col min="1" max="1" width="120.632812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138" t="s">
        <v>42</v>
      </c>
    </row>
    <row r="9" spans="1:1" ht="240" customHeight="1" x14ac:dyDescent="0.35">
      <c r="A9" s="179" t="s">
        <v>214</v>
      </c>
    </row>
    <row r="10" spans="1:1" ht="180" customHeight="1" x14ac:dyDescent="0.35">
      <c r="A10" s="2" t="s">
        <v>192</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My0UfmISUti9t1EjbYzczB77MA8VFSoPN4drkVpRA7TnNT+5ry1AUOaxtrOjbEfScMqo/CsmbrNJ3nr8i/ioWQ==" saltValue="t8DjCrmF0tsW2/2FUNU8Pw=="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2020&amp;CProfessional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dimension ref="A1:E9"/>
  <sheetViews>
    <sheetView zoomScaleNormal="100" workbookViewId="0">
      <selection activeCell="B5" sqref="B5"/>
    </sheetView>
  </sheetViews>
  <sheetFormatPr defaultRowHeight="14.5" x14ac:dyDescent="0.35"/>
  <cols>
    <col min="1" max="1" width="5.6328125" style="6" customWidth="1"/>
    <col min="2" max="2" width="50.6328125" customWidth="1"/>
    <col min="3" max="4" width="15.6328125" style="18" customWidth="1"/>
    <col min="5" max="5" width="40.6328125" customWidth="1"/>
  </cols>
  <sheetData>
    <row r="1" spans="1:5" ht="18.5" x14ac:dyDescent="0.45">
      <c r="A1" s="21" t="s">
        <v>40</v>
      </c>
    </row>
    <row r="2" spans="1:5" ht="18.5" x14ac:dyDescent="0.45">
      <c r="A2" s="21"/>
    </row>
    <row r="3" spans="1:5" ht="16" thickBot="1" x14ac:dyDescent="0.4">
      <c r="A3" s="43" t="s">
        <v>41</v>
      </c>
      <c r="B3" s="44"/>
    </row>
    <row r="4" spans="1:5" ht="41" thickBot="1" x14ac:dyDescent="0.4">
      <c r="A4" s="40" t="s">
        <v>28</v>
      </c>
      <c r="B4" s="39" t="s">
        <v>27</v>
      </c>
      <c r="C4" s="8" t="s">
        <v>6</v>
      </c>
      <c r="D4" s="8" t="s">
        <v>7</v>
      </c>
      <c r="E4" s="8" t="s">
        <v>8</v>
      </c>
    </row>
    <row r="5" spans="1:5" ht="50" customHeight="1" thickBot="1" x14ac:dyDescent="0.4">
      <c r="A5" s="17">
        <v>1</v>
      </c>
      <c r="B5" s="19" t="s">
        <v>22</v>
      </c>
      <c r="C5" s="153"/>
      <c r="D5" s="17">
        <f>IF(C5="Met", 2, 0)</f>
        <v>0</v>
      </c>
      <c r="E5" s="154"/>
    </row>
    <row r="6" spans="1:5" ht="50" customHeight="1" thickBot="1" x14ac:dyDescent="0.4">
      <c r="A6" s="17">
        <v>2</v>
      </c>
      <c r="B6" s="19" t="s">
        <v>23</v>
      </c>
      <c r="C6" s="153"/>
      <c r="D6" s="17">
        <f t="shared" ref="D6:D8" si="0">IF(C6="Met", 2, 0)</f>
        <v>0</v>
      </c>
      <c r="E6" s="154"/>
    </row>
    <row r="7" spans="1:5" ht="50" customHeight="1" thickBot="1" x14ac:dyDescent="0.4">
      <c r="A7" s="17">
        <v>3</v>
      </c>
      <c r="B7" s="19" t="s">
        <v>24</v>
      </c>
      <c r="C7" s="153"/>
      <c r="D7" s="17">
        <f t="shared" si="0"/>
        <v>0</v>
      </c>
      <c r="E7" s="154"/>
    </row>
    <row r="8" spans="1:5" ht="50" customHeight="1" thickBot="1" x14ac:dyDescent="0.4">
      <c r="A8" s="17">
        <v>4</v>
      </c>
      <c r="B8" s="19" t="s">
        <v>25</v>
      </c>
      <c r="C8" s="165"/>
      <c r="D8" s="17">
        <f t="shared" si="0"/>
        <v>0</v>
      </c>
      <c r="E8" s="166"/>
    </row>
    <row r="9" spans="1:5" ht="20" customHeight="1" thickBot="1" x14ac:dyDescent="0.4">
      <c r="A9" s="45"/>
      <c r="B9" s="46"/>
      <c r="C9" s="47" t="s">
        <v>26</v>
      </c>
      <c r="D9" s="167"/>
      <c r="E9" s="48"/>
    </row>
  </sheetData>
  <sheetProtection algorithmName="SHA-512" hashValue="ElNDPhaucqyMXOhfP4NyUmLG4baQlg6AOLARDQp7oNFX20aEU3/7AsGH8AWvrhqKLOIiFnbeiVfU95LA+akkZw==" saltValue="ZVqvPDekNYrj3mYiYDkVIw==" spinCount="100000" sheet="1" objects="1" scenarios="1" formatCells="0" formatColumns="0" formatRows="0"/>
  <dataValidations count="2">
    <dataValidation type="list" allowBlank="1" showInputMessage="1" showErrorMessage="1" sqref="C5:C8" xr:uid="{CED6226A-4668-42A2-953A-258F1A22F49B}">
      <formula1>"Met, Not met"</formula1>
    </dataValidation>
    <dataValidation type="list" allowBlank="1" showInputMessage="1" showErrorMessage="1" sqref="D9" xr:uid="{A7A2F578-6D91-4CE4-9EB7-DFB744D5DDA6}">
      <formula1>"All marked Met (Score Phase 1), 1 or more marked Not met (Stop Review)"</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dimension ref="A1:E43"/>
  <sheetViews>
    <sheetView topLeftCell="A19" zoomScaleNormal="100" workbookViewId="0">
      <selection activeCell="E18" sqref="E18"/>
    </sheetView>
  </sheetViews>
  <sheetFormatPr defaultRowHeight="14.5" x14ac:dyDescent="0.35"/>
  <cols>
    <col min="1" max="1" width="5.6328125" style="6" customWidth="1"/>
    <col min="2" max="2" width="50.6328125" customWidth="1"/>
    <col min="3" max="4" width="15.6328125" style="18" customWidth="1"/>
    <col min="5" max="5" width="40.6328125" customWidth="1"/>
  </cols>
  <sheetData>
    <row r="1" spans="1:5" ht="18.5" x14ac:dyDescent="0.45">
      <c r="A1" s="21" t="s">
        <v>5</v>
      </c>
    </row>
    <row r="2" spans="1:5" ht="15" thickBot="1" x14ac:dyDescent="0.4"/>
    <row r="3" spans="1:5" ht="63" customHeight="1" thickBot="1" x14ac:dyDescent="0.4">
      <c r="A3" s="20"/>
      <c r="B3" s="14" t="s">
        <v>69</v>
      </c>
      <c r="C3" s="8" t="s">
        <v>6</v>
      </c>
      <c r="D3" s="8" t="s">
        <v>7</v>
      </c>
      <c r="E3" s="8" t="s">
        <v>8</v>
      </c>
    </row>
    <row r="4" spans="1:5" ht="200" customHeight="1" thickBot="1" x14ac:dyDescent="0.4">
      <c r="A4" s="17">
        <v>1</v>
      </c>
      <c r="B4" s="10" t="s">
        <v>191</v>
      </c>
      <c r="C4" s="152"/>
      <c r="D4" s="16">
        <f>IF(C4="Met", 2, 0)</f>
        <v>0</v>
      </c>
      <c r="E4" s="154"/>
    </row>
    <row r="5" spans="1:5" ht="60" customHeight="1" thickBot="1" x14ac:dyDescent="0.4">
      <c r="A5" s="17">
        <v>2</v>
      </c>
      <c r="B5" s="19" t="s">
        <v>9</v>
      </c>
      <c r="C5" s="153"/>
      <c r="D5" s="16">
        <f t="shared" ref="D5:D6" si="0">IF(C5="Met", 2, 0)</f>
        <v>0</v>
      </c>
      <c r="E5" s="154"/>
    </row>
    <row r="6" spans="1:5" ht="60" customHeight="1" thickBot="1" x14ac:dyDescent="0.4">
      <c r="A6" s="17">
        <v>3</v>
      </c>
      <c r="B6" s="19" t="s">
        <v>10</v>
      </c>
      <c r="C6" s="153"/>
      <c r="D6" s="16">
        <f t="shared" si="0"/>
        <v>0</v>
      </c>
      <c r="E6" s="154"/>
    </row>
    <row r="7" spans="1:5" ht="30" customHeight="1" thickBot="1" x14ac:dyDescent="0.4">
      <c r="A7" s="22"/>
      <c r="B7" s="23"/>
      <c r="C7" s="26" t="s">
        <v>11</v>
      </c>
      <c r="D7" s="25">
        <f>SUM(D4:D6)</f>
        <v>0</v>
      </c>
      <c r="E7" s="24" t="s">
        <v>12</v>
      </c>
    </row>
    <row r="8" spans="1:5" ht="15" thickBot="1" x14ac:dyDescent="0.4"/>
    <row r="9" spans="1:5" ht="50" customHeight="1" thickBot="1" x14ac:dyDescent="0.4">
      <c r="A9" s="7"/>
      <c r="B9" s="14" t="s">
        <v>70</v>
      </c>
      <c r="C9" s="8" t="s">
        <v>6</v>
      </c>
      <c r="D9" s="8" t="s">
        <v>7</v>
      </c>
      <c r="E9" s="30" t="s">
        <v>8</v>
      </c>
    </row>
    <row r="10" spans="1:5" ht="50" customHeight="1" thickBot="1" x14ac:dyDescent="0.4">
      <c r="A10" s="17">
        <v>1</v>
      </c>
      <c r="B10" s="9" t="s">
        <v>13</v>
      </c>
      <c r="C10" s="153"/>
      <c r="D10" s="17">
        <f>IF(C10="Met", 2, 0)</f>
        <v>0</v>
      </c>
      <c r="E10" s="154"/>
    </row>
    <row r="11" spans="1:5" ht="50" customHeight="1" thickBot="1" x14ac:dyDescent="0.4">
      <c r="A11" s="17">
        <v>2</v>
      </c>
      <c r="B11" s="9" t="s">
        <v>14</v>
      </c>
      <c r="C11" s="153"/>
      <c r="D11" s="17">
        <f t="shared" ref="D11:D12" si="1">IF(C11="Met", 2, 0)</f>
        <v>0</v>
      </c>
      <c r="E11" s="154"/>
    </row>
    <row r="12" spans="1:5" ht="50" customHeight="1" thickBot="1" x14ac:dyDescent="0.4">
      <c r="A12" s="34">
        <v>3</v>
      </c>
      <c r="B12" s="27" t="s">
        <v>15</v>
      </c>
      <c r="C12" s="153"/>
      <c r="D12" s="17">
        <f t="shared" si="1"/>
        <v>0</v>
      </c>
      <c r="E12" s="154"/>
    </row>
    <row r="13" spans="1:5" ht="50" customHeight="1" thickBot="1" x14ac:dyDescent="0.4">
      <c r="A13" s="35">
        <v>4</v>
      </c>
      <c r="B13" s="28" t="s">
        <v>16</v>
      </c>
      <c r="C13" s="155"/>
      <c r="D13" s="36">
        <f>IF(C13="Fully met", 2, IF(C13="Partially met",1, 0))</f>
        <v>0</v>
      </c>
      <c r="E13" s="157"/>
    </row>
    <row r="14" spans="1:5" ht="100" customHeight="1" thickBot="1" x14ac:dyDescent="0.4">
      <c r="A14" s="35">
        <v>5</v>
      </c>
      <c r="B14" s="33" t="s">
        <v>19</v>
      </c>
      <c r="C14" s="156"/>
      <c r="D14" s="36">
        <f t="shared" ref="D14:D17" si="2">IF(C14="Fully met", 2, IF(C14="Partially met",1, 0))</f>
        <v>0</v>
      </c>
      <c r="E14" s="158"/>
    </row>
    <row r="15" spans="1:5" ht="50" customHeight="1" thickBot="1" x14ac:dyDescent="0.4">
      <c r="A15" s="35">
        <v>6</v>
      </c>
      <c r="B15" s="32" t="s">
        <v>17</v>
      </c>
      <c r="C15" s="156"/>
      <c r="D15" s="36">
        <f t="shared" si="2"/>
        <v>0</v>
      </c>
      <c r="E15" s="158"/>
    </row>
    <row r="16" spans="1:5" ht="100" customHeight="1" thickBot="1" x14ac:dyDescent="0.4">
      <c r="A16" s="35">
        <v>7</v>
      </c>
      <c r="B16" s="32" t="s">
        <v>18</v>
      </c>
      <c r="C16" s="156"/>
      <c r="D16" s="36">
        <f t="shared" si="2"/>
        <v>0</v>
      </c>
      <c r="E16" s="158"/>
    </row>
    <row r="17" spans="1:5" ht="50" customHeight="1" thickBot="1" x14ac:dyDescent="0.4">
      <c r="A17" s="35">
        <v>8</v>
      </c>
      <c r="B17" s="32" t="s">
        <v>43</v>
      </c>
      <c r="C17" s="156"/>
      <c r="D17" s="36">
        <f t="shared" si="2"/>
        <v>0</v>
      </c>
      <c r="E17" s="159"/>
    </row>
    <row r="18" spans="1:5" ht="30" customHeight="1" thickBot="1" x14ac:dyDescent="0.4">
      <c r="A18" s="22"/>
      <c r="B18" s="23"/>
      <c r="C18" s="26" t="s">
        <v>20</v>
      </c>
      <c r="D18" s="37">
        <f>SUM(D10:D17)</f>
        <v>0</v>
      </c>
      <c r="E18" s="38" t="s">
        <v>21</v>
      </c>
    </row>
    <row r="19" spans="1:5" ht="15" thickBot="1" x14ac:dyDescent="0.4"/>
    <row r="20" spans="1:5" ht="50" customHeight="1" thickBot="1" x14ac:dyDescent="0.4">
      <c r="A20" s="7"/>
      <c r="B20" s="14" t="s">
        <v>71</v>
      </c>
      <c r="C20" s="8" t="s">
        <v>6</v>
      </c>
      <c r="D20" s="8" t="s">
        <v>7</v>
      </c>
      <c r="E20" s="8" t="s">
        <v>8</v>
      </c>
    </row>
    <row r="21" spans="1:5" ht="50" customHeight="1" thickBot="1" x14ac:dyDescent="0.4">
      <c r="A21" s="17">
        <v>1</v>
      </c>
      <c r="B21" s="19" t="s">
        <v>22</v>
      </c>
      <c r="C21" s="17">
        <f>'Statute Requirements'!C5</f>
        <v>0</v>
      </c>
      <c r="D21" s="17">
        <f>'Statute Requirements'!D5</f>
        <v>0</v>
      </c>
      <c r="E21" s="180">
        <f>'Statute Requirements'!E5</f>
        <v>0</v>
      </c>
    </row>
    <row r="22" spans="1:5" ht="50" customHeight="1" thickBot="1" x14ac:dyDescent="0.4">
      <c r="A22" s="17">
        <v>2</v>
      </c>
      <c r="B22" s="19" t="s">
        <v>23</v>
      </c>
      <c r="C22" s="17">
        <f>'Statute Requirements'!C6</f>
        <v>0</v>
      </c>
      <c r="D22" s="17">
        <f>'Statute Requirements'!D6</f>
        <v>0</v>
      </c>
      <c r="E22" s="180">
        <f>'Statute Requirements'!E6</f>
        <v>0</v>
      </c>
    </row>
    <row r="23" spans="1:5" ht="50" customHeight="1" thickBot="1" x14ac:dyDescent="0.4">
      <c r="A23" s="17">
        <v>3</v>
      </c>
      <c r="B23" s="19" t="s">
        <v>24</v>
      </c>
      <c r="C23" s="17">
        <f>'Statute Requirements'!C7</f>
        <v>0</v>
      </c>
      <c r="D23" s="17">
        <f>'Statute Requirements'!D7</f>
        <v>0</v>
      </c>
      <c r="E23" s="180">
        <f>'Statute Requirements'!E7</f>
        <v>0</v>
      </c>
    </row>
    <row r="24" spans="1:5" ht="50" customHeight="1" thickBot="1" x14ac:dyDescent="0.4">
      <c r="A24" s="17">
        <v>4</v>
      </c>
      <c r="B24" s="19" t="s">
        <v>25</v>
      </c>
      <c r="C24" s="17">
        <f>'Statute Requirements'!C8</f>
        <v>0</v>
      </c>
      <c r="D24" s="17">
        <f>'Statute Requirements'!D8</f>
        <v>0</v>
      </c>
      <c r="E24" s="180">
        <f>'Statute Requirements'!E8</f>
        <v>0</v>
      </c>
    </row>
    <row r="25" spans="1:5" ht="30" customHeight="1" thickBot="1" x14ac:dyDescent="0.4">
      <c r="A25" s="22"/>
      <c r="B25" s="23"/>
      <c r="C25" s="26" t="s">
        <v>29</v>
      </c>
      <c r="D25" s="25">
        <f>SUM(D21:D24)</f>
        <v>0</v>
      </c>
      <c r="E25" s="24" t="s">
        <v>30</v>
      </c>
    </row>
    <row r="26" spans="1:5" ht="15" thickBot="1" x14ac:dyDescent="0.4"/>
    <row r="27" spans="1:5" ht="70" customHeight="1" thickBot="1" x14ac:dyDescent="0.4">
      <c r="A27" s="7"/>
      <c r="B27" s="14" t="s">
        <v>72</v>
      </c>
      <c r="C27" s="8" t="s">
        <v>6</v>
      </c>
      <c r="D27" s="8" t="s">
        <v>7</v>
      </c>
      <c r="E27" s="8" t="s">
        <v>8</v>
      </c>
    </row>
    <row r="28" spans="1:5" ht="50" customHeight="1" thickBot="1" x14ac:dyDescent="0.4">
      <c r="A28" s="34">
        <v>1</v>
      </c>
      <c r="B28" s="27" t="s">
        <v>31</v>
      </c>
      <c r="C28" s="160"/>
      <c r="D28" s="34">
        <f>IF(C28="Met", 2, 0)</f>
        <v>0</v>
      </c>
      <c r="E28" s="161"/>
    </row>
    <row r="29" spans="1:5" ht="70" customHeight="1" thickBot="1" x14ac:dyDescent="0.4">
      <c r="A29" s="35">
        <v>2</v>
      </c>
      <c r="B29" s="28" t="s">
        <v>32</v>
      </c>
      <c r="C29" s="150"/>
      <c r="D29" s="41">
        <f>IF(C29="Fully met", 2, IF(C29="Partially met",1, 0))</f>
        <v>0</v>
      </c>
      <c r="E29" s="143"/>
    </row>
    <row r="30" spans="1:5" ht="30" customHeight="1" thickBot="1" x14ac:dyDescent="0.4">
      <c r="A30" s="22"/>
      <c r="B30" s="23"/>
      <c r="C30" s="26" t="s">
        <v>33</v>
      </c>
      <c r="D30" s="25">
        <f>SUM(D28:D29)</f>
        <v>0</v>
      </c>
      <c r="E30" s="24" t="s">
        <v>34</v>
      </c>
    </row>
    <row r="31" spans="1:5" ht="15" thickBot="1" x14ac:dyDescent="0.4"/>
    <row r="32" spans="1:5" ht="50" customHeight="1" thickBot="1" x14ac:dyDescent="0.4">
      <c r="A32" s="7"/>
      <c r="B32" s="14" t="s">
        <v>35</v>
      </c>
      <c r="C32" s="8" t="s">
        <v>6</v>
      </c>
      <c r="D32" s="8" t="s">
        <v>7</v>
      </c>
      <c r="E32" s="13" t="s">
        <v>8</v>
      </c>
    </row>
    <row r="33" spans="1:5" ht="50" customHeight="1" thickBot="1" x14ac:dyDescent="0.4">
      <c r="A33" s="35">
        <v>1</v>
      </c>
      <c r="B33" s="28" t="s">
        <v>36</v>
      </c>
      <c r="C33" s="150"/>
      <c r="D33" s="18">
        <f>IF(C33="Fully met", 2, IF(C33="Partially met",1, 0))</f>
        <v>0</v>
      </c>
      <c r="E33" s="143"/>
    </row>
    <row r="34" spans="1:5" ht="145.5" thickBot="1" x14ac:dyDescent="0.4">
      <c r="A34" s="35">
        <v>2</v>
      </c>
      <c r="B34" s="29" t="s">
        <v>37</v>
      </c>
      <c r="C34" s="150"/>
      <c r="D34" s="41">
        <f t="shared" ref="D34:D35" si="3">IF(C34="Fully met", 2, IF(C34="Partially met",1, 0))</f>
        <v>0</v>
      </c>
      <c r="E34" s="143"/>
    </row>
    <row r="35" spans="1:5" ht="116.5" thickBot="1" x14ac:dyDescent="0.4">
      <c r="A35" s="35">
        <v>3</v>
      </c>
      <c r="B35" s="29" t="s">
        <v>38</v>
      </c>
      <c r="C35" s="150"/>
      <c r="D35" s="18">
        <f t="shared" si="3"/>
        <v>0</v>
      </c>
      <c r="E35" s="143"/>
    </row>
    <row r="36" spans="1:5" ht="30" customHeight="1" thickBot="1" x14ac:dyDescent="0.4">
      <c r="A36" s="22"/>
      <c r="B36" s="23"/>
      <c r="C36" s="26" t="s">
        <v>39</v>
      </c>
      <c r="D36" s="25">
        <f>SUM(D33:D35)</f>
        <v>0</v>
      </c>
      <c r="E36" s="42" t="s">
        <v>12</v>
      </c>
    </row>
    <row r="37" spans="1:5" ht="15" thickBot="1" x14ac:dyDescent="0.4"/>
    <row r="38" spans="1:5" ht="16" thickBot="1" x14ac:dyDescent="0.4">
      <c r="A38" s="40"/>
      <c r="B38" s="49" t="s">
        <v>45</v>
      </c>
      <c r="C38" s="50"/>
      <c r="D38" s="50"/>
      <c r="E38" s="39"/>
    </row>
    <row r="39" spans="1:5" ht="15" thickBot="1" x14ac:dyDescent="0.4">
      <c r="A39" s="40"/>
      <c r="B39" s="51" t="s">
        <v>44</v>
      </c>
      <c r="C39" s="50"/>
      <c r="D39" s="50"/>
      <c r="E39" s="39"/>
    </row>
    <row r="40" spans="1:5" ht="15" thickBot="1" x14ac:dyDescent="0.4">
      <c r="A40" s="53"/>
      <c r="B40" s="11" t="s">
        <v>73</v>
      </c>
      <c r="C40" s="54"/>
      <c r="D40" s="54"/>
      <c r="E40" s="12"/>
    </row>
    <row r="41" spans="1:5" ht="15" thickBot="1" x14ac:dyDescent="0.4">
      <c r="A41" s="53"/>
      <c r="B41" s="11"/>
      <c r="C41" s="57" t="s">
        <v>74</v>
      </c>
      <c r="D41" s="162"/>
      <c r="E41" s="12"/>
    </row>
    <row r="42" spans="1:5" ht="15" thickBot="1" x14ac:dyDescent="0.4">
      <c r="A42" s="53"/>
      <c r="B42" s="56" t="s">
        <v>46</v>
      </c>
      <c r="C42" s="58">
        <f>SUM(D7+D18+D25+D30+D36)</f>
        <v>0</v>
      </c>
      <c r="D42" s="163"/>
      <c r="E42" s="12"/>
    </row>
    <row r="43" spans="1:5" s="64" customFormat="1" ht="16" thickBot="1" x14ac:dyDescent="0.4">
      <c r="A43" s="59"/>
      <c r="B43" s="60"/>
      <c r="C43" s="61" t="s">
        <v>26</v>
      </c>
      <c r="D43" s="164"/>
      <c r="E43" s="63"/>
    </row>
  </sheetData>
  <sheetProtection algorithmName="SHA-512" hashValue="uIIs67X0iaLE1utLRvg3svKmq0LaD3IpMv+mRHuW/8Y3Yypi09BysxBWm3KERtxYREHdPBBBqSyAAEhAeKeKZg==" saltValue="OsUJwWaDLOuSXgJQlIoi0g==" spinCount="100000" sheet="1" objects="1" scenarios="1" formatCells="0" formatColumns="0" formatRows="0"/>
  <dataValidations count="5">
    <dataValidation type="list" allowBlank="1" showInputMessage="1" showErrorMessage="1" sqref="C4:C6 C10:C12 C28" xr:uid="{4F950351-529F-48EA-933C-90D123B033B9}">
      <formula1>"Met, Not met"</formula1>
    </dataValidation>
    <dataValidation type="list" allowBlank="1" showInputMessage="1" showErrorMessage="1" sqref="C13:C17 C29 C33:C35" xr:uid="{E08A1AC5-AE78-43AD-A1FB-D9C9F59225E8}">
      <formula1>"Fully met, Partially met, Not met"</formula1>
    </dataValidation>
    <dataValidation type="list" allowBlank="1" showInputMessage="1" showErrorMessage="1" sqref="D41" xr:uid="{4AE3F18F-DED4-488D-9BC2-46369229E1B2}">
      <formula1>"YES (required to move to Phase 2), NO (does not move to Phase 2)"</formula1>
    </dataValidation>
    <dataValidation type="list" allowBlank="1" showInputMessage="1" showErrorMessage="1" sqref="D42" xr:uid="{A761695D-888D-4D63-AF26-43E2F4CA81AB}">
      <formula1>"32-40 points , 0-31 points "</formula1>
    </dataValidation>
    <dataValidation type="list" allowBlank="1" showInputMessage="1" showErrorMessage="1" sqref="D43"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dimension ref="A1:F133"/>
  <sheetViews>
    <sheetView topLeftCell="A67" zoomScaleNormal="100" workbookViewId="0">
      <selection activeCell="E71" sqref="E71"/>
    </sheetView>
  </sheetViews>
  <sheetFormatPr defaultRowHeight="14.5" x14ac:dyDescent="0.35"/>
  <cols>
    <col min="1" max="1" width="5.6328125" style="6" customWidth="1"/>
    <col min="2" max="2" width="50.6328125" customWidth="1"/>
    <col min="3" max="4" width="15.6328125" style="18" customWidth="1"/>
    <col min="5" max="5" width="40.6328125" style="18" customWidth="1"/>
    <col min="6" max="6" width="40.6328125" customWidth="1"/>
  </cols>
  <sheetData>
    <row r="1" spans="1:5" ht="18.5" x14ac:dyDescent="0.45">
      <c r="A1" s="21" t="s">
        <v>47</v>
      </c>
    </row>
    <row r="2" spans="1:5" ht="15" thickBot="1" x14ac:dyDescent="0.4"/>
    <row r="3" spans="1:5" ht="50" customHeight="1" thickBot="1" x14ac:dyDescent="0.4">
      <c r="A3" s="15"/>
      <c r="B3" s="14" t="s">
        <v>64</v>
      </c>
      <c r="C3" s="8" t="s">
        <v>6</v>
      </c>
      <c r="D3" s="8" t="s">
        <v>7</v>
      </c>
      <c r="E3" s="8" t="s">
        <v>8</v>
      </c>
    </row>
    <row r="4" spans="1:5" ht="80" customHeight="1" thickBot="1" x14ac:dyDescent="0.4">
      <c r="A4" s="31">
        <v>1</v>
      </c>
      <c r="B4" s="32" t="s">
        <v>49</v>
      </c>
      <c r="C4" s="147"/>
      <c r="D4" s="72">
        <f>IF(C4="Fully met", 2, IF(C4="Partially met",1, 0))</f>
        <v>0</v>
      </c>
      <c r="E4" s="143"/>
    </row>
    <row r="5" spans="1:5" ht="50" customHeight="1" thickBot="1" x14ac:dyDescent="0.4">
      <c r="A5" s="35">
        <v>2</v>
      </c>
      <c r="B5" s="28" t="s">
        <v>50</v>
      </c>
      <c r="C5" s="147"/>
      <c r="D5" s="72">
        <f t="shared" ref="D5:D8" si="0">IF(C5="Fully met", 2, IF(C5="Partially met",1, 0))</f>
        <v>0</v>
      </c>
      <c r="E5" s="143"/>
    </row>
    <row r="6" spans="1:5" ht="50" customHeight="1" thickBot="1" x14ac:dyDescent="0.4">
      <c r="A6" s="75">
        <v>3</v>
      </c>
      <c r="B6" s="28" t="s">
        <v>51</v>
      </c>
      <c r="C6" s="147"/>
      <c r="D6" s="72">
        <f t="shared" si="0"/>
        <v>0</v>
      </c>
      <c r="E6" s="143"/>
    </row>
    <row r="7" spans="1:5" ht="50" customHeight="1" thickBot="1" x14ac:dyDescent="0.4">
      <c r="A7" s="75">
        <v>4</v>
      </c>
      <c r="B7" s="28" t="s">
        <v>52</v>
      </c>
      <c r="C7" s="147"/>
      <c r="D7" s="72">
        <f t="shared" si="0"/>
        <v>0</v>
      </c>
      <c r="E7" s="143"/>
    </row>
    <row r="8" spans="1:5" ht="50" customHeight="1" thickBot="1" x14ac:dyDescent="0.4">
      <c r="A8" s="35">
        <v>5</v>
      </c>
      <c r="B8" s="28" t="s">
        <v>53</v>
      </c>
      <c r="C8" s="147"/>
      <c r="D8" s="72">
        <f t="shared" si="0"/>
        <v>0</v>
      </c>
      <c r="E8" s="143"/>
    </row>
    <row r="9" spans="1:5" ht="39.5" thickTop="1" x14ac:dyDescent="0.35">
      <c r="A9" s="65"/>
      <c r="B9" s="66" t="s">
        <v>54</v>
      </c>
      <c r="C9" s="116" t="s">
        <v>66</v>
      </c>
      <c r="D9" s="73">
        <f>SUM(D4:D8)</f>
        <v>0</v>
      </c>
      <c r="E9" s="148" t="s">
        <v>55</v>
      </c>
    </row>
    <row r="10" spans="1:5" ht="20" customHeight="1" thickBot="1" x14ac:dyDescent="0.4">
      <c r="A10" s="70"/>
      <c r="B10" s="69"/>
      <c r="C10" s="170"/>
      <c r="D10" s="74" t="s">
        <v>65</v>
      </c>
      <c r="E10" s="149"/>
    </row>
    <row r="11" spans="1:5" x14ac:dyDescent="0.35">
      <c r="A11" s="52"/>
      <c r="C11" s="6"/>
      <c r="D11"/>
      <c r="E11"/>
    </row>
    <row r="12" spans="1:5" ht="15" thickBot="1" x14ac:dyDescent="0.4">
      <c r="A12" s="52"/>
      <c r="C12" s="6"/>
      <c r="D12"/>
      <c r="E12"/>
    </row>
    <row r="13" spans="1:5" ht="100" customHeight="1" thickBot="1" x14ac:dyDescent="0.4">
      <c r="A13" s="15"/>
      <c r="B13" s="14" t="s">
        <v>67</v>
      </c>
      <c r="C13" s="8" t="s">
        <v>6</v>
      </c>
      <c r="D13" s="8" t="s">
        <v>7</v>
      </c>
      <c r="E13" s="8" t="s">
        <v>8</v>
      </c>
    </row>
    <row r="14" spans="1:5" ht="80" customHeight="1" thickBot="1" x14ac:dyDescent="0.4">
      <c r="A14" s="35">
        <v>1</v>
      </c>
      <c r="B14" s="28" t="s">
        <v>56</v>
      </c>
      <c r="C14" s="150"/>
      <c r="D14" s="41">
        <f>IF(C14="Fully met", 2, IF(C14="Partially met",1, 0))</f>
        <v>0</v>
      </c>
      <c r="E14" s="143"/>
    </row>
    <row r="15" spans="1:5" ht="50" customHeight="1" thickBot="1" x14ac:dyDescent="0.4">
      <c r="A15" s="35">
        <v>2</v>
      </c>
      <c r="B15" s="28" t="s">
        <v>57</v>
      </c>
      <c r="C15" s="150"/>
      <c r="D15" s="41">
        <f t="shared" ref="D15:D21" si="1">IF(C15="Fully met", 2, IF(C15="Partially met",1, 0))</f>
        <v>0</v>
      </c>
      <c r="E15" s="143"/>
    </row>
    <row r="16" spans="1:5" ht="50" customHeight="1" thickBot="1" x14ac:dyDescent="0.4">
      <c r="A16" s="35">
        <v>3</v>
      </c>
      <c r="B16" s="28" t="s">
        <v>58</v>
      </c>
      <c r="C16" s="150"/>
      <c r="D16" s="41">
        <f t="shared" si="1"/>
        <v>0</v>
      </c>
      <c r="E16" s="143"/>
    </row>
    <row r="17" spans="1:6" ht="50" customHeight="1" thickBot="1" x14ac:dyDescent="0.4">
      <c r="A17" s="35">
        <v>4</v>
      </c>
      <c r="B17" s="32" t="s">
        <v>59</v>
      </c>
      <c r="C17" s="150"/>
      <c r="D17" s="41">
        <f t="shared" si="1"/>
        <v>0</v>
      </c>
      <c r="E17" s="143"/>
    </row>
    <row r="18" spans="1:6" ht="50" customHeight="1" thickBot="1" x14ac:dyDescent="0.4">
      <c r="A18" s="35">
        <v>5</v>
      </c>
      <c r="B18" s="28" t="s">
        <v>60</v>
      </c>
      <c r="C18" s="150"/>
      <c r="D18" s="41">
        <f t="shared" si="1"/>
        <v>0</v>
      </c>
      <c r="E18" s="143"/>
    </row>
    <row r="19" spans="1:6" ht="50" customHeight="1" thickBot="1" x14ac:dyDescent="0.4">
      <c r="A19" s="35">
        <v>6</v>
      </c>
      <c r="B19" s="28" t="s">
        <v>61</v>
      </c>
      <c r="C19" s="150"/>
      <c r="D19" s="41">
        <f t="shared" si="1"/>
        <v>0</v>
      </c>
      <c r="E19" s="143"/>
    </row>
    <row r="20" spans="1:6" ht="50" customHeight="1" thickBot="1" x14ac:dyDescent="0.4">
      <c r="A20" s="35">
        <v>7</v>
      </c>
      <c r="B20" s="28" t="s">
        <v>62</v>
      </c>
      <c r="C20" s="150"/>
      <c r="D20" s="41">
        <f t="shared" si="1"/>
        <v>0</v>
      </c>
      <c r="E20" s="143"/>
    </row>
    <row r="21" spans="1:6" ht="100" customHeight="1" thickBot="1" x14ac:dyDescent="0.4">
      <c r="A21" s="35">
        <v>8</v>
      </c>
      <c r="B21" s="28" t="s">
        <v>166</v>
      </c>
      <c r="C21" s="150"/>
      <c r="D21" s="76">
        <f t="shared" si="1"/>
        <v>0</v>
      </c>
      <c r="E21" s="143"/>
    </row>
    <row r="22" spans="1:6" ht="39.5" thickTop="1" x14ac:dyDescent="0.35">
      <c r="A22" s="67"/>
      <c r="B22" s="66" t="s">
        <v>63</v>
      </c>
      <c r="C22" s="116" t="s">
        <v>68</v>
      </c>
      <c r="D22" s="73">
        <f>SUM(D14:D21)</f>
        <v>0</v>
      </c>
      <c r="E22" s="148" t="s">
        <v>55</v>
      </c>
    </row>
    <row r="23" spans="1:6" ht="20" customHeight="1" thickBot="1" x14ac:dyDescent="0.4">
      <c r="A23" s="71"/>
      <c r="B23" s="69"/>
      <c r="C23" s="74"/>
      <c r="D23" s="74" t="s">
        <v>21</v>
      </c>
      <c r="E23" s="149"/>
    </row>
    <row r="24" spans="1:6" ht="15.5" thickTop="1" thickBot="1" x14ac:dyDescent="0.4"/>
    <row r="25" spans="1:6" ht="50" customHeight="1" thickBot="1" x14ac:dyDescent="0.4">
      <c r="A25" s="7"/>
      <c r="B25" s="14" t="s">
        <v>155</v>
      </c>
      <c r="C25" s="8" t="s">
        <v>6</v>
      </c>
      <c r="D25" s="8" t="s">
        <v>7</v>
      </c>
      <c r="E25" s="8" t="s">
        <v>8</v>
      </c>
      <c r="F25" s="18"/>
    </row>
    <row r="26" spans="1:6" ht="50" customHeight="1" thickBot="1" x14ac:dyDescent="0.4">
      <c r="A26" s="35">
        <v>1</v>
      </c>
      <c r="B26" s="32" t="s">
        <v>75</v>
      </c>
      <c r="C26" s="150"/>
      <c r="D26" s="35">
        <f>IF(C26="Fully met", 2, IF(C26="Partially met",1, 0))</f>
        <v>0</v>
      </c>
      <c r="E26" s="143"/>
      <c r="F26" s="18"/>
    </row>
    <row r="27" spans="1:6" ht="50" customHeight="1" thickBot="1" x14ac:dyDescent="0.4">
      <c r="A27" s="35">
        <v>2</v>
      </c>
      <c r="B27" s="32" t="s">
        <v>76</v>
      </c>
      <c r="C27" s="150"/>
      <c r="D27" s="35">
        <f t="shared" ref="D27:D35" si="2">IF(C27="Fully met", 2, IF(C27="Partially met",1, 0))</f>
        <v>0</v>
      </c>
      <c r="E27" s="143"/>
      <c r="F27" s="18"/>
    </row>
    <row r="28" spans="1:6" ht="50" customHeight="1" thickBot="1" x14ac:dyDescent="0.4">
      <c r="A28" s="35">
        <v>3</v>
      </c>
      <c r="B28" s="32" t="s">
        <v>77</v>
      </c>
      <c r="C28" s="150"/>
      <c r="D28" s="35">
        <f t="shared" si="2"/>
        <v>0</v>
      </c>
      <c r="E28" s="143"/>
      <c r="F28" s="18"/>
    </row>
    <row r="29" spans="1:6" ht="80" customHeight="1" thickBot="1" x14ac:dyDescent="0.4">
      <c r="A29" s="35">
        <v>4</v>
      </c>
      <c r="B29" s="32" t="s">
        <v>78</v>
      </c>
      <c r="C29" s="150"/>
      <c r="D29" s="35">
        <f t="shared" si="2"/>
        <v>0</v>
      </c>
      <c r="E29" s="143"/>
      <c r="F29" s="18"/>
    </row>
    <row r="30" spans="1:6" ht="50" customHeight="1" thickBot="1" x14ac:dyDescent="0.4">
      <c r="A30" s="35">
        <v>5</v>
      </c>
      <c r="B30" s="32" t="s">
        <v>79</v>
      </c>
      <c r="C30" s="150"/>
      <c r="D30" s="35">
        <f t="shared" si="2"/>
        <v>0</v>
      </c>
      <c r="E30" s="143"/>
      <c r="F30" s="18"/>
    </row>
    <row r="31" spans="1:6" ht="80" customHeight="1" thickBot="1" x14ac:dyDescent="0.4">
      <c r="A31" s="35">
        <v>6</v>
      </c>
      <c r="B31" s="32" t="s">
        <v>80</v>
      </c>
      <c r="C31" s="150"/>
      <c r="D31" s="35">
        <f t="shared" si="2"/>
        <v>0</v>
      </c>
      <c r="E31" s="143"/>
      <c r="F31" s="18"/>
    </row>
    <row r="32" spans="1:6" ht="102" thickBot="1" x14ac:dyDescent="0.4">
      <c r="A32" s="35">
        <v>7</v>
      </c>
      <c r="B32" s="33" t="s">
        <v>156</v>
      </c>
      <c r="C32" s="150"/>
      <c r="D32" s="35">
        <f t="shared" si="2"/>
        <v>0</v>
      </c>
      <c r="E32" s="143"/>
      <c r="F32" s="18"/>
    </row>
    <row r="33" spans="1:6" ht="80" customHeight="1" thickBot="1" x14ac:dyDescent="0.4">
      <c r="A33" s="35">
        <v>8</v>
      </c>
      <c r="B33" s="32" t="s">
        <v>81</v>
      </c>
      <c r="C33" s="150"/>
      <c r="D33" s="35">
        <f t="shared" si="2"/>
        <v>0</v>
      </c>
      <c r="E33" s="143"/>
      <c r="F33" s="18"/>
    </row>
    <row r="34" spans="1:6" ht="131" thickBot="1" x14ac:dyDescent="0.4">
      <c r="A34" s="35">
        <v>9</v>
      </c>
      <c r="B34" s="101" t="s">
        <v>157</v>
      </c>
      <c r="C34" s="150"/>
      <c r="D34" s="35">
        <f t="shared" si="2"/>
        <v>0</v>
      </c>
      <c r="E34" s="143"/>
      <c r="F34" s="18"/>
    </row>
    <row r="35" spans="1:6" ht="50" customHeight="1" thickBot="1" x14ac:dyDescent="0.4">
      <c r="A35" s="35">
        <v>10</v>
      </c>
      <c r="B35" s="28" t="s">
        <v>82</v>
      </c>
      <c r="C35" s="150"/>
      <c r="D35" s="35">
        <f t="shared" si="2"/>
        <v>0</v>
      </c>
      <c r="E35" s="143"/>
      <c r="F35" s="18"/>
    </row>
    <row r="36" spans="1:6" ht="39.5" thickTop="1" x14ac:dyDescent="0.35">
      <c r="A36" s="67"/>
      <c r="B36" s="68" t="s">
        <v>83</v>
      </c>
      <c r="C36" s="116" t="s">
        <v>84</v>
      </c>
      <c r="D36" s="73">
        <f>SUM(D26:D35)</f>
        <v>0</v>
      </c>
      <c r="E36" s="148" t="s">
        <v>55</v>
      </c>
      <c r="F36" s="18"/>
    </row>
    <row r="37" spans="1:6" ht="20" customHeight="1" thickBot="1" x14ac:dyDescent="0.4">
      <c r="A37" s="71"/>
      <c r="B37" s="69"/>
      <c r="C37" s="170"/>
      <c r="D37" s="74" t="s">
        <v>167</v>
      </c>
      <c r="E37" s="149"/>
      <c r="F37" s="18"/>
    </row>
    <row r="38" spans="1:6" ht="15" thickTop="1" x14ac:dyDescent="0.35">
      <c r="A38" s="52"/>
      <c r="C38" s="6"/>
      <c r="D38"/>
      <c r="E38"/>
      <c r="F38" s="18"/>
    </row>
    <row r="39" spans="1:6" ht="15" thickBot="1" x14ac:dyDescent="0.4">
      <c r="A39" s="52"/>
      <c r="C39" s="6"/>
      <c r="D39"/>
      <c r="E39"/>
      <c r="F39" s="18"/>
    </row>
    <row r="40" spans="1:6" ht="80" customHeight="1" thickBot="1" x14ac:dyDescent="0.4">
      <c r="A40" s="7"/>
      <c r="B40" s="14" t="s">
        <v>158</v>
      </c>
      <c r="C40" s="8" t="s">
        <v>6</v>
      </c>
      <c r="D40" s="8" t="s">
        <v>7</v>
      </c>
      <c r="E40" s="8" t="s">
        <v>8</v>
      </c>
      <c r="F40" s="18"/>
    </row>
    <row r="41" spans="1:6" ht="50" customHeight="1" thickBot="1" x14ac:dyDescent="0.4">
      <c r="A41" s="35">
        <v>1</v>
      </c>
      <c r="B41" s="28" t="s">
        <v>85</v>
      </c>
      <c r="C41" s="150"/>
      <c r="D41" s="18">
        <f>IF(C41="Fully met", 2, IF(C41="Partially met",1, 0))</f>
        <v>0</v>
      </c>
      <c r="E41" s="143"/>
      <c r="F41" s="18"/>
    </row>
    <row r="42" spans="1:6" ht="50" customHeight="1" thickBot="1" x14ac:dyDescent="0.4">
      <c r="A42" s="35">
        <v>2</v>
      </c>
      <c r="B42" s="28" t="s">
        <v>86</v>
      </c>
      <c r="C42" s="150"/>
      <c r="D42" s="41">
        <f t="shared" ref="D42:D46" si="3">IF(C42="Fully met", 2, IF(C42="Partially met",1, 0))</f>
        <v>0</v>
      </c>
      <c r="E42" s="143"/>
      <c r="F42" s="18"/>
    </row>
    <row r="43" spans="1:6" ht="50" customHeight="1" thickBot="1" x14ac:dyDescent="0.4">
      <c r="A43" s="35">
        <v>3</v>
      </c>
      <c r="B43" s="28" t="s">
        <v>87</v>
      </c>
      <c r="C43" s="150"/>
      <c r="D43" s="41">
        <f t="shared" si="3"/>
        <v>0</v>
      </c>
      <c r="E43" s="143"/>
      <c r="F43" s="18"/>
    </row>
    <row r="44" spans="1:6" ht="50" customHeight="1" thickBot="1" x14ac:dyDescent="0.4">
      <c r="A44" s="35">
        <v>4</v>
      </c>
      <c r="B44" s="28" t="s">
        <v>88</v>
      </c>
      <c r="C44" s="150"/>
      <c r="D44" s="41">
        <f t="shared" si="3"/>
        <v>0</v>
      </c>
      <c r="E44" s="143"/>
      <c r="F44" s="18"/>
    </row>
    <row r="45" spans="1:6" ht="50" customHeight="1" thickBot="1" x14ac:dyDescent="0.4">
      <c r="A45" s="35">
        <v>5</v>
      </c>
      <c r="B45" s="28" t="s">
        <v>89</v>
      </c>
      <c r="C45" s="150"/>
      <c r="D45" s="41">
        <f t="shared" si="3"/>
        <v>0</v>
      </c>
      <c r="E45" s="143"/>
      <c r="F45" s="18"/>
    </row>
    <row r="46" spans="1:6" ht="50" customHeight="1" thickBot="1" x14ac:dyDescent="0.4">
      <c r="A46" s="31">
        <v>6</v>
      </c>
      <c r="B46" s="28" t="s">
        <v>90</v>
      </c>
      <c r="C46" s="150"/>
      <c r="D46" s="41">
        <f t="shared" si="3"/>
        <v>0</v>
      </c>
      <c r="E46" s="143"/>
      <c r="F46" s="18"/>
    </row>
    <row r="47" spans="1:6" ht="14.5" customHeight="1" x14ac:dyDescent="0.35">
      <c r="A47" s="89" t="s">
        <v>91</v>
      </c>
      <c r="B47" s="85"/>
      <c r="C47" s="171"/>
      <c r="D47" s="85"/>
      <c r="E47" s="86"/>
      <c r="F47" s="18"/>
    </row>
    <row r="48" spans="1:6" ht="15" customHeight="1" thickBot="1" x14ac:dyDescent="0.4">
      <c r="A48" s="90" t="s">
        <v>48</v>
      </c>
      <c r="B48" s="87"/>
      <c r="C48" s="172"/>
      <c r="D48" s="87"/>
      <c r="E48" s="88"/>
      <c r="F48" s="18"/>
    </row>
    <row r="49" spans="1:6" ht="50" customHeight="1" thickBot="1" x14ac:dyDescent="0.4">
      <c r="A49" s="35">
        <v>7</v>
      </c>
      <c r="B49" s="28" t="s">
        <v>92</v>
      </c>
      <c r="C49" s="150"/>
      <c r="D49" s="35">
        <f>IF(C49="Fully met", 2, IF(C49="Partially met",1, 0))</f>
        <v>0</v>
      </c>
      <c r="E49" s="143"/>
      <c r="F49" s="18"/>
    </row>
    <row r="50" spans="1:6" ht="39.5" thickTop="1" x14ac:dyDescent="0.35">
      <c r="A50" s="67"/>
      <c r="B50" s="68" t="s">
        <v>93</v>
      </c>
      <c r="C50" s="116" t="s">
        <v>94</v>
      </c>
      <c r="D50" s="73">
        <f>SUM(D41:D46,D49)</f>
        <v>0</v>
      </c>
      <c r="E50" s="148" t="s">
        <v>55</v>
      </c>
      <c r="F50" s="18"/>
    </row>
    <row r="51" spans="1:6" ht="20" customHeight="1" thickBot="1" x14ac:dyDescent="0.4">
      <c r="A51" s="71"/>
      <c r="B51" s="69"/>
      <c r="C51" s="170"/>
      <c r="D51" s="74" t="s">
        <v>168</v>
      </c>
      <c r="E51" s="149"/>
      <c r="F51" s="18"/>
    </row>
    <row r="52" spans="1:6" ht="15" thickTop="1" x14ac:dyDescent="0.35">
      <c r="A52" s="52"/>
      <c r="C52" s="6"/>
      <c r="D52"/>
      <c r="E52"/>
      <c r="F52" s="18"/>
    </row>
    <row r="53" spans="1:6" ht="15" thickBot="1" x14ac:dyDescent="0.4">
      <c r="A53" s="52"/>
      <c r="C53" s="6"/>
      <c r="D53"/>
      <c r="E53"/>
      <c r="F53" s="18"/>
    </row>
    <row r="54" spans="1:6" ht="80" customHeight="1" thickBot="1" x14ac:dyDescent="0.4">
      <c r="A54" s="7"/>
      <c r="B54" s="14" t="s">
        <v>159</v>
      </c>
      <c r="C54" s="8" t="s">
        <v>6</v>
      </c>
      <c r="D54" s="8" t="s">
        <v>7</v>
      </c>
      <c r="E54" s="8" t="s">
        <v>8</v>
      </c>
      <c r="F54" s="18"/>
    </row>
    <row r="55" spans="1:6" ht="50" customHeight="1" thickBot="1" x14ac:dyDescent="0.4">
      <c r="A55" s="35">
        <v>1</v>
      </c>
      <c r="B55" s="32" t="s">
        <v>95</v>
      </c>
      <c r="C55" s="173"/>
      <c r="D55" s="31">
        <f>IF(C55="Fully met", 2, IF(C55="Partially met",1, 0))</f>
        <v>0</v>
      </c>
      <c r="E55" s="151"/>
      <c r="F55" s="18"/>
    </row>
    <row r="56" spans="1:6" ht="50" customHeight="1" thickBot="1" x14ac:dyDescent="0.4">
      <c r="A56" s="35">
        <v>2</v>
      </c>
      <c r="B56" s="28" t="s">
        <v>96</v>
      </c>
      <c r="C56" s="150"/>
      <c r="D56" s="31">
        <f t="shared" ref="D56:D59" si="4">IF(C56="Fully met", 2, IF(C56="Partially met",1, 0))</f>
        <v>0</v>
      </c>
      <c r="E56" s="143"/>
      <c r="F56" s="18"/>
    </row>
    <row r="57" spans="1:6" ht="50" customHeight="1" thickBot="1" x14ac:dyDescent="0.4">
      <c r="A57" s="35">
        <v>3</v>
      </c>
      <c r="B57" s="28" t="s">
        <v>97</v>
      </c>
      <c r="C57" s="150"/>
      <c r="D57" s="31">
        <f t="shared" si="4"/>
        <v>0</v>
      </c>
      <c r="E57" s="143"/>
      <c r="F57" s="18"/>
    </row>
    <row r="58" spans="1:6" ht="50" customHeight="1" thickBot="1" x14ac:dyDescent="0.4">
      <c r="A58" s="35">
        <v>4</v>
      </c>
      <c r="B58" s="28" t="s">
        <v>98</v>
      </c>
      <c r="C58" s="150"/>
      <c r="D58" s="31">
        <f t="shared" si="4"/>
        <v>0</v>
      </c>
      <c r="E58" s="143"/>
      <c r="F58" s="18"/>
    </row>
    <row r="59" spans="1:6" ht="50" customHeight="1" thickBot="1" x14ac:dyDescent="0.4">
      <c r="A59" s="35">
        <v>5</v>
      </c>
      <c r="B59" s="28" t="s">
        <v>99</v>
      </c>
      <c r="C59" s="150"/>
      <c r="D59" s="31">
        <f t="shared" si="4"/>
        <v>0</v>
      </c>
      <c r="E59" s="143"/>
      <c r="F59" s="18"/>
    </row>
    <row r="60" spans="1:6" ht="14.5" customHeight="1" x14ac:dyDescent="0.35">
      <c r="A60" s="91" t="s">
        <v>100</v>
      </c>
      <c r="B60" s="100"/>
      <c r="C60" s="174"/>
      <c r="D60" s="92"/>
      <c r="E60" s="93"/>
      <c r="F60" s="18"/>
    </row>
    <row r="61" spans="1:6" ht="15" customHeight="1" thickBot="1" x14ac:dyDescent="0.4">
      <c r="A61" s="97" t="s">
        <v>48</v>
      </c>
      <c r="B61" s="98"/>
      <c r="C61" s="175"/>
      <c r="D61" s="98"/>
      <c r="E61" s="99"/>
      <c r="F61" s="18"/>
    </row>
    <row r="62" spans="1:6" ht="50" customHeight="1" thickBot="1" x14ac:dyDescent="0.4">
      <c r="A62" s="35">
        <v>6</v>
      </c>
      <c r="B62" s="28" t="s">
        <v>101</v>
      </c>
      <c r="C62" s="150"/>
      <c r="D62" s="35">
        <f>IF(C62="Fully met", 2, IF(C62="Partially met",1, 0))</f>
        <v>0</v>
      </c>
      <c r="E62" s="143"/>
      <c r="F62" s="18"/>
    </row>
    <row r="63" spans="1:6" ht="50" customHeight="1" thickBot="1" x14ac:dyDescent="0.4">
      <c r="A63" s="35">
        <v>7</v>
      </c>
      <c r="B63" s="28" t="s">
        <v>102</v>
      </c>
      <c r="C63" s="150"/>
      <c r="D63" s="35">
        <f t="shared" ref="D63:D64" si="5">IF(C63="Fully met", 2, IF(C63="Partially met",1, 0))</f>
        <v>0</v>
      </c>
      <c r="E63" s="143"/>
      <c r="F63" s="18"/>
    </row>
    <row r="64" spans="1:6" ht="73" thickBot="1" x14ac:dyDescent="0.4">
      <c r="A64" s="35">
        <v>8</v>
      </c>
      <c r="B64" s="101" t="s">
        <v>161</v>
      </c>
      <c r="C64" s="150"/>
      <c r="D64" s="35">
        <f t="shared" si="5"/>
        <v>0</v>
      </c>
      <c r="E64" s="143"/>
      <c r="F64" s="18"/>
    </row>
    <row r="65" spans="1:6" ht="39.5" thickTop="1" x14ac:dyDescent="0.35">
      <c r="A65" s="67"/>
      <c r="B65" s="68" t="s">
        <v>103</v>
      </c>
      <c r="C65" s="116" t="s">
        <v>104</v>
      </c>
      <c r="D65" s="73">
        <f>SUM(D55:D59,D62:D64)</f>
        <v>0</v>
      </c>
      <c r="E65" s="148" t="s">
        <v>55</v>
      </c>
      <c r="F65" s="18"/>
    </row>
    <row r="66" spans="1:6" ht="20" customHeight="1" thickBot="1" x14ac:dyDescent="0.4">
      <c r="A66" s="71"/>
      <c r="B66" s="69"/>
      <c r="C66" s="170"/>
      <c r="D66" s="117" t="s">
        <v>21</v>
      </c>
      <c r="E66" s="149"/>
      <c r="F66" s="18"/>
    </row>
    <row r="67" spans="1:6" ht="15.5" thickTop="1" thickBot="1" x14ac:dyDescent="0.4">
      <c r="F67" s="18"/>
    </row>
    <row r="68" spans="1:6" ht="80" customHeight="1" thickBot="1" x14ac:dyDescent="0.4">
      <c r="A68" s="7"/>
      <c r="B68" s="14" t="s">
        <v>160</v>
      </c>
      <c r="C68" s="8" t="s">
        <v>6</v>
      </c>
      <c r="D68" s="8" t="s">
        <v>7</v>
      </c>
      <c r="E68" s="8" t="s">
        <v>8</v>
      </c>
    </row>
    <row r="69" spans="1:6" ht="50" customHeight="1" thickBot="1" x14ac:dyDescent="0.4">
      <c r="A69" s="35">
        <v>1</v>
      </c>
      <c r="B69" s="28" t="s">
        <v>105</v>
      </c>
      <c r="C69" s="150"/>
      <c r="D69" s="35">
        <f>IF(C69="Fully met", 2, IF(C69="Partially met",1, 0))</f>
        <v>0</v>
      </c>
      <c r="E69" s="143"/>
    </row>
    <row r="70" spans="1:6" ht="50" customHeight="1" thickBot="1" x14ac:dyDescent="0.4">
      <c r="A70" s="35">
        <v>2</v>
      </c>
      <c r="B70" s="28" t="s">
        <v>106</v>
      </c>
      <c r="C70" s="150"/>
      <c r="D70" s="35">
        <f t="shared" ref="D70:D76" si="6">IF(C70="Fully met", 2, IF(C70="Partially met",1, 0))</f>
        <v>0</v>
      </c>
      <c r="E70" s="143"/>
    </row>
    <row r="71" spans="1:6" ht="58.5" thickBot="1" x14ac:dyDescent="0.4">
      <c r="A71" s="35">
        <v>3</v>
      </c>
      <c r="B71" s="181" t="s">
        <v>162</v>
      </c>
      <c r="C71" s="150"/>
      <c r="D71" s="35">
        <f t="shared" si="6"/>
        <v>0</v>
      </c>
      <c r="E71" s="143"/>
    </row>
    <row r="72" spans="1:6" ht="50" customHeight="1" thickBot="1" x14ac:dyDescent="0.4">
      <c r="A72" s="35">
        <v>4</v>
      </c>
      <c r="B72" s="28" t="s">
        <v>107</v>
      </c>
      <c r="C72" s="150"/>
      <c r="D72" s="35">
        <f t="shared" si="6"/>
        <v>0</v>
      </c>
      <c r="E72" s="143"/>
    </row>
    <row r="73" spans="1:6" ht="50" customHeight="1" thickBot="1" x14ac:dyDescent="0.4">
      <c r="A73" s="35">
        <v>5</v>
      </c>
      <c r="B73" s="28" t="s">
        <v>108</v>
      </c>
      <c r="C73" s="150"/>
      <c r="D73" s="35">
        <f t="shared" si="6"/>
        <v>0</v>
      </c>
      <c r="E73" s="143"/>
    </row>
    <row r="74" spans="1:6" ht="50" customHeight="1" thickBot="1" x14ac:dyDescent="0.4">
      <c r="A74" s="35">
        <v>6</v>
      </c>
      <c r="B74" s="28" t="s">
        <v>109</v>
      </c>
      <c r="C74" s="150"/>
      <c r="D74" s="35">
        <f t="shared" si="6"/>
        <v>0</v>
      </c>
      <c r="E74" s="143"/>
    </row>
    <row r="75" spans="1:6" ht="50" customHeight="1" thickBot="1" x14ac:dyDescent="0.4">
      <c r="A75" s="35">
        <v>7</v>
      </c>
      <c r="B75" s="28" t="s">
        <v>110</v>
      </c>
      <c r="C75" s="150"/>
      <c r="D75" s="35">
        <f t="shared" si="6"/>
        <v>0</v>
      </c>
      <c r="E75" s="143"/>
    </row>
    <row r="76" spans="1:6" ht="50" customHeight="1" thickBot="1" x14ac:dyDescent="0.4">
      <c r="A76" s="35">
        <v>8</v>
      </c>
      <c r="B76" s="28" t="s">
        <v>111</v>
      </c>
      <c r="C76" s="150"/>
      <c r="D76" s="35">
        <f t="shared" si="6"/>
        <v>0</v>
      </c>
      <c r="E76" s="143"/>
    </row>
    <row r="77" spans="1:6" ht="39.5" thickTop="1" x14ac:dyDescent="0.35">
      <c r="A77" s="67"/>
      <c r="B77" s="68" t="s">
        <v>112</v>
      </c>
      <c r="C77" s="116" t="s">
        <v>113</v>
      </c>
      <c r="D77" s="73">
        <f>SUM(D69:D76)</f>
        <v>0</v>
      </c>
      <c r="E77" s="148" t="s">
        <v>55</v>
      </c>
    </row>
    <row r="78" spans="1:6" ht="20" customHeight="1" thickBot="1" x14ac:dyDescent="0.4">
      <c r="A78" s="71"/>
      <c r="B78" s="69"/>
      <c r="C78" s="170"/>
      <c r="D78" s="74" t="s">
        <v>21</v>
      </c>
      <c r="E78" s="149"/>
    </row>
    <row r="79" spans="1:6" ht="15" thickTop="1" x14ac:dyDescent="0.35">
      <c r="A79" s="52"/>
      <c r="C79" s="6"/>
      <c r="D79"/>
      <c r="E79"/>
    </row>
    <row r="80" spans="1:6" ht="15" thickBot="1" x14ac:dyDescent="0.4">
      <c r="A80" s="52"/>
      <c r="C80" s="6"/>
      <c r="D80"/>
      <c r="E80"/>
    </row>
    <row r="81" spans="1:5" ht="80" customHeight="1" thickBot="1" x14ac:dyDescent="0.4">
      <c r="A81" s="7"/>
      <c r="B81" s="103" t="s">
        <v>163</v>
      </c>
      <c r="C81" s="8" t="s">
        <v>6</v>
      </c>
      <c r="D81" s="8" t="s">
        <v>7</v>
      </c>
      <c r="E81" s="8" t="s">
        <v>8</v>
      </c>
    </row>
    <row r="82" spans="1:5" ht="50" customHeight="1" thickBot="1" x14ac:dyDescent="0.4">
      <c r="A82" s="115">
        <v>1</v>
      </c>
      <c r="B82" s="102" t="s">
        <v>114</v>
      </c>
      <c r="C82" s="150"/>
      <c r="D82" s="35">
        <f>IF(C82="Fully met", 2, IF(C82="Partially met",1, 0))</f>
        <v>0</v>
      </c>
      <c r="E82" s="143"/>
    </row>
    <row r="83" spans="1:5" ht="50" customHeight="1" thickBot="1" x14ac:dyDescent="0.4">
      <c r="A83" s="115">
        <v>2</v>
      </c>
      <c r="B83" s="102" t="s">
        <v>115</v>
      </c>
      <c r="C83" s="150"/>
      <c r="D83" s="35">
        <f t="shared" ref="D83:D86" si="7">IF(C83="Fully met", 2, IF(C83="Partially met",1, 0))</f>
        <v>0</v>
      </c>
      <c r="E83" s="143"/>
    </row>
    <row r="84" spans="1:5" ht="50" customHeight="1" thickBot="1" x14ac:dyDescent="0.4">
      <c r="A84" s="115">
        <v>3</v>
      </c>
      <c r="B84" s="102" t="s">
        <v>116</v>
      </c>
      <c r="C84" s="150"/>
      <c r="D84" s="35">
        <f t="shared" si="7"/>
        <v>0</v>
      </c>
      <c r="E84" s="143"/>
    </row>
    <row r="85" spans="1:5" ht="50" customHeight="1" thickBot="1" x14ac:dyDescent="0.4">
      <c r="A85" s="115">
        <v>4</v>
      </c>
      <c r="B85" s="102" t="s">
        <v>117</v>
      </c>
      <c r="C85" s="150"/>
      <c r="D85" s="35">
        <f t="shared" si="7"/>
        <v>0</v>
      </c>
      <c r="E85" s="143"/>
    </row>
    <row r="86" spans="1:5" ht="50" customHeight="1" thickBot="1" x14ac:dyDescent="0.4">
      <c r="A86" s="115">
        <v>5</v>
      </c>
      <c r="B86" s="102" t="s">
        <v>118</v>
      </c>
      <c r="C86" s="150"/>
      <c r="D86" s="35">
        <f t="shared" si="7"/>
        <v>0</v>
      </c>
      <c r="E86" s="143"/>
    </row>
    <row r="87" spans="1:5" ht="14.5" customHeight="1" x14ac:dyDescent="0.35">
      <c r="A87" s="104" t="s">
        <v>119</v>
      </c>
      <c r="B87" s="100"/>
      <c r="C87" s="174"/>
      <c r="D87" s="100"/>
      <c r="E87" s="105"/>
    </row>
    <row r="88" spans="1:5" ht="15" customHeight="1" thickBot="1" x14ac:dyDescent="0.4">
      <c r="A88" s="97" t="s">
        <v>48</v>
      </c>
      <c r="B88" s="98"/>
      <c r="C88" s="175"/>
      <c r="D88" s="98"/>
      <c r="E88" s="99"/>
    </row>
    <row r="89" spans="1:5" ht="50" customHeight="1" thickBot="1" x14ac:dyDescent="0.4">
      <c r="A89" s="35">
        <v>6</v>
      </c>
      <c r="B89" s="77" t="s">
        <v>120</v>
      </c>
      <c r="C89" s="150"/>
      <c r="D89" s="18">
        <f>IF(C89="Fully met", 2, IF(C89="Partially met",1, 0))</f>
        <v>0</v>
      </c>
      <c r="E89" s="143"/>
    </row>
    <row r="90" spans="1:5" ht="14.5" customHeight="1" x14ac:dyDescent="0.35">
      <c r="A90" s="91" t="s">
        <v>121</v>
      </c>
      <c r="B90" s="92"/>
      <c r="C90" s="174"/>
      <c r="D90" s="92"/>
      <c r="E90" s="93"/>
    </row>
    <row r="91" spans="1:5" ht="15" customHeight="1" thickBot="1" x14ac:dyDescent="0.4">
      <c r="A91" s="94" t="s">
        <v>48</v>
      </c>
      <c r="B91" s="95"/>
      <c r="C91" s="175"/>
      <c r="D91" s="95"/>
      <c r="E91" s="96"/>
    </row>
    <row r="92" spans="1:5" ht="80" customHeight="1" thickBot="1" x14ac:dyDescent="0.4">
      <c r="A92" s="35">
        <v>7</v>
      </c>
      <c r="B92" s="77" t="s">
        <v>122</v>
      </c>
      <c r="C92" s="150"/>
      <c r="D92" s="35">
        <f>IF(C92="Fully met", 2, IF(C92="Partially met",1, 0))</f>
        <v>0</v>
      </c>
      <c r="E92" s="143"/>
    </row>
    <row r="93" spans="1:5" ht="39.5" thickTop="1" x14ac:dyDescent="0.35">
      <c r="A93" s="67"/>
      <c r="B93" s="106" t="s">
        <v>123</v>
      </c>
      <c r="C93" s="116" t="s">
        <v>124</v>
      </c>
      <c r="D93" s="73">
        <f>SUM(D82:D86,D89,D92)</f>
        <v>0</v>
      </c>
      <c r="E93" s="148" t="s">
        <v>55</v>
      </c>
    </row>
    <row r="94" spans="1:5" ht="20" customHeight="1" thickBot="1" x14ac:dyDescent="0.4">
      <c r="A94" s="71"/>
      <c r="B94" s="107"/>
      <c r="C94" s="176"/>
      <c r="D94" s="74" t="s">
        <v>168</v>
      </c>
      <c r="E94" s="149"/>
    </row>
    <row r="95" spans="1:5" ht="15" thickTop="1" x14ac:dyDescent="0.35">
      <c r="A95" s="52"/>
      <c r="C95" s="6"/>
      <c r="D95"/>
      <c r="E95"/>
    </row>
    <row r="96" spans="1:5" ht="15" thickBot="1" x14ac:dyDescent="0.4">
      <c r="A96" s="52"/>
      <c r="C96" s="6"/>
      <c r="D96"/>
      <c r="E96"/>
    </row>
    <row r="97" spans="1:5" ht="80" customHeight="1" thickBot="1" x14ac:dyDescent="0.4">
      <c r="A97" s="7"/>
      <c r="B97" s="14" t="s">
        <v>164</v>
      </c>
      <c r="C97" s="8" t="s">
        <v>6</v>
      </c>
      <c r="D97" s="8" t="s">
        <v>7</v>
      </c>
      <c r="E97" s="8" t="s">
        <v>8</v>
      </c>
    </row>
    <row r="98" spans="1:5" ht="50" customHeight="1" thickBot="1" x14ac:dyDescent="0.4">
      <c r="A98" s="35">
        <v>1</v>
      </c>
      <c r="B98" s="32" t="s">
        <v>125</v>
      </c>
      <c r="C98" s="173"/>
      <c r="D98" s="31">
        <f>IF(C98="Fully met", 2, IF(C98="Partially met",1, 0))</f>
        <v>0</v>
      </c>
      <c r="E98" s="151"/>
    </row>
    <row r="99" spans="1:5" ht="50" customHeight="1" thickBot="1" x14ac:dyDescent="0.4">
      <c r="A99" s="35">
        <v>2</v>
      </c>
      <c r="B99" s="32" t="s">
        <v>126</v>
      </c>
      <c r="C99" s="173"/>
      <c r="D99" s="31">
        <f t="shared" ref="D99:D103" si="8">IF(C99="Fully met", 2, IF(C99="Partially met",1, 0))</f>
        <v>0</v>
      </c>
      <c r="E99" s="151"/>
    </row>
    <row r="100" spans="1:5" ht="50" customHeight="1" thickBot="1" x14ac:dyDescent="0.4">
      <c r="A100" s="35">
        <v>3</v>
      </c>
      <c r="B100" s="32" t="s">
        <v>127</v>
      </c>
      <c r="C100" s="173"/>
      <c r="D100" s="31">
        <f t="shared" si="8"/>
        <v>0</v>
      </c>
      <c r="E100" s="151"/>
    </row>
    <row r="101" spans="1:5" ht="50" customHeight="1" thickBot="1" x14ac:dyDescent="0.4">
      <c r="A101" s="35">
        <v>4</v>
      </c>
      <c r="B101" s="32" t="s">
        <v>128</v>
      </c>
      <c r="C101" s="173"/>
      <c r="D101" s="31">
        <f t="shared" si="8"/>
        <v>0</v>
      </c>
      <c r="E101" s="151"/>
    </row>
    <row r="102" spans="1:5" ht="50" customHeight="1" thickBot="1" x14ac:dyDescent="0.4">
      <c r="A102" s="35">
        <v>5</v>
      </c>
      <c r="B102" s="32" t="s">
        <v>129</v>
      </c>
      <c r="C102" s="173"/>
      <c r="D102" s="31">
        <f t="shared" si="8"/>
        <v>0</v>
      </c>
      <c r="E102" s="151"/>
    </row>
    <row r="103" spans="1:5" ht="80" customHeight="1" thickBot="1" x14ac:dyDescent="0.4">
      <c r="A103" s="35">
        <v>6</v>
      </c>
      <c r="B103" s="32" t="s">
        <v>130</v>
      </c>
      <c r="C103" s="173"/>
      <c r="D103" s="31">
        <f t="shared" si="8"/>
        <v>0</v>
      </c>
      <c r="E103" s="151"/>
    </row>
    <row r="104" spans="1:5" ht="39.5" thickTop="1" x14ac:dyDescent="0.35">
      <c r="A104" s="67"/>
      <c r="B104" s="68" t="s">
        <v>131</v>
      </c>
      <c r="C104" s="116" t="s">
        <v>132</v>
      </c>
      <c r="D104" s="73">
        <f>SUM(D98:D103)</f>
        <v>0</v>
      </c>
      <c r="E104" s="148" t="s">
        <v>55</v>
      </c>
    </row>
    <row r="105" spans="1:5" ht="20" customHeight="1" thickBot="1" x14ac:dyDescent="0.4">
      <c r="A105" s="71"/>
      <c r="B105" s="69"/>
      <c r="C105" s="170"/>
      <c r="D105" s="74" t="s">
        <v>169</v>
      </c>
      <c r="E105" s="149"/>
    </row>
    <row r="106" spans="1:5" ht="15" thickTop="1" x14ac:dyDescent="0.35">
      <c r="A106" s="52"/>
      <c r="C106" s="6"/>
      <c r="D106"/>
      <c r="E106"/>
    </row>
    <row r="107" spans="1:5" ht="15" thickBot="1" x14ac:dyDescent="0.4">
      <c r="A107" s="52"/>
      <c r="C107" s="6"/>
      <c r="D107"/>
      <c r="E107"/>
    </row>
    <row r="108" spans="1:5" ht="80" customHeight="1" thickBot="1" x14ac:dyDescent="0.4">
      <c r="A108" s="7"/>
      <c r="B108" s="14" t="s">
        <v>165</v>
      </c>
      <c r="C108" s="8" t="s">
        <v>6</v>
      </c>
      <c r="D108" s="8" t="s">
        <v>7</v>
      </c>
      <c r="E108" s="8" t="s">
        <v>8</v>
      </c>
    </row>
    <row r="109" spans="1:5" ht="15" customHeight="1" thickBot="1" x14ac:dyDescent="0.4">
      <c r="A109" s="108" t="s">
        <v>133</v>
      </c>
      <c r="B109" s="109"/>
      <c r="C109" s="114"/>
      <c r="D109" s="109"/>
      <c r="E109" s="110"/>
    </row>
    <row r="110" spans="1:5" ht="50" customHeight="1" thickBot="1" x14ac:dyDescent="0.4">
      <c r="A110" s="35">
        <v>1</v>
      </c>
      <c r="B110" s="28" t="s">
        <v>134</v>
      </c>
      <c r="C110" s="150"/>
      <c r="D110" s="35">
        <f>IF(C110="Fully met", 2, IF(C110="Partially met",1, 0))</f>
        <v>0</v>
      </c>
      <c r="E110" s="143"/>
    </row>
    <row r="111" spans="1:5" ht="50" customHeight="1" thickBot="1" x14ac:dyDescent="0.4">
      <c r="A111" s="35">
        <v>2</v>
      </c>
      <c r="B111" s="28" t="s">
        <v>135</v>
      </c>
      <c r="C111" s="150"/>
      <c r="D111" s="35">
        <f>IF(C111="Fully met", 2, IF(C111="Partially met",1, 0))</f>
        <v>0</v>
      </c>
      <c r="E111" s="143"/>
    </row>
    <row r="112" spans="1:5" ht="15" customHeight="1" thickBot="1" x14ac:dyDescent="0.4">
      <c r="A112" s="111" t="s">
        <v>136</v>
      </c>
      <c r="B112" s="114"/>
      <c r="C112" s="114"/>
      <c r="D112" s="112"/>
      <c r="E112" s="113"/>
    </row>
    <row r="113" spans="1:5" ht="50" customHeight="1" thickBot="1" x14ac:dyDescent="0.4">
      <c r="A113" s="35">
        <v>3</v>
      </c>
      <c r="B113" s="28" t="s">
        <v>137</v>
      </c>
      <c r="C113" s="150"/>
      <c r="D113" s="35">
        <f>IF(C113="Fully met", 2, IF(C113="Partially met",1, 0))</f>
        <v>0</v>
      </c>
      <c r="E113" s="143"/>
    </row>
    <row r="114" spans="1:5" ht="50" customHeight="1" thickBot="1" x14ac:dyDescent="0.4">
      <c r="A114" s="35">
        <v>4</v>
      </c>
      <c r="B114" s="32" t="s">
        <v>138</v>
      </c>
      <c r="C114" s="173"/>
      <c r="D114" s="35">
        <f t="shared" ref="D114:D115" si="9">IF(C114="Fully met", 2, IF(C114="Partially met",1, 0))</f>
        <v>0</v>
      </c>
      <c r="E114" s="151"/>
    </row>
    <row r="115" spans="1:5" ht="50" customHeight="1" thickBot="1" x14ac:dyDescent="0.4">
      <c r="A115" s="35">
        <v>5</v>
      </c>
      <c r="B115" s="32" t="s">
        <v>139</v>
      </c>
      <c r="C115" s="173"/>
      <c r="D115" s="35">
        <f t="shared" si="9"/>
        <v>0</v>
      </c>
      <c r="E115" s="151"/>
    </row>
    <row r="116" spans="1:5" ht="39.5" thickTop="1" x14ac:dyDescent="0.35">
      <c r="A116" s="67"/>
      <c r="B116" s="68" t="s">
        <v>140</v>
      </c>
      <c r="C116" s="116" t="s">
        <v>141</v>
      </c>
      <c r="D116" s="73">
        <f>SUM(D110:D111,D113:D115)</f>
        <v>0</v>
      </c>
      <c r="E116" s="148" t="s">
        <v>55</v>
      </c>
    </row>
    <row r="117" spans="1:5" ht="20" customHeight="1" thickBot="1" x14ac:dyDescent="0.4">
      <c r="A117" s="71"/>
      <c r="B117" s="69"/>
      <c r="C117" s="170"/>
      <c r="D117" s="74" t="s">
        <v>65</v>
      </c>
      <c r="E117" s="149"/>
    </row>
    <row r="118" spans="1:5" ht="15.5" thickTop="1" thickBot="1" x14ac:dyDescent="0.4">
      <c r="A118" s="52"/>
      <c r="C118" s="6"/>
      <c r="D118"/>
      <c r="E118"/>
    </row>
    <row r="119" spans="1:5" ht="130" customHeight="1" thickBot="1" x14ac:dyDescent="0.4">
      <c r="A119" s="7"/>
      <c r="B119" s="14" t="s">
        <v>212</v>
      </c>
      <c r="C119" s="8" t="s">
        <v>6</v>
      </c>
      <c r="D119" s="8" t="s">
        <v>7</v>
      </c>
      <c r="E119" s="8" t="s">
        <v>8</v>
      </c>
    </row>
    <row r="120" spans="1:5" ht="15" customHeight="1" thickBot="1" x14ac:dyDescent="0.4">
      <c r="A120" s="111" t="s">
        <v>142</v>
      </c>
      <c r="B120" s="112"/>
      <c r="C120" s="114"/>
      <c r="D120" s="112"/>
      <c r="E120" s="113"/>
    </row>
    <row r="121" spans="1:5" ht="50" customHeight="1" thickBot="1" x14ac:dyDescent="0.4">
      <c r="A121" s="35">
        <v>1</v>
      </c>
      <c r="B121" s="32" t="s">
        <v>143</v>
      </c>
      <c r="C121" s="173"/>
      <c r="D121" s="31">
        <f>IF(C121="Fully met", 2, IF(C121="Partially met",1, 0))</f>
        <v>0</v>
      </c>
      <c r="E121" s="151"/>
    </row>
    <row r="122" spans="1:5" ht="50" customHeight="1" thickBot="1" x14ac:dyDescent="0.4">
      <c r="A122" s="35">
        <v>2</v>
      </c>
      <c r="B122" s="32" t="s">
        <v>144</v>
      </c>
      <c r="C122" s="173"/>
      <c r="D122" s="31">
        <f>IF(C122="Fully met", 2, IF(C122="Partially met",1, 0))</f>
        <v>0</v>
      </c>
      <c r="E122" s="151"/>
    </row>
    <row r="123" spans="1:5" ht="15" customHeight="1" thickBot="1" x14ac:dyDescent="0.4">
      <c r="A123" s="111" t="s">
        <v>145</v>
      </c>
      <c r="B123" s="112"/>
      <c r="C123" s="114"/>
      <c r="D123" s="112"/>
      <c r="E123" s="113"/>
    </row>
    <row r="124" spans="1:5" ht="50" customHeight="1" thickBot="1" x14ac:dyDescent="0.4">
      <c r="A124" s="35">
        <v>3</v>
      </c>
      <c r="B124" s="28" t="s">
        <v>146</v>
      </c>
      <c r="C124" s="150"/>
      <c r="D124" s="41">
        <f>IF(C124="Fully met", 2, IF(C124="Partially met",1, 0))</f>
        <v>0</v>
      </c>
      <c r="E124" s="143"/>
    </row>
    <row r="125" spans="1:5" ht="50" customHeight="1" thickBot="1" x14ac:dyDescent="0.4">
      <c r="A125" s="35">
        <v>4</v>
      </c>
      <c r="B125" s="28" t="s">
        <v>147</v>
      </c>
      <c r="C125" s="150"/>
      <c r="D125" s="41">
        <f>IF(C125="Fully met", 2, IF(C125="Partially met",1, 0))</f>
        <v>0</v>
      </c>
      <c r="E125" s="143"/>
    </row>
    <row r="126" spans="1:5" ht="50" customHeight="1" thickBot="1" x14ac:dyDescent="0.4">
      <c r="A126" s="35">
        <v>5</v>
      </c>
      <c r="B126" s="178" t="s">
        <v>148</v>
      </c>
      <c r="C126" s="150"/>
      <c r="D126" s="41">
        <f t="shared" ref="D126:D129" si="10">IF(C126="Fully met", 2, IF(C126="Partially met",1, 0))</f>
        <v>0</v>
      </c>
      <c r="E126" s="143"/>
    </row>
    <row r="127" spans="1:5" ht="15" customHeight="1" thickBot="1" x14ac:dyDescent="0.4">
      <c r="A127" s="111" t="s">
        <v>213</v>
      </c>
      <c r="B127" s="112"/>
      <c r="C127" s="114"/>
      <c r="D127" s="112"/>
      <c r="E127" s="113"/>
    </row>
    <row r="128" spans="1:5" ht="50" customHeight="1" thickBot="1" x14ac:dyDescent="0.4">
      <c r="A128" s="35">
        <v>6</v>
      </c>
      <c r="B128" s="177" t="s">
        <v>209</v>
      </c>
      <c r="C128" s="150"/>
      <c r="D128" s="41">
        <f t="shared" si="10"/>
        <v>0</v>
      </c>
      <c r="E128" s="143"/>
    </row>
    <row r="129" spans="1:5" ht="50" customHeight="1" thickBot="1" x14ac:dyDescent="0.4">
      <c r="A129" s="35">
        <v>7</v>
      </c>
      <c r="B129" s="28" t="s">
        <v>210</v>
      </c>
      <c r="C129" s="150"/>
      <c r="D129" s="41">
        <f t="shared" si="10"/>
        <v>0</v>
      </c>
      <c r="E129" s="143"/>
    </row>
    <row r="130" spans="1:5" ht="50" customHeight="1" thickBot="1" x14ac:dyDescent="0.4">
      <c r="A130" s="35">
        <v>8</v>
      </c>
      <c r="B130" s="28" t="s">
        <v>211</v>
      </c>
      <c r="C130" s="150"/>
      <c r="D130" s="76">
        <f>IF(C130="Fully met", 2, IF(C130="Partially met",1, 0))</f>
        <v>0</v>
      </c>
      <c r="E130" s="143"/>
    </row>
    <row r="131" spans="1:5" ht="39.5" thickTop="1" x14ac:dyDescent="0.35">
      <c r="A131" s="67"/>
      <c r="B131" s="135"/>
      <c r="C131" s="116" t="s">
        <v>149</v>
      </c>
      <c r="D131" s="73">
        <f>SUM(D121:D122,D124:D130)</f>
        <v>0</v>
      </c>
      <c r="E131" s="148" t="s">
        <v>55</v>
      </c>
    </row>
    <row r="132" spans="1:5" ht="16" thickBot="1" x14ac:dyDescent="0.4">
      <c r="A132" s="71"/>
      <c r="B132" s="69"/>
      <c r="C132" s="170"/>
      <c r="D132" s="74" t="s">
        <v>21</v>
      </c>
      <c r="E132" s="149"/>
    </row>
    <row r="133" spans="1:5" ht="15" thickTop="1" x14ac:dyDescent="0.35"/>
  </sheetData>
  <sheetProtection algorithmName="SHA-512" hashValue="ZAYJzdDDA5RxoTyk1vp781O2nZqgFIyf62jnKobyHmD5/z9dVX8q9V6ShHLLlKkALAlKOCeT5VHSEWgU79tkFA==" saltValue="AkdDDVUhM27BwveKz5Paug==" spinCount="100000" sheet="1" objects="1" scenarios="1" formatCells="0" formatColumns="0" formatRows="0"/>
  <dataValidations count="1">
    <dataValidation type="list" allowBlank="1" showInputMessage="1" showErrorMessage="1" sqref="C4:C8 C14:C21 C26:C35 C41:C46 C49 C55:C59 C62:C64 C69:C76 C82:C86 C89 C92 C98:C103 C110:C111 C113:C115 C121:C122 C124:C126 C128:C130"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dimension ref="A1:E10"/>
  <sheetViews>
    <sheetView topLeftCell="A4" zoomScaleNormal="100" workbookViewId="0">
      <selection activeCell="E21" sqref="E21"/>
    </sheetView>
  </sheetViews>
  <sheetFormatPr defaultRowHeight="14.5" x14ac:dyDescent="0.35"/>
  <cols>
    <col min="1" max="1" width="5.6328125" customWidth="1"/>
    <col min="2" max="2" width="50.6328125" customWidth="1"/>
    <col min="3" max="3" width="15.6328125" customWidth="1"/>
    <col min="4" max="4" width="15.6328125" style="6" customWidth="1"/>
    <col min="5" max="5" width="40.6328125" customWidth="1"/>
  </cols>
  <sheetData>
    <row r="1" spans="1:5" ht="18.5" x14ac:dyDescent="0.45">
      <c r="A1" s="5" t="s">
        <v>194</v>
      </c>
    </row>
    <row r="2" spans="1:5" ht="15" thickBot="1" x14ac:dyDescent="0.4"/>
    <row r="3" spans="1:5" ht="50" customHeight="1" thickBot="1" x14ac:dyDescent="0.4">
      <c r="A3" s="7"/>
      <c r="B3" s="14" t="s">
        <v>193</v>
      </c>
      <c r="C3" s="8" t="s">
        <v>6</v>
      </c>
      <c r="D3" s="8" t="s">
        <v>7</v>
      </c>
      <c r="E3" s="8" t="s">
        <v>8</v>
      </c>
    </row>
    <row r="4" spans="1:5" ht="50" customHeight="1" thickBot="1" x14ac:dyDescent="0.4">
      <c r="A4" s="35">
        <v>1</v>
      </c>
      <c r="B4" s="28" t="s">
        <v>150</v>
      </c>
      <c r="C4" s="144"/>
      <c r="D4" s="35">
        <f>IF(C4="Fully met", 2, IF(C4="Partially met",1, 0))</f>
        <v>0</v>
      </c>
      <c r="E4" s="143"/>
    </row>
    <row r="5" spans="1:5" ht="50" customHeight="1" thickBot="1" x14ac:dyDescent="0.4">
      <c r="A5" s="35">
        <v>2</v>
      </c>
      <c r="B5" s="28" t="s">
        <v>151</v>
      </c>
      <c r="C5" s="144"/>
      <c r="D5" s="35">
        <f t="shared" ref="D5:D7" si="0">IF(C5="Fully met", 2, IF(C5="Partially met",1, 0))</f>
        <v>0</v>
      </c>
      <c r="E5" s="143"/>
    </row>
    <row r="6" spans="1:5" ht="50" customHeight="1" thickBot="1" x14ac:dyDescent="0.4">
      <c r="A6" s="35">
        <v>3</v>
      </c>
      <c r="B6" s="28" t="s">
        <v>152</v>
      </c>
      <c r="C6" s="144"/>
      <c r="D6" s="35">
        <f t="shared" si="0"/>
        <v>0</v>
      </c>
      <c r="E6" s="143"/>
    </row>
    <row r="7" spans="1:5" ht="50" customHeight="1" thickBot="1" x14ac:dyDescent="0.4">
      <c r="A7" s="35">
        <v>4</v>
      </c>
      <c r="B7" s="28" t="s">
        <v>153</v>
      </c>
      <c r="C7" s="144"/>
      <c r="D7" s="35">
        <f t="shared" si="0"/>
        <v>0</v>
      </c>
      <c r="E7" s="143"/>
    </row>
    <row r="8" spans="1:5" ht="44" thickTop="1" x14ac:dyDescent="0.35">
      <c r="A8" s="78"/>
      <c r="B8" s="134"/>
      <c r="C8" s="84" t="s">
        <v>154</v>
      </c>
      <c r="D8" s="82">
        <f>SUM(D4:D7)</f>
        <v>0</v>
      </c>
      <c r="E8" s="145" t="s">
        <v>55</v>
      </c>
    </row>
    <row r="9" spans="1:5" ht="20" customHeight="1" thickBot="1" x14ac:dyDescent="0.4">
      <c r="A9" s="80"/>
      <c r="B9" s="81"/>
      <c r="C9" s="79"/>
      <c r="D9" s="83" t="s">
        <v>30</v>
      </c>
      <c r="E9" s="146"/>
    </row>
    <row r="10" spans="1:5" ht="15" thickTop="1" x14ac:dyDescent="0.35"/>
  </sheetData>
  <sheetProtection algorithmName="SHA-512" hashValue="TELfuIz+eoD3f4xLivnx83z/phapIalujJogYte2K/IyHAedZyfaTxU5sgAsyqeY/x4d3i5Lz5mnT/tRxO5hGQ==" saltValue="Z9SZRjl4r5bTm/8+2l83tA==" spinCount="100000" sheet="1" objects="1" scenarios="1" formatCells="0" formatColumns="0" formatRows="0"/>
  <dataValidations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dimension ref="A1:E28"/>
  <sheetViews>
    <sheetView topLeftCell="A27" workbookViewId="0">
      <selection activeCell="C28" sqref="C28"/>
    </sheetView>
  </sheetViews>
  <sheetFormatPr defaultRowHeight="14.5" x14ac:dyDescent="0.35"/>
  <cols>
    <col min="1" max="1" width="40.6328125" customWidth="1"/>
    <col min="2" max="2" width="15.6328125" customWidth="1"/>
    <col min="3" max="3" width="20.6328125" customWidth="1"/>
    <col min="4" max="4" width="25.6328125" customWidth="1"/>
    <col min="5" max="5" width="20.6328125" customWidth="1"/>
  </cols>
  <sheetData>
    <row r="1" spans="1:5" ht="18.5" x14ac:dyDescent="0.45">
      <c r="A1" s="5" t="s">
        <v>170</v>
      </c>
    </row>
    <row r="3" spans="1:5" ht="19" thickBot="1" x14ac:dyDescent="0.5">
      <c r="A3" s="21" t="s">
        <v>5</v>
      </c>
    </row>
    <row r="4" spans="1:5" ht="31.5" thickBot="1" x14ac:dyDescent="0.4">
      <c r="A4" s="49" t="s">
        <v>45</v>
      </c>
      <c r="B4" s="127"/>
      <c r="C4" s="50"/>
      <c r="D4" s="50"/>
      <c r="E4" s="39"/>
    </row>
    <row r="5" spans="1:5" ht="15" thickBot="1" x14ac:dyDescent="0.4">
      <c r="A5" s="51" t="s">
        <v>44</v>
      </c>
      <c r="B5" s="127"/>
      <c r="C5" s="50"/>
      <c r="D5" s="50"/>
      <c r="E5" s="39"/>
    </row>
    <row r="6" spans="1:5" ht="15" thickBot="1" x14ac:dyDescent="0.4">
      <c r="A6" s="11" t="s">
        <v>73</v>
      </c>
      <c r="C6" s="54"/>
      <c r="D6" s="54"/>
      <c r="E6" s="12"/>
    </row>
    <row r="7" spans="1:5" ht="15" thickBot="1" x14ac:dyDescent="0.4">
      <c r="A7" s="53"/>
      <c r="B7" s="11"/>
      <c r="C7" s="57" t="s">
        <v>74</v>
      </c>
      <c r="D7" s="55">
        <f>'Phase 1'!D41</f>
        <v>0</v>
      </c>
      <c r="E7" s="12"/>
    </row>
    <row r="8" spans="1:5" ht="15" thickBot="1" x14ac:dyDescent="0.4">
      <c r="A8" s="53"/>
      <c r="B8" s="56" t="s">
        <v>46</v>
      </c>
      <c r="C8" s="58">
        <f>'Phase 1'!C42</f>
        <v>0</v>
      </c>
      <c r="D8" s="55">
        <f>'Phase 1'!D42</f>
        <v>0</v>
      </c>
      <c r="E8" s="12"/>
    </row>
    <row r="9" spans="1:5" ht="16" thickBot="1" x14ac:dyDescent="0.4">
      <c r="A9" s="59"/>
      <c r="B9" s="60"/>
      <c r="C9" s="61" t="s">
        <v>26</v>
      </c>
      <c r="D9" s="62">
        <f>'Phase 1'!D43</f>
        <v>0</v>
      </c>
      <c r="E9" s="63"/>
    </row>
    <row r="11" spans="1:5" ht="19" thickBot="1" x14ac:dyDescent="0.5">
      <c r="A11" s="21" t="s">
        <v>47</v>
      </c>
    </row>
    <row r="12" spans="1:5" ht="20" customHeight="1" thickBot="1" x14ac:dyDescent="0.4">
      <c r="A12" s="125" t="s">
        <v>171</v>
      </c>
      <c r="B12" s="125" t="s">
        <v>172</v>
      </c>
      <c r="C12" s="125"/>
      <c r="D12" s="125" t="s">
        <v>44</v>
      </c>
      <c r="E12" s="126"/>
    </row>
    <row r="13" spans="1:5" s="18" customFormat="1" ht="40" customHeight="1" thickBot="1" x14ac:dyDescent="0.4">
      <c r="A13" s="137" t="s">
        <v>195</v>
      </c>
      <c r="B13" s="118">
        <f>'Phase 2'!D9</f>
        <v>0</v>
      </c>
      <c r="C13" s="118" t="s">
        <v>65</v>
      </c>
      <c r="D13" s="119" t="s">
        <v>174</v>
      </c>
      <c r="E13" s="141"/>
    </row>
    <row r="14" spans="1:5" s="18" customFormat="1" ht="40" customHeight="1" thickBot="1" x14ac:dyDescent="0.4">
      <c r="A14" s="128" t="s">
        <v>196</v>
      </c>
      <c r="B14" s="118">
        <f>'Phase 2'!D22</f>
        <v>0</v>
      </c>
      <c r="C14" s="118" t="s">
        <v>173</v>
      </c>
      <c r="D14" s="119" t="s">
        <v>175</v>
      </c>
      <c r="E14" s="141"/>
    </row>
    <row r="15" spans="1:5" s="18" customFormat="1" ht="40" customHeight="1" thickBot="1" x14ac:dyDescent="0.4">
      <c r="A15" s="128" t="s">
        <v>197</v>
      </c>
      <c r="B15" s="118">
        <f>'Phase 2'!D36</f>
        <v>0</v>
      </c>
      <c r="C15" s="118" t="s">
        <v>167</v>
      </c>
      <c r="D15" s="119" t="s">
        <v>176</v>
      </c>
      <c r="E15" s="141"/>
    </row>
    <row r="16" spans="1:5" s="18" customFormat="1" ht="40" customHeight="1" thickBot="1" x14ac:dyDescent="0.4">
      <c r="A16" s="128" t="s">
        <v>198</v>
      </c>
      <c r="B16" s="118">
        <f>'Phase 2'!D50</f>
        <v>0</v>
      </c>
      <c r="C16" s="118" t="s">
        <v>168</v>
      </c>
      <c r="D16" s="120" t="s">
        <v>177</v>
      </c>
      <c r="E16" s="141"/>
    </row>
    <row r="17" spans="1:5" s="18" customFormat="1" ht="40" customHeight="1" thickBot="1" x14ac:dyDescent="0.4">
      <c r="A17" s="128" t="s">
        <v>199</v>
      </c>
      <c r="B17" s="118">
        <f>'Phase 2'!D65</f>
        <v>0</v>
      </c>
      <c r="C17" s="118" t="s">
        <v>21</v>
      </c>
      <c r="D17" s="120" t="s">
        <v>175</v>
      </c>
      <c r="E17" s="141"/>
    </row>
    <row r="18" spans="1:5" s="18" customFormat="1" ht="40" customHeight="1" thickBot="1" x14ac:dyDescent="0.4">
      <c r="A18" s="128" t="s">
        <v>200</v>
      </c>
      <c r="B18" s="118">
        <f>'Phase 2'!D77</f>
        <v>0</v>
      </c>
      <c r="C18" s="118" t="s">
        <v>21</v>
      </c>
      <c r="D18" s="120" t="s">
        <v>175</v>
      </c>
      <c r="E18" s="141"/>
    </row>
    <row r="19" spans="1:5" s="18" customFormat="1" ht="40" customHeight="1" thickBot="1" x14ac:dyDescent="0.4">
      <c r="A19" s="128" t="s">
        <v>201</v>
      </c>
      <c r="B19" s="118">
        <f>'Phase 2'!D93</f>
        <v>0</v>
      </c>
      <c r="C19" s="118" t="s">
        <v>168</v>
      </c>
      <c r="D19" s="120" t="s">
        <v>177</v>
      </c>
      <c r="E19" s="141"/>
    </row>
    <row r="20" spans="1:5" s="18" customFormat="1" ht="40" customHeight="1" thickBot="1" x14ac:dyDescent="0.4">
      <c r="A20" s="128" t="s">
        <v>202</v>
      </c>
      <c r="B20" s="118">
        <f>'Phase 2'!D104</f>
        <v>0</v>
      </c>
      <c r="C20" s="118" t="s">
        <v>169</v>
      </c>
      <c r="D20" s="120" t="s">
        <v>178</v>
      </c>
      <c r="E20" s="141"/>
    </row>
    <row r="21" spans="1:5" s="18" customFormat="1" ht="40" customHeight="1" thickBot="1" x14ac:dyDescent="0.4">
      <c r="A21" s="128" t="s">
        <v>203</v>
      </c>
      <c r="B21" s="118">
        <f>'Phase 2'!D116</f>
        <v>0</v>
      </c>
      <c r="C21" s="118" t="s">
        <v>65</v>
      </c>
      <c r="D21" s="119" t="s">
        <v>174</v>
      </c>
      <c r="E21" s="141"/>
    </row>
    <row r="22" spans="1:5" ht="16" thickBot="1" x14ac:dyDescent="0.4">
      <c r="A22" s="121" t="s">
        <v>180</v>
      </c>
      <c r="B22" s="122" t="s">
        <v>179</v>
      </c>
      <c r="C22" s="123"/>
      <c r="D22" s="124"/>
      <c r="E22" s="142"/>
    </row>
    <row r="24" spans="1:5" ht="18.5" x14ac:dyDescent="0.45">
      <c r="A24" s="136"/>
    </row>
    <row r="25" spans="1:5" ht="19" thickBot="1" x14ac:dyDescent="0.5">
      <c r="A25" s="136" t="s">
        <v>206</v>
      </c>
    </row>
    <row r="26" spans="1:5" ht="16" thickBot="1" x14ac:dyDescent="0.4">
      <c r="A26" s="125" t="s">
        <v>171</v>
      </c>
      <c r="B26" s="125" t="s">
        <v>172</v>
      </c>
      <c r="C26" s="125"/>
    </row>
    <row r="27" spans="1:5" ht="81.5" thickBot="1" x14ac:dyDescent="0.4">
      <c r="A27" s="128" t="s">
        <v>204</v>
      </c>
      <c r="B27" s="118">
        <f>'Phase 2'!D131</f>
        <v>0</v>
      </c>
      <c r="C27" s="118" t="s">
        <v>21</v>
      </c>
    </row>
    <row r="28" spans="1:5" ht="68.5" thickBot="1" x14ac:dyDescent="0.4">
      <c r="A28" s="128" t="s">
        <v>205</v>
      </c>
      <c r="B28" s="118">
        <f>Usability!D8</f>
        <v>0</v>
      </c>
      <c r="C28" s="118" t="s">
        <v>181</v>
      </c>
    </row>
  </sheetData>
  <sheetProtection algorithmName="SHA-512" hashValue="WDrM8iU9m4F3DKpsWq2uF0yDe4VB2WekcIxxsUe5V/fYjgPvgWJ2G64c4mDJO63TBGvMTmV0UITjh/EKqKtcvg==" saltValue="jlcBqdYTKnDKtOH7V9VtGA==" spinCount="100000" sheet="1" objects="1" scenarios="1" formatCells="0" formatColumns="0" formatRows="0"/>
  <dataValidations count="3">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22" xr:uid="{F9E86585-544F-48B9-B16F-4139145F50DB}">
      <formula1>"Yes = Approved, No = Not Approved"</formula1>
    </dataValidation>
    <dataValidation type="list" allowBlank="1" showInputMessage="1" showErrorMessage="1" sqref="E13:E21"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dimension ref="A1:B14"/>
  <sheetViews>
    <sheetView tabSelected="1" topLeftCell="A13" workbookViewId="0">
      <selection activeCell="B14" sqref="B14"/>
    </sheetView>
  </sheetViews>
  <sheetFormatPr defaultRowHeight="14.5" x14ac:dyDescent="0.35"/>
  <cols>
    <col min="1" max="1" width="40.6328125" customWidth="1"/>
    <col min="2" max="2" width="80.6328125" customWidth="1"/>
  </cols>
  <sheetData>
    <row r="1" spans="1:2" ht="18.5" x14ac:dyDescent="0.45">
      <c r="A1" s="5" t="s">
        <v>182</v>
      </c>
    </row>
    <row r="2" spans="1:2" ht="15" thickBot="1" x14ac:dyDescent="0.4"/>
    <row r="3" spans="1:2" s="18" customFormat="1" ht="30" customHeight="1" thickBot="1" x14ac:dyDescent="0.4">
      <c r="A3" s="129" t="s">
        <v>184</v>
      </c>
      <c r="B3" s="140"/>
    </row>
    <row r="4" spans="1:2" s="18" customFormat="1" ht="30" customHeight="1" thickBot="1" x14ac:dyDescent="0.4">
      <c r="A4" s="129" t="s">
        <v>183</v>
      </c>
      <c r="B4" s="140"/>
    </row>
    <row r="5" spans="1:2" s="18" customFormat="1" ht="30" customHeight="1" thickBot="1" x14ac:dyDescent="0.4">
      <c r="A5" s="129" t="s">
        <v>185</v>
      </c>
      <c r="B5" s="140"/>
    </row>
    <row r="6" spans="1:2" s="18" customFormat="1" ht="30" customHeight="1" thickBot="1" x14ac:dyDescent="0.4">
      <c r="A6" s="129" t="s">
        <v>186</v>
      </c>
      <c r="B6" s="140"/>
    </row>
    <row r="7" spans="1:2" s="18" customFormat="1" ht="30" customHeight="1" thickBot="1" x14ac:dyDescent="0.4">
      <c r="A7" s="129" t="s">
        <v>187</v>
      </c>
      <c r="B7" s="140"/>
    </row>
    <row r="8" spans="1:2" s="18" customFormat="1" ht="30" customHeight="1" thickBot="1" x14ac:dyDescent="0.4">
      <c r="A8" s="130"/>
      <c r="B8" s="131"/>
    </row>
    <row r="9" spans="1:2" s="18" customFormat="1" ht="30" customHeight="1" thickBot="1" x14ac:dyDescent="0.4">
      <c r="A9" s="133" t="s">
        <v>190</v>
      </c>
      <c r="B9" s="132"/>
    </row>
    <row r="10" spans="1:2" s="18" customFormat="1" ht="30" customHeight="1" thickBot="1" x14ac:dyDescent="0.4">
      <c r="A10" s="168" t="s">
        <v>208</v>
      </c>
      <c r="B10" s="169">
        <f>'Statute Requirements'!D9</f>
        <v>0</v>
      </c>
    </row>
    <row r="11" spans="1:2" s="18" customFormat="1" ht="30" customHeight="1" thickBot="1" x14ac:dyDescent="0.4">
      <c r="A11" s="129" t="s">
        <v>188</v>
      </c>
      <c r="B11" s="36">
        <f>'Ratings Summary'!D9</f>
        <v>0</v>
      </c>
    </row>
    <row r="12" spans="1:2" s="18" customFormat="1" ht="30" customHeight="1" thickBot="1" x14ac:dyDescent="0.4">
      <c r="A12" s="129" t="s">
        <v>189</v>
      </c>
      <c r="B12" s="36">
        <f>'Ratings Summary'!E22</f>
        <v>0</v>
      </c>
    </row>
    <row r="13" spans="1:2" s="18" customFormat="1" ht="58.5" customHeight="1" thickBot="1" x14ac:dyDescent="0.4">
      <c r="A13" s="139" t="s">
        <v>207</v>
      </c>
      <c r="B13" s="36">
        <f>'Ratings Summary'!B28</f>
        <v>0</v>
      </c>
    </row>
    <row r="14" spans="1:2" s="18" customFormat="1" ht="100" customHeight="1" thickBot="1" x14ac:dyDescent="0.4">
      <c r="A14" s="129" t="s">
        <v>55</v>
      </c>
      <c r="B14" s="140"/>
    </row>
  </sheetData>
  <sheetProtection algorithmName="SHA-512" hashValue="7LXjb4RgOR8KVJgg4CsXI7NJXSHlta9b18kwzLul34zL6Im4d5Q8Kbdd+SHIm9I4eJLNdZQQ6um7bloig0zYBg==" saltValue="mSnj16s9e2PAW4PCgLt8QQ==" spinCount="100000" sheet="1" objects="1" scenarios="1" formatCells="0" formatColumns="0" formatRows="0"/>
  <pageMargins left="0.25" right="0.25" top="0.75" bottom="0.75" header="0.3" footer="0.3"/>
  <pageSetup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Ahlstrand, Melissa</cp:lastModifiedBy>
  <dcterms:created xsi:type="dcterms:W3CDTF">2020-04-17T17:24:40Z</dcterms:created>
  <dcterms:modified xsi:type="dcterms:W3CDTF">2020-05-05T22:08:31Z</dcterms:modified>
</cp:coreProperties>
</file>