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de-fs-01\schmit_l$\ESSU\Tuition Cost\Tuition Cost_Charter Schools\2025-26\"/>
    </mc:Choice>
  </mc:AlternateContent>
  <xr:revisionPtr revIDLastSave="0" documentId="13_ncr:1_{78ECAEE6-3B8D-4B15-9FE4-672C26B03F52}" xr6:coauthVersionLast="47" xr6:coauthVersionMax="47" xr10:uidLastSave="{00000000-0000-0000-0000-000000000000}"/>
  <bookViews>
    <workbookView xWindow="-108" yWindow="-108" windowWidth="23256" windowHeight="12456" xr2:uid="{094A2D51-8190-491D-AD3B-D86B67BA6DEF}"/>
  </bookViews>
  <sheets>
    <sheet name="1_Program_ID" sheetId="12" r:id="rId1"/>
    <sheet name="2_Staff_Special_Education" sheetId="1" r:id="rId2"/>
    <sheet name="3_Staff_Regular_Education_Other" sheetId="3" r:id="rId3"/>
    <sheet name="4_Staff_General_Category" sheetId="4" r:id="rId4"/>
    <sheet name="5_Costs_SPED_Instructional" sheetId="9" r:id="rId5"/>
    <sheet name="6_Costs_SPED_Support" sheetId="10" r:id="rId6"/>
    <sheet name="7_Costs_Regular_Ed_Other" sheetId="6" r:id="rId7"/>
    <sheet name="8_Revenues" sheetId="8" r:id="rId8"/>
    <sheet name="9_Tuition_Cost_Calculation" sheetId="13" r:id="rId9"/>
    <sheet name="10_Job_Codes" sheetId="5" r:id="rId10"/>
    <sheet name="Data" sheetId="2" state="hidden" r:id="rId11"/>
  </sheets>
  <definedNames>
    <definedName name="_xlnm._FilterDatabase" localSheetId="9" hidden="1">'10_Job_Codes'!$A$1:$E$46</definedName>
    <definedName name="Base_Salary" localSheetId="2">'3_Staff_Regular_Education_Other'!$F$4:$F$30</definedName>
    <definedName name="Base_Salary" localSheetId="3">'4_Staff_General_Category'!$G$4:$G$34</definedName>
    <definedName name="Base_Salary">'2_Staff_Special_Education'!$F$4:$F$28</definedName>
    <definedName name="CDE_License_or_TEE__Endorsement" localSheetId="2">'3_Staff_Regular_Education_Other'!$I$4:$I$30</definedName>
    <definedName name="CDE_License_or_TEE__Endorsement" localSheetId="3">'4_Staff_General_Category'!$J$4:$J$34</definedName>
    <definedName name="CDE_License_or_TEE__Endorsement">'2_Staff_Special_Education'!$I$4:$I$28</definedName>
    <definedName name="CDE_License_or_TEE__Expiration_Date__mm_dd_yyyy" localSheetId="2">'3_Staff_Regular_Education_Other'!$J$4:$J$30</definedName>
    <definedName name="CDE_License_or_TEE__Expiration_Date__mm_dd_yyyy" localSheetId="3">'4_Staff_General_Category'!$K$4:$K$34</definedName>
    <definedName name="CDE_License_or_TEE__Expiration_Date__mm_dd_yyyy">'2_Staff_Special_Education'!$J$4:$J$28</definedName>
    <definedName name="CDE_License_or_TEE_Type" localSheetId="2">'3_Staff_Regular_Education_Other'!$H$4:$H$30</definedName>
    <definedName name="CDE_License_or_TEE_Type" localSheetId="3">'4_Staff_General_Category'!$I$4:$I$34</definedName>
    <definedName name="CDE_License_or_TEE_Type">'2_Staff_Special_Education'!$H$4:$H$28</definedName>
    <definedName name="Employee_Benefits" localSheetId="2">'3_Staff_Regular_Education_Other'!$G$4:$G$30</definedName>
    <definedName name="Employee_Benefits" localSheetId="3">'4_Staff_General_Category'!$H$4:$H$34</definedName>
    <definedName name="Employee_Benefits">'2_Staff_Special_Education'!$G$4:$G$28</definedName>
    <definedName name="First_Name" localSheetId="2">'3_Staff_Regular_Education_Other'!$B$4:$B$30</definedName>
    <definedName name="First_Name" localSheetId="3">'4_Staff_General_Category'!$C$4:$C$34</definedName>
    <definedName name="First_Name">'2_Staff_Special_Education'!$B$4:$B$28</definedName>
    <definedName name="FTE" localSheetId="2">'3_Staff_Regular_Education_Other'!$E$4:$E$30</definedName>
    <definedName name="FTE" localSheetId="3">'4_Staff_General_Category'!$F$4:$F$34</definedName>
    <definedName name="FTE">'2_Staff_Special_Education'!$E$4:$E$28</definedName>
    <definedName name="Job_Code" localSheetId="2">'3_Staff_Regular_Education_Other'!$A$4:$A$30</definedName>
    <definedName name="Job_Code" localSheetId="3">'4_Staff_General_Category'!$A$4:$A$34</definedName>
    <definedName name="Job_Code">'2_Staff_Special_Education'!$A$4:$A$28</definedName>
    <definedName name="Last_Name" localSheetId="2">'3_Staff_Regular_Education_Other'!$C$4:$C$30</definedName>
    <definedName name="Last_Name" localSheetId="3">'4_Staff_General_Category'!$D$4:$D$34</definedName>
    <definedName name="Last_Name">'2_Staff_Special_Education'!$C$4:$C$28</definedName>
    <definedName name="Name_of_Public_Charter_School">'1_Program_ID'!$B$4</definedName>
    <definedName name="_xlnm.Print_Area" localSheetId="0">'1_Program_ID'!$A$1:$B$25</definedName>
    <definedName name="_xlnm.Print_Area" localSheetId="1">'2_Staff_Special_Education'!$A$1:$J$27</definedName>
    <definedName name="_xlnm.Print_Area" localSheetId="2">'3_Staff_Regular_Education_Other'!$A$1:$J$40</definedName>
    <definedName name="_xlnm.Print_Area" localSheetId="3">'4_Staff_General_Category'!$A$2:$K$34</definedName>
    <definedName name="_xlnm.Print_Area" localSheetId="4">'5_Costs_SPED_Instructional'!$A$1:$E$24</definedName>
    <definedName name="_xlnm.Print_Area" localSheetId="5">'6_Costs_SPED_Support'!$A$1:$E$44</definedName>
    <definedName name="_xlnm.Print_Area" localSheetId="6">'7_Costs_Regular_Ed_Other'!$A$1:$E$46</definedName>
    <definedName name="_xlnm.Print_Area" localSheetId="7">'8_Revenues'!$A$1:$B$17</definedName>
    <definedName name="_xlnm.Print_Area" localSheetId="8">'9_Tuition_Cost_Calculation'!$A$1:$E$25</definedName>
    <definedName name="_xlnm.Print_Titles" localSheetId="9">'10_Job_Codes'!$1:$1</definedName>
    <definedName name="Social_Security_Number" localSheetId="2">'3_Staff_Regular_Education_Other'!$D$4:$D$30</definedName>
    <definedName name="Social_Security_Number" localSheetId="3">'4_Staff_General_Category'!$E$4:$E$34</definedName>
    <definedName name="Social_Security_Number">'2_Staff_Special_Education'!$D$4:$D$28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3" l="1"/>
  <c r="E24" i="13"/>
  <c r="D23" i="13"/>
  <c r="E23" i="13"/>
  <c r="D14" i="13"/>
  <c r="D26" i="6"/>
  <c r="D25" i="6" l="1"/>
  <c r="E36" i="6" l="1"/>
  <c r="E37" i="6"/>
  <c r="E38" i="6"/>
  <c r="E35" i="6"/>
  <c r="D36" i="6"/>
  <c r="D37" i="6"/>
  <c r="D38" i="6"/>
  <c r="D35" i="6"/>
  <c r="E26" i="6"/>
  <c r="E25" i="6"/>
  <c r="E20" i="10"/>
  <c r="E19" i="10"/>
  <c r="E18" i="10"/>
  <c r="E6" i="10"/>
  <c r="E7" i="10"/>
  <c r="E8" i="10"/>
  <c r="E9" i="10"/>
  <c r="E10" i="10"/>
  <c r="E11" i="10"/>
  <c r="E12" i="10"/>
  <c r="E13" i="10"/>
  <c r="E14" i="10"/>
  <c r="E15" i="10"/>
  <c r="E16" i="10"/>
  <c r="E17" i="10"/>
  <c r="E5" i="10"/>
  <c r="D29" i="10"/>
  <c r="D24" i="10"/>
  <c r="D25" i="10"/>
  <c r="D26" i="10"/>
  <c r="D27" i="10"/>
  <c r="D28" i="10"/>
  <c r="D23" i="10"/>
  <c r="D20" i="10"/>
  <c r="D19" i="10"/>
  <c r="D18" i="10"/>
  <c r="D6" i="10"/>
  <c r="D7" i="10"/>
  <c r="D8" i="10"/>
  <c r="D9" i="10"/>
  <c r="D10" i="10"/>
  <c r="D11" i="10"/>
  <c r="D12" i="10"/>
  <c r="D13" i="10"/>
  <c r="D14" i="10"/>
  <c r="D15" i="10"/>
  <c r="D16" i="10"/>
  <c r="D17" i="10"/>
  <c r="D5" i="10"/>
  <c r="D11" i="9"/>
  <c r="E8" i="9"/>
  <c r="E6" i="9"/>
  <c r="E7" i="9"/>
  <c r="E5" i="9"/>
  <c r="D6" i="9"/>
  <c r="D7" i="9"/>
  <c r="D8" i="9"/>
  <c r="D5" i="9"/>
  <c r="C11" i="9"/>
  <c r="E5" i="6"/>
  <c r="C5" i="6"/>
  <c r="D5" i="6"/>
  <c r="C38" i="6"/>
  <c r="C37" i="6"/>
  <c r="C36" i="6"/>
  <c r="C35" i="6"/>
  <c r="C26" i="6"/>
  <c r="C25" i="6"/>
  <c r="C29" i="10"/>
  <c r="C28" i="10"/>
  <c r="C27" i="10"/>
  <c r="C26" i="10"/>
  <c r="C25" i="10"/>
  <c r="C24" i="10"/>
  <c r="C23" i="10"/>
  <c r="C20" i="10"/>
  <c r="C19" i="10"/>
  <c r="C18" i="10"/>
  <c r="C17" i="10"/>
  <c r="C16" i="10"/>
  <c r="C15" i="10"/>
  <c r="C14" i="10"/>
  <c r="C13" i="10"/>
  <c r="C12" i="10"/>
  <c r="C11" i="10"/>
  <c r="C10" i="10"/>
  <c r="C9" i="10"/>
  <c r="C8" i="10"/>
  <c r="C7" i="10"/>
  <c r="C6" i="10"/>
  <c r="C5" i="10"/>
  <c r="D22" i="9"/>
  <c r="C8" i="9"/>
  <c r="C7" i="9"/>
  <c r="C6" i="9"/>
  <c r="C5" i="9"/>
  <c r="D17" i="6" l="1"/>
  <c r="D18" i="6" s="1"/>
  <c r="D35" i="10"/>
  <c r="D36" i="10" s="1"/>
  <c r="D17" i="9"/>
  <c r="D18" i="9" s="1"/>
  <c r="B16" i="8" l="1"/>
  <c r="C9" i="13" s="1"/>
  <c r="E9" i="13" s="1"/>
  <c r="B10" i="8"/>
  <c r="B11" i="8" s="1"/>
  <c r="C6" i="13" s="1"/>
  <c r="E6" i="13" s="1"/>
  <c r="C18" i="9"/>
  <c r="D40" i="10"/>
  <c r="A2" i="8"/>
  <c r="B2" i="13"/>
  <c r="B2" i="10"/>
  <c r="B2" i="4"/>
  <c r="B2" i="3"/>
  <c r="B2" i="6"/>
  <c r="B2" i="9"/>
  <c r="B2" i="1"/>
  <c r="B17" i="8" l="1"/>
  <c r="C32" i="6"/>
  <c r="E43" i="6"/>
  <c r="D32" i="6"/>
  <c r="C43" i="6"/>
  <c r="E32" i="6"/>
  <c r="D43" i="6"/>
  <c r="C36" i="10"/>
  <c r="E21" i="10"/>
  <c r="E41" i="10" s="1"/>
  <c r="D21" i="10"/>
  <c r="C21" i="10"/>
  <c r="E9" i="9"/>
  <c r="E23" i="9" s="1"/>
  <c r="C9" i="9"/>
  <c r="C23" i="9" s="1"/>
  <c r="D9" i="9"/>
  <c r="D23" i="9" s="1"/>
  <c r="C41" i="10" l="1"/>
  <c r="C42" i="10" s="1"/>
  <c r="E42" i="10"/>
  <c r="D41" i="10"/>
  <c r="D42" i="10" s="1"/>
  <c r="D44" i="6"/>
  <c r="E18" i="6"/>
  <c r="E44" i="6" s="1"/>
  <c r="C18" i="6"/>
  <c r="C44" i="6" s="1"/>
  <c r="D45" i="6" l="1"/>
  <c r="C8" i="13" s="1"/>
  <c r="E8" i="13" s="1"/>
  <c r="D43" i="10"/>
  <c r="C5" i="13" s="1"/>
  <c r="E5" i="13" s="1"/>
  <c r="C7" i="13" l="1"/>
  <c r="E7" i="13" s="1"/>
  <c r="C10" i="13"/>
  <c r="E10" i="13" s="1"/>
  <c r="E16" i="13" l="1"/>
  <c r="E17" i="13" s="1"/>
  <c r="E15" i="13"/>
  <c r="C11" i="13"/>
  <c r="E21" i="13" l="1"/>
  <c r="E22" i="13"/>
  <c r="E25" i="13" s="1"/>
  <c r="E20" i="13"/>
  <c r="E11" i="13"/>
</calcChain>
</file>

<file path=xl/sharedStrings.xml><?xml version="1.0" encoding="utf-8"?>
<sst xmlns="http://schemas.openxmlformats.org/spreadsheetml/2006/main" count="746" uniqueCount="263">
  <si>
    <t>Job Code</t>
  </si>
  <si>
    <t>First Name</t>
  </si>
  <si>
    <t>Last Name</t>
  </si>
  <si>
    <t>Social Security Number</t>
  </si>
  <si>
    <t>FTE</t>
  </si>
  <si>
    <t>Employee Benefits</t>
  </si>
  <si>
    <t>200PS</t>
  </si>
  <si>
    <t>300PS</t>
  </si>
  <si>
    <t>202A</t>
  </si>
  <si>
    <t>202B</t>
  </si>
  <si>
    <t>202C</t>
  </si>
  <si>
    <t>202D</t>
  </si>
  <si>
    <t>202E</t>
  </si>
  <si>
    <t>231PS</t>
  </si>
  <si>
    <t>233PS</t>
  </si>
  <si>
    <t>234PS</t>
  </si>
  <si>
    <t>235PS</t>
  </si>
  <si>
    <t>236PS</t>
  </si>
  <si>
    <t>237PS</t>
  </si>
  <si>
    <t>506A</t>
  </si>
  <si>
    <t>506B</t>
  </si>
  <si>
    <t>CDE License Type</t>
  </si>
  <si>
    <t>CDE License Expiration Date
(mm/dd/yyyy)</t>
  </si>
  <si>
    <t>CDE License  Type</t>
  </si>
  <si>
    <t>General Category Code</t>
  </si>
  <si>
    <t>Staff Title</t>
  </si>
  <si>
    <t>Job Title</t>
  </si>
  <si>
    <t>Job Description</t>
  </si>
  <si>
    <t>Cost Type</t>
  </si>
  <si>
    <t>Special Education Director</t>
  </si>
  <si>
    <t>Performs high-level executive management functions in the areas of administration and instruction.</t>
  </si>
  <si>
    <t>Support</t>
  </si>
  <si>
    <t>Instructional Supervisor</t>
  </si>
  <si>
    <t>Performs professional management, administrative, research, analytical, and/or supervisory services for a senior executive. This includes personnel responsible for services such as evaluation, teacher development, dissemination, and curriculum development.</t>
  </si>
  <si>
    <t>Personal Services</t>
  </si>
  <si>
    <t>Instructional Purchased Services</t>
  </si>
  <si>
    <t>Teacher, Regular</t>
  </si>
  <si>
    <t>Provides learning experiences and care to students during a particular time period or in a given discipline.</t>
  </si>
  <si>
    <t>Regular Education</t>
  </si>
  <si>
    <t>Teacher, Special Education</t>
  </si>
  <si>
    <t>Provides learning experiences and care to special education students during a particular time period or in a given discipline.</t>
  </si>
  <si>
    <t>Instructional</t>
  </si>
  <si>
    <t>Specialty Teacher, Physical Education</t>
  </si>
  <si>
    <t>Provides learning experiences and care to special education students during a particular time period scheduled for physical education instruction.</t>
  </si>
  <si>
    <t>Specialty Teacher, Art</t>
  </si>
  <si>
    <t>Provides learning experiences and care to special education students during a particular time period scheduled for art instruction.</t>
  </si>
  <si>
    <t>Specialty Teacher, Music</t>
  </si>
  <si>
    <t>Provides learning experiences and care to special education students during a particular time period scheduled for music instruction.</t>
  </si>
  <si>
    <t>Specialty Teacher, Family Consumer</t>
  </si>
  <si>
    <t>Provides learning experiences and care to special education students during a particular time period scheduled for family consumer/home economics instruction.</t>
  </si>
  <si>
    <t>Specialty Teacher, Industrial Arts/Technology Education</t>
  </si>
  <si>
    <t>Provides learning experiences and care to special education students during a particular time period scheduled for industrial arts/technology education instruction.</t>
  </si>
  <si>
    <t>Teacher, Permanent Substitute</t>
  </si>
  <si>
    <t>Provides learning experience and care to students during a particular time period or in a given discipline as a temporary substitute for the regular classroom teacher.</t>
  </si>
  <si>
    <t>Job Codes</t>
  </si>
  <si>
    <t>Counselor</t>
  </si>
  <si>
    <t>Guides individuals, families, groups, and communities by assisting them in problem-solving, decision-making, discovering meaning, and articulating goals related to personal, educational, and career development.</t>
  </si>
  <si>
    <t>Audiologist</t>
  </si>
  <si>
    <t>Provides services including 1) identification of individuals with hearing loss; 2) determination of the range, nature, and degree of hearing loss, including referral for medical or other professional attention; 3) provision of habilitating activities such as language habilitation, auditory training, speech reading (lip reading), hearing evaluation, and speech conservation; 4) creation and administration of programs for prevention of hearing loss; 5) counseling and guidance of students, parent/guardians, and teachers regarding hearing loss; and 6) determination of an individual’s need for group and individual amplification, selecting and fitting an appropriate aid, and evaluating the effectiveness of amplification.</t>
  </si>
  <si>
    <t>Support Purchased Services</t>
  </si>
  <si>
    <t>School Nurse, Registered Nurse</t>
  </si>
  <si>
    <t xml:space="preserve">Directs school health services and provides nursing services for students, and who is licensed and properly endorsed in accordance with state law. </t>
  </si>
  <si>
    <t>Occupational Therapist</t>
  </si>
  <si>
    <t>Provides services that address the functional needs of an individual relating to self-help skills, adaptive behavior and play, and sensory, motor, and postural development. These services are designed to improve the individual's functional ability to perform tasks in the home, school, and community settings and include: 1) identification assessment and intervention; 2) adaptation of the environment, and selection, design, and fabrication of assistive and orthodontic devices to facilitate the development of functional skills, and 3) prevention or minimization of the impact of initial or future impairment, delay in development, or loss of functional ability.</t>
  </si>
  <si>
    <t>Physical Therapist</t>
  </si>
  <si>
    <t>Performs activities including physical methods of treatment and rehabilitation without the use of drugs or surgery.</t>
  </si>
  <si>
    <t>Psychologist</t>
  </si>
  <si>
    <t>Evaluates and analyzes students' behavior by measuring and interpreting their intellectual, emotional, and social development, and diagnosing their educational and personal problems.</t>
  </si>
  <si>
    <t>Social Worker</t>
  </si>
  <si>
    <t>Provides social services for clients who may be individuals, families, groups, communities, organizations, or society in general. Social workers help individuals increase their capacities for problem solving and coping, and help obtain needed resources, facilitate interactions between individuals and their environments, make organizations responsible to individuals, and influence social policies.</t>
  </si>
  <si>
    <t xml:space="preserve">Speech-Language Pathologist </t>
  </si>
  <si>
    <t xml:space="preserve">Diagnoses specific speech or language impairments and provides speech language services for the habilitation or prevention of communicative impairments and provides counseling and guidance to parents, children/students, and teachers, regarding speech and language development. </t>
  </si>
  <si>
    <t>Other Professionals</t>
  </si>
  <si>
    <t>General Category Code. A specific staff title must be provided in the staff workbook.</t>
  </si>
  <si>
    <t>Administrative/Executive Assistant</t>
  </si>
  <si>
    <t>Performs professional activities assisting an executive officer in directing and managing the functions of a school or system.</t>
  </si>
  <si>
    <t>Administration</t>
  </si>
  <si>
    <t>Admissions Officer</t>
  </si>
  <si>
    <t>Examines academic records of students to determine eligibility of graduation or for entrance to school.</t>
  </si>
  <si>
    <t>Benefits Specialist</t>
  </si>
  <si>
    <t>Organizes and provides information to employees about organizational fringe benefits.</t>
  </si>
  <si>
    <t>Personnel Officer</t>
  </si>
  <si>
    <t>Performs activities concerned with staff recruitment, selection, training, and assignment. This includes maintaining staff records, working with administrators in developing pension and insurance plans, and maintaining employer-employee harmony and efficiency through negotiations and internal public relations efforts.</t>
  </si>
  <si>
    <t>System Administration</t>
  </si>
  <si>
    <t>System Development</t>
  </si>
  <si>
    <t>System Support</t>
  </si>
  <si>
    <t>Health Care Technician</t>
  </si>
  <si>
    <t>Assists with health needs of students, including maintenance of health records.</t>
  </si>
  <si>
    <t>Educational Interpreter</t>
  </si>
  <si>
    <t>Provides a variety of interpreting services (American Sign Language, Cued Speech, English Sign Systems, and Oral) in an educational setting. Services include interpreting all school-related functions, tutoring, or clarifying instructional information, participating on the educational team related to student progress and achievement, and providing expertise to the educational team.</t>
  </si>
  <si>
    <t>Teaching Assistant, Special Education</t>
  </si>
  <si>
    <t>Other Non-Licensed Personnel</t>
  </si>
  <si>
    <t>Human Resources/Personnel</t>
  </si>
  <si>
    <t>Performs activities supporting personnel functions for an organization.</t>
  </si>
  <si>
    <t>General Office/Secretary</t>
  </si>
  <si>
    <t>Perform such activities as preparing, transcribing, systematizing, or preserving written communication and reports or operating mechanical equipment (e.g., computers, facsimile machines, typewriters, calculators, and word processing equipment); receiving, storing, and dispensing supplies, materials, and equipment.</t>
  </si>
  <si>
    <t>Office Manager/Supervisor</t>
  </si>
  <si>
    <t>Coordinates office services such as personnel, budget preparation and control, housekeeping, records control, and special management activities.</t>
  </si>
  <si>
    <t xml:space="preserve">Records Clerk/Data Entry </t>
  </si>
  <si>
    <t>Custodian</t>
  </si>
  <si>
    <t>Performs plant housekeeping and servicing activities consisting of the cleaning; operation of the heating, ventilating, and air conditioning systems; and the servicing of building equipment.</t>
  </si>
  <si>
    <t>Occupancy</t>
  </si>
  <si>
    <t>Facilities Maintenance Worker</t>
  </si>
  <si>
    <t>Inspects buildings and office areas to evaluate suitability for occupancy considering such factors as air circulation, lighting, location, and size.</t>
  </si>
  <si>
    <t>Salaries</t>
  </si>
  <si>
    <t>Legal Services</t>
  </si>
  <si>
    <t xml:space="preserve">    Policy and Procedural Manuals</t>
  </si>
  <si>
    <t xml:space="preserve">    Staff and Student Handbooks/Contracts</t>
  </si>
  <si>
    <t xml:space="preserve">    HIPPA Policy and Practice Guidelines</t>
  </si>
  <si>
    <t xml:space="preserve">    Public Relations/Program Awareness</t>
  </si>
  <si>
    <t>Insurance and Bonding</t>
  </si>
  <si>
    <t>Board Expenses</t>
  </si>
  <si>
    <t>N/A</t>
  </si>
  <si>
    <t>Subtotal Administration</t>
  </si>
  <si>
    <t>Utilities</t>
  </si>
  <si>
    <t>Communication</t>
  </si>
  <si>
    <t>Custodial and Building Supplies</t>
  </si>
  <si>
    <t>Building Rent or Lease</t>
  </si>
  <si>
    <t>Building Repair and Maintenance</t>
  </si>
  <si>
    <t>Copy Machine Replacement</t>
  </si>
  <si>
    <t>Copy Machine Repair and Maintenance</t>
  </si>
  <si>
    <t>Subtotal Occupancy</t>
  </si>
  <si>
    <t>Field Trips</t>
  </si>
  <si>
    <t>Staff Development</t>
  </si>
  <si>
    <t>Subtotal Regular Education</t>
  </si>
  <si>
    <t>Total Regular Education and Other Education Costs</t>
  </si>
  <si>
    <t>Base Salaries or Cost</t>
  </si>
  <si>
    <t>General Category Codes</t>
  </si>
  <si>
    <t>Regular Education &amp; Other Codes</t>
  </si>
  <si>
    <t xml:space="preserve">Special Education &amp; Instructional Support </t>
  </si>
  <si>
    <t>Amount</t>
  </si>
  <si>
    <t>Grand Total Education Program Revenues</t>
  </si>
  <si>
    <t>Part B of the Individuals with Disabilities Education Act (IDEA)</t>
  </si>
  <si>
    <t>Exceptional Children's Educational Act (ECEA)</t>
  </si>
  <si>
    <t>Special Education Revenues</t>
  </si>
  <si>
    <t>Education Program Revenues</t>
  </si>
  <si>
    <t>Speech-Language Pathologist</t>
  </si>
  <si>
    <t xml:space="preserve">Subtotal Instructional  </t>
  </si>
  <si>
    <t>Staff Travel</t>
  </si>
  <si>
    <t>Subtotal Instructional Purchased Services</t>
  </si>
  <si>
    <t>Total Instructional</t>
  </si>
  <si>
    <t>Summary personnel costs are reflective of the individual data in the staff workbook.</t>
  </si>
  <si>
    <t xml:space="preserve">Special Education Supervisor </t>
  </si>
  <si>
    <t>Specialty Teacher: Physical Education</t>
  </si>
  <si>
    <t>Specialty Teacher: Art</t>
  </si>
  <si>
    <t>Specialty Teacher: Music</t>
  </si>
  <si>
    <t>Specialty Teacher: Family Consumer</t>
  </si>
  <si>
    <t>Specialty Teacher: Industrial Arts/Technology Ed</t>
  </si>
  <si>
    <t>School Audiologist</t>
  </si>
  <si>
    <t>School Nurse</t>
  </si>
  <si>
    <t>School Occupational Therapist</t>
  </si>
  <si>
    <t>School Physical Therapist</t>
  </si>
  <si>
    <t>School Psychologist</t>
  </si>
  <si>
    <t>School Social Worker</t>
  </si>
  <si>
    <t>Office Support</t>
  </si>
  <si>
    <t>Subtotal Support</t>
  </si>
  <si>
    <t>Subtotal Support Purchased Services</t>
  </si>
  <si>
    <t>Total Support</t>
  </si>
  <si>
    <t>Total Instructional &amp; Support</t>
  </si>
  <si>
    <t>Program Identification</t>
  </si>
  <si>
    <t>Name of Public Charter School</t>
  </si>
  <si>
    <t>Administrative Unit</t>
  </si>
  <si>
    <t>Authorizing School District</t>
  </si>
  <si>
    <t>Address</t>
  </si>
  <si>
    <t>Contact Person</t>
  </si>
  <si>
    <t>Phone Number</t>
  </si>
  <si>
    <t>Email</t>
  </si>
  <si>
    <t>Number of Program Days for the School Year</t>
  </si>
  <si>
    <t>School Year Begin Date</t>
  </si>
  <si>
    <t>School Year End Date</t>
  </si>
  <si>
    <t>Date:</t>
  </si>
  <si>
    <t>*By signing this form, the public charter school representative certifies that the information contained in the tuition cost application is, to the best of his/her knowledge, complete and accurate.</t>
  </si>
  <si>
    <t>Special Education Program Costs - Support</t>
  </si>
  <si>
    <t>Staff Workbook - Special Education Instructional and Support</t>
  </si>
  <si>
    <t>Staff Workbook - General Category Codes</t>
  </si>
  <si>
    <t>Special Education Program Costs - Instructional</t>
  </si>
  <si>
    <t>Row Description</t>
  </si>
  <si>
    <t>Calculation of a Tuition Cost Rate for Public Charter Schools</t>
  </si>
  <si>
    <t>Other Support Costs</t>
  </si>
  <si>
    <t>Subtotal Other Support Costs</t>
  </si>
  <si>
    <t>Regular Education and Other Educational Program Costs</t>
  </si>
  <si>
    <t xml:space="preserve">Administration </t>
  </si>
  <si>
    <t>Classification</t>
  </si>
  <si>
    <t>Total special education revenues
(from tab 8)</t>
  </si>
  <si>
    <t>Total other education revenues
(from tab 8)</t>
  </si>
  <si>
    <t>Total regular education and other education costs
(from tab 7)</t>
  </si>
  <si>
    <t>Estimated average number of students with disabilities
(from tab 1)</t>
  </si>
  <si>
    <t>Daily tuition cost per student with disabilities
(row 13 divided by row 14)</t>
  </si>
  <si>
    <t>Total Other Special Education Revenues</t>
  </si>
  <si>
    <t>Grand Total Instructional &amp; Support Costs</t>
  </si>
  <si>
    <t>Number of program days for the school year
(from tab 1)</t>
  </si>
  <si>
    <t>Charter Name:</t>
  </si>
  <si>
    <t>End of Sheet</t>
  </si>
  <si>
    <t>*Signature:</t>
  </si>
  <si>
    <t>Staff Title/Item</t>
  </si>
  <si>
    <t>Charter School Information</t>
  </si>
  <si>
    <t>CDE License Endorsement</t>
  </si>
  <si>
    <t>Total Other Education Revenues - not including PPR or UPK</t>
  </si>
  <si>
    <t>Contract Security/Custodial Services</t>
  </si>
  <si>
    <t xml:space="preserve">Teacher, Regular Education </t>
  </si>
  <si>
    <t xml:space="preserve">School Counselor </t>
  </si>
  <si>
    <t xml:space="preserve">Health Care Technician </t>
  </si>
  <si>
    <t>Tuition Cost Rate Calculation Row #</t>
  </si>
  <si>
    <t>Other Instructional Costs</t>
  </si>
  <si>
    <t>Subtotal Other Instructional Costs</t>
  </si>
  <si>
    <t>Administrator Job Code</t>
  </si>
  <si>
    <t>Professional Instructional: Classroom Instruction</t>
  </si>
  <si>
    <t>Professional Instructional: Instructional Support</t>
  </si>
  <si>
    <t>Professional Instructional: Other Support</t>
  </si>
  <si>
    <t>Professional Other: Professional Support</t>
  </si>
  <si>
    <t>Professional Other: Computer Technology</t>
  </si>
  <si>
    <t>Paraprofessional</t>
  </si>
  <si>
    <t>Office/Administrative Support</t>
  </si>
  <si>
    <t>Crafts/Trades/Services</t>
  </si>
  <si>
    <t>Total Other Special Education Instructional Services Purchased  from the Chartering District</t>
  </si>
  <si>
    <t>Total Other Special Education Support Services Purchased from the Chartering District</t>
  </si>
  <si>
    <r>
      <t xml:space="preserve">Occupancy - Education and Support Services 
</t>
    </r>
    <r>
      <rPr>
        <sz val="12"/>
        <color theme="1"/>
        <rFont val="Calibri"/>
        <family val="2"/>
      </rPr>
      <t>(includes applicable portion of business and administration)</t>
    </r>
  </si>
  <si>
    <t>Total special education costs (Instructional &amp; Support)
(from tab 6)</t>
  </si>
  <si>
    <t xml:space="preserve">Establishes and maintains an adequate and efficient system for controlling records (e.g., registration, admission, attendance, IEPs) for an organization. May include data entry into an established database. </t>
  </si>
  <si>
    <t>Performs the day-to-day activities of teaching special education students while under the supervision of a teacher. The teaching assistant does not make diagnostic or long-term evaluative decisions regarding special education students. This includes individuals who may or may not be certified and may include associate degree level preschool classroom instructors.</t>
  </si>
  <si>
    <t>Section I:</t>
  </si>
  <si>
    <t>Section II:</t>
  </si>
  <si>
    <t>General Category Code. If personal services pertains to staff, a specific staff title must be provided in the staff workbook.</t>
  </si>
  <si>
    <t>Personnel whose primary function is the technical oversight of a particular hardware/software system. This might also involve personnel supervision (e.g., Network Administrator, Data Base Administrator, Operating System Administrator, Technology Administrator - small district, Specialized Software Administrator - transportation, library, student information, etc.).</t>
  </si>
  <si>
    <t>Staff Workbook - Regular Education and Other (Administration and Occupancy)</t>
  </si>
  <si>
    <t>Primary functions are analysis, design, development, and implementation of software solutions (e.g., Programmers - web, data, applications, telecommunications, etc.; System Analysts/Designers, Project Coordinators).</t>
  </si>
  <si>
    <t>Primary functions are to install, configure and maintain hardware and software and provide training and support for users of them (e.g., Desktop Support, Trainers, Computer Operator, Computer Technician, Applications Support Specialist, Specialized Software Support - transportation, library, student information, etc.; Installers - wiring, telecommunications, Instructional Technology Support.</t>
  </si>
  <si>
    <t>Title:</t>
  </si>
  <si>
    <t>Certification of Information by Charter School</t>
  </si>
  <si>
    <t>Certification of Information by Director of Special Education of Administrative Unit of Attendance</t>
  </si>
  <si>
    <t>Estimated Average Number of Students (both regular and special education) to be served in 2025-2026</t>
  </si>
  <si>
    <t>Estimated Average Number of Students with Disabilities to be Served in 2025-2026</t>
  </si>
  <si>
    <r>
      <rPr>
        <b/>
        <sz val="12"/>
        <rFont val="Calibri"/>
        <family val="2"/>
      </rPr>
      <t>*Original signatures are required.</t>
    </r>
    <r>
      <rPr>
        <b/>
        <sz val="12"/>
        <color theme="1"/>
        <rFont val="Calibri"/>
        <family val="2"/>
      </rPr>
      <t xml:space="preserve"> To provide signatures:</t>
    </r>
    <r>
      <rPr>
        <sz val="12"/>
        <color theme="1"/>
        <rFont val="Calibri"/>
        <family val="2"/>
      </rPr>
      <t xml:space="preserve">
1. Print this page.
2. Provide a hand-written signature on the printed signature line provided.
3. Scan the printed page to a PDF.
4. Include a PDF file for each signature with the application submission.</t>
    </r>
  </si>
  <si>
    <t>*By signing this form, the Director of Special Education certifies that staff data contained in the program cost forms are supported by detailed staff FTEs and salaries in the staff workbooks and are reasonably consistent with the ratios for the chartering district, that the budgeted costs and revenues accurately reflect the special education budget for the public charter school, and that all revenue sources have been identified.</t>
  </si>
  <si>
    <t>Base Salary/Contract Amount if Purchased Services</t>
  </si>
  <si>
    <t>Total Other Administative Services Purchased from the Chartering District/BOCES</t>
  </si>
  <si>
    <t>Insurance (liability and property)</t>
  </si>
  <si>
    <r>
      <rPr>
        <b/>
        <sz val="12"/>
        <color theme="1"/>
        <rFont val="Calibri"/>
        <family val="2"/>
      </rPr>
      <t>Comment Box (optional)</t>
    </r>
    <r>
      <rPr>
        <sz val="12"/>
        <color theme="1"/>
        <rFont val="Calibri"/>
        <family val="2"/>
      </rPr>
      <t xml:space="preserve">
Use the field to the right to provide additional information for any of the fillable fields found on each tab or to provide feedback that may be relevant to review of the application. Avoid the use of acronyms.</t>
    </r>
  </si>
  <si>
    <r>
      <rPr>
        <b/>
        <sz val="12"/>
        <color theme="1"/>
        <rFont val="Calibri"/>
        <family val="2"/>
      </rPr>
      <t>Note for Completion of the Application</t>
    </r>
    <r>
      <rPr>
        <sz val="12"/>
        <color theme="1"/>
        <rFont val="Calibri"/>
        <family val="2"/>
      </rPr>
      <t xml:space="preserve">
Attempting to unprotect the application file or altering it in any way may disqualify the application from being reviewed. Contact the Tuition Cost Administrator for assistance.</t>
    </r>
  </si>
  <si>
    <t>Total regular education and other education costs above other education revenues
(row 4 minus row 5)</t>
  </si>
  <si>
    <r>
      <t>Documentation of a Tuition Rate for Public Charter Schools, Not Including Online Programs</t>
    </r>
    <r>
      <rPr>
        <b/>
        <sz val="18"/>
        <rFont val="Calibri"/>
        <family val="2"/>
      </rPr>
      <t xml:space="preserve"> Per ECEA Rule 9.03(1)(a)-(b)</t>
    </r>
    <r>
      <rPr>
        <b/>
        <sz val="18"/>
        <color theme="1"/>
        <rFont val="Calibri"/>
        <family val="2"/>
      </rPr>
      <t xml:space="preserve">
Fiscal Year 2025-26</t>
    </r>
  </si>
  <si>
    <t>Total special education costs above special education revenues
(row 1 minus row 2)</t>
  </si>
  <si>
    <t>Per Pupil Amount</t>
  </si>
  <si>
    <t>Total regular education and other education costs above other education revenues
(row 6)</t>
  </si>
  <si>
    <t>Section 2: Identification and Application of Per Pupil Revenue (PPR) or Universal Pre-Kindergarten Revenue (UPK)</t>
  </si>
  <si>
    <t>Section 3: Calculation of Daily Tuition Cost Rate</t>
  </si>
  <si>
    <t>Total per pupil special education costs above per pupil special education revenues
(row 1 per pupil minus row 2 per pupil)</t>
  </si>
  <si>
    <r>
      <t xml:space="preserve">Total per pupil special education costs above special education revenues minus the remaining per pupil revenue. This is the unreimbursed special education costs per pupil.
</t>
    </r>
    <r>
      <rPr>
        <sz val="12"/>
        <rFont val="Calibri"/>
        <family val="2"/>
      </rPr>
      <t>(row 12 minus row 13)</t>
    </r>
  </si>
  <si>
    <r>
      <rPr>
        <sz val="12"/>
        <rFont val="Calibri"/>
        <family val="2"/>
      </rPr>
      <t>Special education percentage of per pupil revenue (PPR) as revenue against special education costs</t>
    </r>
    <r>
      <rPr>
        <sz val="12"/>
        <color theme="1"/>
        <rFont val="Calibri"/>
        <family val="2"/>
      </rPr>
      <t xml:space="preserve">
</t>
    </r>
    <r>
      <rPr>
        <sz val="12"/>
        <rFont val="Calibri"/>
        <family val="2"/>
      </rPr>
      <t>(row 10 divided by row 8)</t>
    </r>
  </si>
  <si>
    <t>Section 1: Costs and Revenues Before Applying Per Pupil Revenue (PPR) or Universal Pre-Kindergarten (UPK) Revenue</t>
  </si>
  <si>
    <t>Total education costs (special ed, regular ed and other ed) above special education and other education revenues
(row 3 plus row 6)</t>
  </si>
  <si>
    <r>
      <t xml:space="preserve">Per pupil revenue (PPR) or universal pre-kindergarten (UPK) revenue minus total per pupil regular education and other education costs above other education revenues. This is the remaining per pupil revenue (PPR) or universal pre-kindergarten (UPK) revenue to apply to total per pupil special education costs above special education revenues.
</t>
    </r>
    <r>
      <rPr>
        <sz val="12"/>
        <rFont val="Calibri"/>
        <family val="2"/>
      </rPr>
      <t>(row 8 minus row 9)</t>
    </r>
  </si>
  <si>
    <t>Remaining per pupil revenue (PPR) or universal pre-kindergarten (UPK) revenue to apply to total per pupil special education costs above special education revenues.
(Row 10)</t>
  </si>
  <si>
    <t>Total Special Education Revenues (ECEA, IDEA &amp; other SPED revenues)</t>
  </si>
  <si>
    <t>Supplies &amp; Materials - to determine if a cost should be reported as SPED vs. Reg Ed, ask if the cost would be necessary if there were no SPED students in the school. If yes, it should be reported as a Reg Ed cost on tab 7. Alternatively, ask if the cost is generated by the student's Reg ED or SPED program.</t>
  </si>
  <si>
    <t>Other Special Education Instructional Services Purchased from the Chartering District - specify in detail the services purchased in the green fields below. If applicable, provide a student rate.</t>
  </si>
  <si>
    <t>Other Special Education Support Services Purchased from the Chartering District - specify in detail the services purchased in the green fields below. If applicable, provide a student rate.</t>
  </si>
  <si>
    <t>Other Administative Services Purchased from the Chartering District/BOCE - specify in detail the services purchased in the green fields below. If applicable, provide a student rate.</t>
  </si>
  <si>
    <t>Other Special Education Revenues - specify in detail the revenues received in the green fields below. If applicable, provide a student rate.</t>
  </si>
  <si>
    <r>
      <t xml:space="preserve">Other Education Revenues - not including PPR or UPK
</t>
    </r>
    <r>
      <rPr>
        <sz val="12"/>
        <color theme="1"/>
        <rFont val="Calibri"/>
        <family val="2"/>
      </rPr>
      <t>Specify in detail the revenues received in the green fields below. If applicable, provide a student rate.</t>
    </r>
  </si>
  <si>
    <t>Specialized Equipment - attach itemized description</t>
  </si>
  <si>
    <t>Equipment - attach itemized description</t>
  </si>
  <si>
    <t>Per pupil revenue (PPR) or universal pre-kindergarten (UPK) revenue. Enter the amount of PPR or UPK received for each student from the school district/Charter School Institute.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</si>
</sst>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7" formatCode="&quot;$&quot;#,##0.00_);\(&quot;$&quot;#,##0.00\)"/>
    <numFmt numFmtId="43" formatCode="_(* #,##0.00_);_(* \(#,##0.00\);_(* &quot;-&quot;??_);_(@_)"/>
    <numFmt numFmtId="164" formatCode="000\-00\-0000"/>
    <numFmt numFmtId="165" formatCode="0.000"/>
    <numFmt numFmtId="166" formatCode="&quot;$&quot;#,##0.00"/>
    <numFmt numFmtId="167" formatCode="m/d/yyyy;@"/>
    <numFmt numFmtId="168" formatCode="[$$-409]#,##0.00"/>
    <numFmt numFmtId="169" formatCode="#,##0.000"/>
    <numFmt numFmtId="170" formatCode="[&lt;=9999999]###\-####;\(###\)\ ###\-####"/>
  </numFmts>
  <fonts count="21" x14ac:knownFonts="1">
    <font>
      <sz val="12"/>
      <color theme="1"/>
      <name val="Aptos Narrow"/>
      <family val="2"/>
      <scheme val="minor"/>
    </font>
    <font>
      <sz val="12"/>
      <color theme="1"/>
      <name val="Aptos Narrow"/>
      <family val="2"/>
      <scheme val="minor"/>
    </font>
    <font>
      <sz val="12"/>
      <name val="Helv"/>
    </font>
    <font>
      <b/>
      <sz val="12"/>
      <name val="Calibri"/>
      <family val="2"/>
    </font>
    <font>
      <sz val="12"/>
      <color theme="1"/>
      <name val="Calibri"/>
      <family val="2"/>
    </font>
    <font>
      <sz val="12"/>
      <name val="Calibri"/>
      <family val="2"/>
    </font>
    <font>
      <b/>
      <sz val="12"/>
      <color theme="1"/>
      <name val="Calibri"/>
      <family val="2"/>
    </font>
    <font>
      <b/>
      <sz val="16"/>
      <color theme="1"/>
      <name val="Calibri"/>
      <family val="2"/>
    </font>
    <font>
      <sz val="10"/>
      <name val="Arial"/>
      <family val="2"/>
    </font>
    <font>
      <sz val="8"/>
      <name val="Aptos Narrow"/>
      <family val="2"/>
      <scheme val="minor"/>
    </font>
    <font>
      <sz val="12"/>
      <color rgb="FF000000"/>
      <name val="Calibri"/>
      <family val="2"/>
    </font>
    <font>
      <sz val="11"/>
      <color theme="1"/>
      <name val="Aptos Narrow"/>
      <family val="2"/>
      <scheme val="minor"/>
    </font>
    <font>
      <b/>
      <sz val="12"/>
      <color theme="3"/>
      <name val="Calibri"/>
      <family val="2"/>
    </font>
    <font>
      <b/>
      <sz val="18"/>
      <color theme="1"/>
      <name val="Calibri"/>
      <family val="2"/>
    </font>
    <font>
      <sz val="18"/>
      <color theme="1"/>
      <name val="Aptos Narrow"/>
      <family val="2"/>
      <scheme val="minor"/>
    </font>
    <font>
      <b/>
      <sz val="14"/>
      <name val="Calibri"/>
      <family val="2"/>
    </font>
    <font>
      <b/>
      <sz val="18"/>
      <name val="Calibri"/>
      <family val="2"/>
    </font>
    <font>
      <b/>
      <sz val="12"/>
      <color theme="0"/>
      <name val="Calibri"/>
      <family val="2"/>
    </font>
    <font>
      <sz val="12"/>
      <color theme="0"/>
      <name val="Calibri"/>
      <family val="2"/>
    </font>
    <font>
      <sz val="12"/>
      <color theme="0"/>
      <name val="Aptos Narrow"/>
      <family val="2"/>
      <scheme val="minor"/>
    </font>
    <font>
      <b/>
      <sz val="14"/>
      <color theme="1"/>
      <name val="Calibri"/>
      <family val="2"/>
    </font>
  </fonts>
  <fills count="8">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rgb="FFFDE9D9"/>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D7D7E5"/>
        <bgColor indexed="64"/>
      </patternFill>
    </fill>
  </fills>
  <borders count="53">
    <border>
      <left/>
      <right/>
      <top/>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double">
        <color indexed="64"/>
      </top>
      <bottom style="double">
        <color indexed="64"/>
      </bottom>
      <diagonal/>
    </border>
    <border>
      <left/>
      <right style="medium">
        <color indexed="64"/>
      </right>
      <top/>
      <bottom style="thin">
        <color auto="1"/>
      </bottom>
      <diagonal/>
    </border>
    <border>
      <left style="medium">
        <color indexed="64"/>
      </left>
      <right style="medium">
        <color indexed="64"/>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diagonal/>
    </border>
  </borders>
  <cellStyleXfs count="9">
    <xf numFmtId="0" fontId="0" fillId="0" borderId="0"/>
    <xf numFmtId="0" fontId="3" fillId="0" borderId="5" applyNumberFormat="0" applyFill="0" applyAlignment="0" applyProtection="0"/>
    <xf numFmtId="0" fontId="2" fillId="0" borderId="0"/>
    <xf numFmtId="0" fontId="8" fillId="0" borderId="0"/>
    <xf numFmtId="0" fontId="2" fillId="0" borderId="0"/>
    <xf numFmtId="0" fontId="2" fillId="0" borderId="0"/>
    <xf numFmtId="0" fontId="11" fillId="0" borderId="0"/>
    <xf numFmtId="0" fontId="12" fillId="0" borderId="1" applyNumberFormat="0" applyFill="0" applyAlignment="0" applyProtection="0"/>
    <xf numFmtId="43" fontId="11" fillId="0" borderId="0" applyFont="0" applyFill="0" applyBorder="0" applyAlignment="0" applyProtection="0"/>
  </cellStyleXfs>
  <cellXfs count="332">
    <xf numFmtId="0" fontId="0" fillId="0" borderId="0" xfId="0"/>
    <xf numFmtId="0" fontId="4" fillId="0" borderId="0" xfId="0" applyFont="1"/>
    <xf numFmtId="0" fontId="8" fillId="0" borderId="0" xfId="3" applyAlignment="1">
      <alignment horizontal="left"/>
    </xf>
    <xf numFmtId="0" fontId="8" fillId="0" borderId="0" xfId="3"/>
    <xf numFmtId="164" fontId="5" fillId="2" borderId="6" xfId="2" applyNumberFormat="1" applyFont="1" applyFill="1" applyBorder="1" applyAlignment="1" applyProtection="1">
      <alignment horizontal="center"/>
      <protection locked="0"/>
    </xf>
    <xf numFmtId="165" fontId="5" fillId="2" borderId="6" xfId="2" applyNumberFormat="1" applyFont="1" applyFill="1" applyBorder="1" applyAlignment="1" applyProtection="1">
      <alignment horizontal="center"/>
      <protection locked="0"/>
    </xf>
    <xf numFmtId="166" fontId="5" fillId="2" borderId="6" xfId="2" applyNumberFormat="1" applyFont="1" applyFill="1" applyBorder="1" applyAlignment="1" applyProtection="1">
      <alignment horizontal="center"/>
      <protection locked="0"/>
    </xf>
    <xf numFmtId="0" fontId="5" fillId="2" borderId="6" xfId="2" applyFont="1" applyFill="1" applyBorder="1" applyAlignment="1" applyProtection="1">
      <alignment horizontal="center"/>
      <protection locked="0"/>
    </xf>
    <xf numFmtId="164" fontId="5" fillId="2" borderId="6" xfId="0" applyNumberFormat="1" applyFont="1" applyFill="1" applyBorder="1" applyAlignment="1" applyProtection="1">
      <alignment horizontal="center"/>
      <protection locked="0"/>
    </xf>
    <xf numFmtId="165" fontId="5" fillId="2" borderId="6" xfId="0" applyNumberFormat="1" applyFont="1" applyFill="1" applyBorder="1" applyAlignment="1" applyProtection="1">
      <alignment horizontal="center"/>
      <protection locked="0"/>
    </xf>
    <xf numFmtId="166" fontId="5" fillId="2" borderId="6" xfId="0" applyNumberFormat="1"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4" fillId="0" borderId="0" xfId="6" applyFont="1"/>
    <xf numFmtId="0" fontId="4" fillId="0" borderId="0" xfId="6" applyFont="1" applyAlignment="1">
      <alignment wrapText="1"/>
    </xf>
    <xf numFmtId="0" fontId="4" fillId="0" borderId="17" xfId="6" applyFont="1" applyBorder="1"/>
    <xf numFmtId="0" fontId="1" fillId="0" borderId="0" xfId="6" applyFont="1"/>
    <xf numFmtId="0" fontId="4" fillId="0" borderId="0" xfId="6" applyFont="1" applyAlignment="1">
      <alignment horizontal="center"/>
    </xf>
    <xf numFmtId="0" fontId="1" fillId="0" borderId="0" xfId="6" applyFont="1" applyAlignment="1">
      <alignment horizontal="center"/>
    </xf>
    <xf numFmtId="0" fontId="4" fillId="0" borderId="0" xfId="6" applyFont="1" applyAlignment="1">
      <alignment horizontal="center" vertical="center"/>
    </xf>
    <xf numFmtId="0" fontId="1" fillId="0" borderId="0" xfId="6" applyFont="1" applyAlignment="1">
      <alignment horizontal="center" vertical="center"/>
    </xf>
    <xf numFmtId="0" fontId="14" fillId="0" borderId="0" xfId="6" applyFont="1" applyAlignment="1">
      <alignment wrapText="1"/>
    </xf>
    <xf numFmtId="0" fontId="4" fillId="2" borderId="18" xfId="6" applyFont="1" applyFill="1" applyBorder="1" applyAlignment="1" applyProtection="1">
      <alignment horizontal="left"/>
      <protection locked="0"/>
    </xf>
    <xf numFmtId="0" fontId="3" fillId="0" borderId="5" xfId="1" applyAlignment="1" applyProtection="1">
      <alignment horizontal="center" vertical="center" wrapText="1"/>
    </xf>
    <xf numFmtId="167" fontId="5" fillId="2" borderId="16" xfId="2" applyNumberFormat="1" applyFont="1" applyFill="1" applyBorder="1" applyAlignment="1" applyProtection="1">
      <alignment horizontal="center"/>
      <protection locked="0"/>
    </xf>
    <xf numFmtId="167" fontId="5" fillId="2" borderId="16" xfId="0" applyNumberFormat="1" applyFont="1" applyFill="1" applyBorder="1" applyAlignment="1" applyProtection="1">
      <alignment horizontal="center"/>
      <protection locked="0"/>
    </xf>
    <xf numFmtId="166" fontId="4" fillId="2" borderId="24" xfId="6" applyNumberFormat="1" applyFont="1" applyFill="1" applyBorder="1" applyAlignment="1" applyProtection="1">
      <alignment horizontal="right"/>
      <protection locked="0"/>
    </xf>
    <xf numFmtId="166" fontId="5" fillId="2" borderId="24" xfId="2" applyNumberFormat="1" applyFont="1" applyFill="1" applyBorder="1" applyAlignment="1" applyProtection="1">
      <alignment horizontal="right" wrapText="1"/>
      <protection locked="0"/>
    </xf>
    <xf numFmtId="0" fontId="5" fillId="0" borderId="0" xfId="3" applyFont="1" applyAlignment="1">
      <alignment horizontal="left" vertical="center"/>
    </xf>
    <xf numFmtId="0" fontId="5" fillId="0" borderId="24" xfId="3" applyFont="1" applyBorder="1" applyAlignment="1">
      <alignment horizontal="left" vertical="center" wrapText="1"/>
    </xf>
    <xf numFmtId="0" fontId="10" fillId="0" borderId="24" xfId="0" applyFont="1" applyBorder="1" applyAlignment="1">
      <alignment horizontal="left" vertical="center" wrapText="1"/>
    </xf>
    <xf numFmtId="0" fontId="10" fillId="0" borderId="0" xfId="0" applyFont="1" applyAlignment="1">
      <alignment horizontal="left" vertical="center" wrapText="1"/>
    </xf>
    <xf numFmtId="0" fontId="5" fillId="0" borderId="26" xfId="3" applyFont="1" applyBorder="1" applyAlignment="1">
      <alignment horizontal="left" vertical="center" wrapText="1"/>
    </xf>
    <xf numFmtId="0" fontId="5" fillId="0" borderId="0" xfId="3" applyFont="1" applyAlignment="1">
      <alignment horizontal="left" vertical="center" wrapText="1"/>
    </xf>
    <xf numFmtId="0" fontId="10" fillId="0" borderId="26" xfId="0" applyFont="1" applyBorder="1" applyAlignment="1">
      <alignment horizontal="left" vertical="center" wrapText="1"/>
    </xf>
    <xf numFmtId="0" fontId="4" fillId="2" borderId="20" xfId="6" applyFont="1" applyFill="1" applyBorder="1" applyAlignment="1" applyProtection="1">
      <alignment horizontal="left"/>
      <protection locked="0"/>
    </xf>
    <xf numFmtId="170" fontId="4" fillId="2" borderId="18" xfId="6" applyNumberFormat="1" applyFont="1" applyFill="1" applyBorder="1" applyAlignment="1" applyProtection="1">
      <alignment horizontal="left"/>
      <protection locked="0"/>
    </xf>
    <xf numFmtId="14" fontId="4" fillId="2" borderId="18" xfId="6" applyNumberFormat="1" applyFont="1" applyFill="1" applyBorder="1" applyAlignment="1" applyProtection="1">
      <alignment horizontal="left"/>
      <protection locked="0"/>
    </xf>
    <xf numFmtId="14" fontId="4" fillId="2" borderId="12" xfId="6" applyNumberFormat="1" applyFont="1" applyFill="1" applyBorder="1" applyAlignment="1" applyProtection="1">
      <alignment horizontal="left"/>
      <protection locked="0"/>
    </xf>
    <xf numFmtId="0" fontId="5" fillId="2" borderId="6" xfId="2" applyFont="1" applyFill="1" applyBorder="1" applyAlignment="1" applyProtection="1">
      <alignment horizontal="center" wrapText="1"/>
      <protection locked="0"/>
    </xf>
    <xf numFmtId="0" fontId="5" fillId="2" borderId="2" xfId="2" applyFont="1" applyFill="1" applyBorder="1" applyAlignment="1" applyProtection="1">
      <alignment horizontal="center" wrapText="1"/>
      <protection locked="0"/>
    </xf>
    <xf numFmtId="0" fontId="5" fillId="2" borderId="15" xfId="2" applyFont="1" applyFill="1" applyBorder="1" applyAlignment="1" applyProtection="1">
      <alignment horizontal="center" wrapText="1"/>
      <protection locked="0"/>
    </xf>
    <xf numFmtId="0" fontId="5" fillId="2" borderId="6" xfId="0" applyFont="1" applyFill="1" applyBorder="1" applyAlignment="1" applyProtection="1">
      <alignment horizontal="center" wrapText="1"/>
      <protection locked="0"/>
    </xf>
    <xf numFmtId="0" fontId="4" fillId="0" borderId="0" xfId="6" applyFont="1" applyAlignment="1">
      <alignment horizontal="center" wrapText="1"/>
    </xf>
    <xf numFmtId="0" fontId="6" fillId="0" borderId="0" xfId="6" applyFont="1" applyAlignment="1">
      <alignment horizontal="left" vertical="center"/>
    </xf>
    <xf numFmtId="0" fontId="4" fillId="0" borderId="15" xfId="6" applyFont="1" applyBorder="1" applyAlignment="1">
      <alignment horizontal="center" vertical="center"/>
    </xf>
    <xf numFmtId="0" fontId="4" fillId="0" borderId="6" xfId="6" applyFont="1" applyBorder="1" applyAlignment="1">
      <alignment wrapText="1"/>
    </xf>
    <xf numFmtId="0" fontId="4" fillId="0" borderId="3" xfId="6" applyFont="1" applyBorder="1" applyAlignment="1">
      <alignment horizontal="center" vertical="center"/>
    </xf>
    <xf numFmtId="0" fontId="4" fillId="0" borderId="21" xfId="6" applyFont="1" applyBorder="1" applyAlignment="1">
      <alignment wrapText="1"/>
    </xf>
    <xf numFmtId="0" fontId="6" fillId="0" borderId="0" xfId="6" applyFont="1" applyAlignment="1">
      <alignment horizontal="left" vertical="center" wrapText="1"/>
    </xf>
    <xf numFmtId="0" fontId="4" fillId="0" borderId="0" xfId="6" applyFont="1" applyAlignment="1">
      <alignment horizontal="left" wrapText="1"/>
    </xf>
    <xf numFmtId="0" fontId="3" fillId="0" borderId="4" xfId="2" applyFont="1" applyBorder="1" applyAlignment="1">
      <alignment horizontal="left" vertical="center"/>
    </xf>
    <xf numFmtId="0" fontId="3" fillId="0" borderId="4" xfId="2" applyFont="1" applyBorder="1" applyAlignment="1">
      <alignment horizontal="left" vertical="center" wrapText="1"/>
    </xf>
    <xf numFmtId="0" fontId="4" fillId="0" borderId="24" xfId="0" applyFont="1" applyBorder="1" applyAlignment="1">
      <alignment horizontal="center"/>
    </xf>
    <xf numFmtId="0" fontId="4" fillId="0" borderId="24" xfId="0" applyFont="1" applyBorder="1" applyAlignment="1">
      <alignment wrapText="1"/>
    </xf>
    <xf numFmtId="169" fontId="4" fillId="0" borderId="24" xfId="0" applyNumberFormat="1" applyFont="1" applyBorder="1" applyAlignment="1">
      <alignment horizontal="center"/>
    </xf>
    <xf numFmtId="166" fontId="4" fillId="0" borderId="24" xfId="0" applyNumberFormat="1" applyFont="1" applyBorder="1" applyAlignment="1">
      <alignment horizontal="right"/>
    </xf>
    <xf numFmtId="0" fontId="3" fillId="4" borderId="5" xfId="0" applyFont="1" applyFill="1" applyBorder="1" applyAlignment="1">
      <alignment wrapText="1"/>
    </xf>
    <xf numFmtId="169" fontId="3" fillId="4" borderId="5" xfId="0" applyNumberFormat="1" applyFont="1" applyFill="1" applyBorder="1" applyAlignment="1">
      <alignment horizontal="center"/>
    </xf>
    <xf numFmtId="166" fontId="3" fillId="4" borderId="5" xfId="0" applyNumberFormat="1" applyFont="1" applyFill="1" applyBorder="1" applyAlignment="1">
      <alignment horizontal="right"/>
    </xf>
    <xf numFmtId="0" fontId="4" fillId="0" borderId="0" xfId="0" applyFont="1" applyAlignment="1">
      <alignment horizontal="center"/>
    </xf>
    <xf numFmtId="0" fontId="5" fillId="0" borderId="27" xfId="4" applyFont="1" applyBorder="1" applyAlignment="1">
      <alignment horizontal="left"/>
    </xf>
    <xf numFmtId="0" fontId="5" fillId="0" borderId="24" xfId="4" applyFont="1" applyBorder="1" applyAlignment="1">
      <alignment horizontal="left"/>
    </xf>
    <xf numFmtId="0" fontId="5" fillId="0" borderId="25" xfId="4" applyFont="1" applyBorder="1" applyAlignment="1">
      <alignment horizontal="left"/>
    </xf>
    <xf numFmtId="166" fontId="5" fillId="0" borderId="24" xfId="8" applyNumberFormat="1" applyFont="1" applyBorder="1" applyAlignment="1" applyProtection="1">
      <alignment horizontal="right"/>
    </xf>
    <xf numFmtId="0" fontId="3" fillId="4" borderId="5" xfId="4" applyFont="1" applyFill="1" applyBorder="1" applyAlignment="1">
      <alignment horizontal="left"/>
    </xf>
    <xf numFmtId="165" fontId="3" fillId="4" borderId="5" xfId="8" applyNumberFormat="1" applyFont="1" applyFill="1" applyBorder="1" applyAlignment="1" applyProtection="1">
      <alignment horizontal="center"/>
    </xf>
    <xf numFmtId="166" fontId="3" fillId="4" borderId="5" xfId="8" applyNumberFormat="1" applyFont="1" applyFill="1" applyBorder="1" applyAlignment="1" applyProtection="1">
      <alignment horizontal="right"/>
    </xf>
    <xf numFmtId="0" fontId="4" fillId="0" borderId="27" xfId="6" applyFont="1" applyBorder="1"/>
    <xf numFmtId="169" fontId="5" fillId="0" borderId="27" xfId="8" applyNumberFormat="1" applyFont="1" applyBorder="1" applyAlignment="1" applyProtection="1">
      <alignment horizontal="center"/>
    </xf>
    <xf numFmtId="166" fontId="5" fillId="0" borderId="27" xfId="8" applyNumberFormat="1" applyFont="1" applyBorder="1" applyAlignment="1" applyProtection="1">
      <alignment horizontal="right"/>
    </xf>
    <xf numFmtId="0" fontId="4" fillId="0" borderId="24" xfId="6" applyFont="1" applyBorder="1"/>
    <xf numFmtId="169" fontId="5" fillId="0" borderId="24" xfId="8" applyNumberFormat="1" applyFont="1" applyBorder="1" applyAlignment="1" applyProtection="1">
      <alignment horizontal="center"/>
    </xf>
    <xf numFmtId="0" fontId="4" fillId="0" borderId="24" xfId="6" applyFont="1" applyBorder="1" applyAlignment="1">
      <alignment horizontal="center"/>
    </xf>
    <xf numFmtId="0" fontId="6" fillId="4" borderId="5" xfId="6" applyFont="1" applyFill="1" applyBorder="1"/>
    <xf numFmtId="169" fontId="6" fillId="4" borderId="5" xfId="6" applyNumberFormat="1" applyFont="1" applyFill="1" applyBorder="1" applyAlignment="1">
      <alignment horizontal="center"/>
    </xf>
    <xf numFmtId="166" fontId="6" fillId="4" borderId="5" xfId="6" applyNumberFormat="1" applyFont="1" applyFill="1" applyBorder="1" applyAlignment="1">
      <alignment horizontal="right"/>
    </xf>
    <xf numFmtId="0" fontId="4" fillId="0" borderId="25" xfId="6" applyFont="1" applyBorder="1" applyAlignment="1">
      <alignment horizontal="left" wrapText="1"/>
    </xf>
    <xf numFmtId="0" fontId="6" fillId="4" borderId="5" xfId="6" applyFont="1" applyFill="1" applyBorder="1" applyAlignment="1">
      <alignment horizontal="left"/>
    </xf>
    <xf numFmtId="0" fontId="3" fillId="0" borderId="5" xfId="1" applyAlignment="1" applyProtection="1">
      <alignment horizontal="center" vertical="center"/>
    </xf>
    <xf numFmtId="166" fontId="4" fillId="2" borderId="25" xfId="6" applyNumberFormat="1" applyFont="1" applyFill="1" applyBorder="1" applyAlignment="1" applyProtection="1">
      <alignment horizontal="right"/>
      <protection locked="0"/>
    </xf>
    <xf numFmtId="0" fontId="4" fillId="0" borderId="23" xfId="6" applyFont="1" applyBorder="1" applyAlignment="1">
      <alignment horizontal="center"/>
    </xf>
    <xf numFmtId="0" fontId="4" fillId="0" borderId="25" xfId="6" applyFont="1" applyBorder="1" applyAlignment="1">
      <alignment horizontal="center"/>
    </xf>
    <xf numFmtId="0" fontId="4" fillId="0" borderId="27" xfId="6" applyFont="1" applyBorder="1" applyAlignment="1">
      <alignment horizontal="center"/>
    </xf>
    <xf numFmtId="0" fontId="10" fillId="0" borderId="24" xfId="0" applyFont="1" applyBorder="1" applyAlignment="1">
      <alignment horizontal="center" vertical="center" wrapText="1"/>
    </xf>
    <xf numFmtId="0" fontId="5" fillId="0" borderId="24"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0" xfId="3" applyFont="1" applyAlignment="1">
      <alignment horizontal="center" vertical="center" wrapText="1"/>
    </xf>
    <xf numFmtId="0" fontId="6" fillId="0" borderId="9" xfId="6" applyFont="1" applyBorder="1"/>
    <xf numFmtId="0" fontId="4" fillId="0" borderId="11" xfId="6" applyFont="1" applyBorder="1"/>
    <xf numFmtId="0" fontId="4" fillId="0" borderId="11" xfId="6" applyFont="1" applyBorder="1" applyAlignment="1">
      <alignment wrapText="1"/>
    </xf>
    <xf numFmtId="0" fontId="4" fillId="0" borderId="11" xfId="6" applyFont="1" applyBorder="1" applyAlignment="1">
      <alignment horizontal="right"/>
    </xf>
    <xf numFmtId="0" fontId="4" fillId="0" borderId="31" xfId="6" applyFont="1" applyBorder="1" applyAlignment="1">
      <alignment horizontal="left"/>
    </xf>
    <xf numFmtId="0" fontId="4" fillId="0" borderId="19" xfId="6" applyFont="1" applyBorder="1" applyAlignment="1">
      <alignment horizontal="right"/>
    </xf>
    <xf numFmtId="0" fontId="4" fillId="0" borderId="23" xfId="0" applyFont="1" applyBorder="1" applyAlignment="1">
      <alignment wrapText="1"/>
    </xf>
    <xf numFmtId="166" fontId="4" fillId="0" borderId="23" xfId="0" applyNumberFormat="1" applyFont="1" applyBorder="1" applyAlignment="1">
      <alignment horizontal="right"/>
    </xf>
    <xf numFmtId="0" fontId="6" fillId="0" borderId="9" xfId="0" applyFont="1" applyBorder="1" applyAlignment="1">
      <alignment wrapText="1"/>
    </xf>
    <xf numFmtId="0" fontId="6" fillId="0" borderId="5" xfId="6" applyFont="1" applyBorder="1" applyAlignment="1">
      <alignment horizontal="left" vertical="center"/>
    </xf>
    <xf numFmtId="0" fontId="4" fillId="0" borderId="25" xfId="6" applyFont="1" applyBorder="1" applyAlignment="1">
      <alignment wrapText="1"/>
    </xf>
    <xf numFmtId="0" fontId="6" fillId="4" borderId="33" xfId="6" applyFont="1" applyFill="1" applyBorder="1" applyAlignment="1">
      <alignment horizontal="left"/>
    </xf>
    <xf numFmtId="166" fontId="6" fillId="4" borderId="34" xfId="6" applyNumberFormat="1" applyFont="1" applyFill="1" applyBorder="1" applyAlignment="1">
      <alignment horizontal="right"/>
    </xf>
    <xf numFmtId="0" fontId="5" fillId="0" borderId="23" xfId="3" applyFont="1" applyBorder="1" applyAlignment="1">
      <alignment horizontal="lef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166" fontId="4" fillId="2" borderId="23" xfId="6" applyNumberFormat="1" applyFont="1" applyFill="1" applyBorder="1" applyAlignment="1" applyProtection="1">
      <alignment wrapText="1"/>
      <protection locked="0"/>
    </xf>
    <xf numFmtId="166" fontId="4" fillId="2" borderId="24" xfId="6" applyNumberFormat="1" applyFont="1" applyFill="1" applyBorder="1" applyAlignment="1" applyProtection="1">
      <alignment wrapText="1"/>
      <protection locked="0"/>
    </xf>
    <xf numFmtId="166" fontId="4" fillId="2" borderId="25" xfId="6" applyNumberFormat="1" applyFont="1" applyFill="1" applyBorder="1" applyAlignment="1" applyProtection="1">
      <alignment wrapText="1"/>
      <protection locked="0"/>
    </xf>
    <xf numFmtId="166" fontId="4" fillId="2" borderId="23" xfId="6" applyNumberFormat="1" applyFont="1" applyFill="1" applyBorder="1" applyAlignment="1" applyProtection="1">
      <alignment horizontal="right"/>
      <protection locked="0"/>
    </xf>
    <xf numFmtId="165" fontId="6" fillId="4" borderId="5" xfId="6" applyNumberFormat="1" applyFont="1" applyFill="1" applyBorder="1" applyAlignment="1">
      <alignment horizontal="center"/>
    </xf>
    <xf numFmtId="7" fontId="6" fillId="4" borderId="5" xfId="6" applyNumberFormat="1" applyFont="1" applyFill="1" applyBorder="1" applyAlignment="1">
      <alignment horizontal="right"/>
    </xf>
    <xf numFmtId="0" fontId="5" fillId="0" borderId="23" xfId="4" applyFont="1" applyBorder="1" applyAlignment="1">
      <alignment horizontal="left"/>
    </xf>
    <xf numFmtId="165" fontId="5" fillId="0" borderId="23" xfId="8" applyNumberFormat="1" applyFont="1" applyBorder="1" applyAlignment="1" applyProtection="1">
      <alignment horizontal="center"/>
    </xf>
    <xf numFmtId="166" fontId="5" fillId="0" borderId="23" xfId="8" applyNumberFormat="1" applyFont="1" applyBorder="1" applyAlignment="1" applyProtection="1">
      <alignment horizontal="right"/>
    </xf>
    <xf numFmtId="0" fontId="4" fillId="0" borderId="29" xfId="6" applyFont="1" applyBorder="1"/>
    <xf numFmtId="7" fontId="5" fillId="2" borderId="24" xfId="2" applyNumberFormat="1" applyFont="1" applyFill="1" applyBorder="1" applyAlignment="1" applyProtection="1">
      <alignment horizontal="right" wrapText="1"/>
      <protection locked="0"/>
    </xf>
    <xf numFmtId="0" fontId="4" fillId="0" borderId="24" xfId="6" applyFont="1" applyBorder="1" applyAlignment="1">
      <alignment wrapText="1"/>
    </xf>
    <xf numFmtId="7" fontId="5" fillId="2" borderId="24" xfId="2" applyNumberFormat="1" applyFont="1" applyFill="1" applyBorder="1" applyAlignment="1" applyProtection="1">
      <alignment wrapText="1"/>
      <protection locked="0"/>
    </xf>
    <xf numFmtId="7" fontId="5" fillId="2" borderId="23" xfId="2" applyNumberFormat="1" applyFont="1" applyFill="1" applyBorder="1" applyAlignment="1" applyProtection="1">
      <alignment wrapText="1"/>
      <protection locked="0"/>
    </xf>
    <xf numFmtId="0" fontId="6" fillId="4" borderId="5" xfId="6" applyFont="1" applyFill="1" applyBorder="1" applyAlignment="1">
      <alignment horizontal="left" wrapText="1"/>
    </xf>
    <xf numFmtId="165" fontId="5" fillId="0" borderId="24" xfId="8" applyNumberFormat="1" applyFont="1" applyBorder="1" applyAlignment="1" applyProtection="1">
      <alignment horizontal="center"/>
    </xf>
    <xf numFmtId="0" fontId="5" fillId="0" borderId="26" xfId="4" applyFont="1" applyBorder="1" applyAlignment="1">
      <alignment horizontal="left"/>
    </xf>
    <xf numFmtId="165" fontId="5" fillId="0" borderId="26" xfId="8" applyNumberFormat="1" applyFont="1" applyBorder="1" applyAlignment="1" applyProtection="1">
      <alignment horizontal="center"/>
    </xf>
    <xf numFmtId="166" fontId="5" fillId="0" borderId="26" xfId="8" applyNumberFormat="1" applyFont="1" applyFill="1" applyBorder="1" applyAlignment="1" applyProtection="1">
      <alignment horizontal="right"/>
    </xf>
    <xf numFmtId="166" fontId="5" fillId="0" borderId="26" xfId="8" applyNumberFormat="1" applyFont="1" applyBorder="1" applyAlignment="1" applyProtection="1">
      <alignment horizontal="right"/>
    </xf>
    <xf numFmtId="0" fontId="6" fillId="4" borderId="36" xfId="6" applyFont="1" applyFill="1" applyBorder="1" applyAlignment="1">
      <alignment horizontal="left"/>
    </xf>
    <xf numFmtId="166" fontId="6" fillId="4" borderId="36" xfId="6" applyNumberFormat="1" applyFont="1" applyFill="1" applyBorder="1" applyAlignment="1">
      <alignment horizontal="right"/>
    </xf>
    <xf numFmtId="166" fontId="4" fillId="0" borderId="32" xfId="0" applyNumberFormat="1" applyFont="1" applyBorder="1" applyAlignment="1">
      <alignment horizontal="right"/>
    </xf>
    <xf numFmtId="166" fontId="4" fillId="2" borderId="27" xfId="6" applyNumberFormat="1" applyFont="1" applyFill="1" applyBorder="1" applyAlignment="1" applyProtection="1">
      <alignment horizontal="right"/>
      <protection locked="0"/>
    </xf>
    <xf numFmtId="166" fontId="4" fillId="5" borderId="24" xfId="6" applyNumberFormat="1" applyFont="1" applyFill="1" applyBorder="1" applyAlignment="1">
      <alignment horizontal="right"/>
    </xf>
    <xf numFmtId="0" fontId="4" fillId="0" borderId="29" xfId="6" applyFont="1" applyBorder="1" applyAlignment="1">
      <alignment horizontal="left" wrapText="1"/>
    </xf>
    <xf numFmtId="7" fontId="5" fillId="2" borderId="25" xfId="2" applyNumberFormat="1" applyFont="1" applyFill="1" applyBorder="1" applyAlignment="1" applyProtection="1">
      <alignment wrapText="1"/>
      <protection locked="0"/>
    </xf>
    <xf numFmtId="169" fontId="6" fillId="4" borderId="5" xfId="0" applyNumberFormat="1" applyFont="1" applyFill="1" applyBorder="1" applyAlignment="1">
      <alignment horizontal="center"/>
    </xf>
    <xf numFmtId="7" fontId="3" fillId="4" borderId="5" xfId="2" applyNumberFormat="1" applyFont="1" applyFill="1" applyBorder="1" applyAlignment="1" applyProtection="1">
      <alignment wrapText="1"/>
      <protection locked="0"/>
    </xf>
    <xf numFmtId="0" fontId="5" fillId="0" borderId="24" xfId="5" applyFont="1" applyBorder="1" applyAlignment="1">
      <alignment horizontal="left"/>
    </xf>
    <xf numFmtId="0" fontId="3" fillId="0" borderId="5" xfId="1" applyAlignment="1" applyProtection="1">
      <alignment vertical="center" wrapText="1"/>
    </xf>
    <xf numFmtId="166" fontId="4" fillId="4" borderId="34" xfId="6" applyNumberFormat="1" applyFont="1" applyFill="1" applyBorder="1" applyAlignment="1">
      <alignment horizontal="center"/>
    </xf>
    <xf numFmtId="166" fontId="4" fillId="4" borderId="35" xfId="6" applyNumberFormat="1" applyFont="1" applyFill="1" applyBorder="1" applyAlignment="1">
      <alignment horizontal="right"/>
    </xf>
    <xf numFmtId="0" fontId="3" fillId="0" borderId="28" xfId="1" applyBorder="1" applyAlignment="1" applyProtection="1">
      <alignment horizontal="center" vertical="center" wrapText="1"/>
    </xf>
    <xf numFmtId="0" fontId="3" fillId="0" borderId="28" xfId="1" applyBorder="1" applyAlignment="1" applyProtection="1">
      <alignment horizontal="left" vertical="center" wrapText="1"/>
    </xf>
    <xf numFmtId="166" fontId="4" fillId="6" borderId="27" xfId="6" applyNumberFormat="1" applyFont="1" applyFill="1" applyBorder="1" applyAlignment="1">
      <alignment horizontal="right"/>
    </xf>
    <xf numFmtId="166" fontId="4" fillId="6" borderId="24" xfId="6" applyNumberFormat="1" applyFont="1" applyFill="1" applyBorder="1" applyAlignment="1">
      <alignment horizontal="right"/>
    </xf>
    <xf numFmtId="169" fontId="4" fillId="6" borderId="24" xfId="6" applyNumberFormat="1" applyFont="1" applyFill="1" applyBorder="1" applyAlignment="1">
      <alignment horizontal="center"/>
    </xf>
    <xf numFmtId="169" fontId="4" fillId="6" borderId="29" xfId="6" applyNumberFormat="1" applyFont="1" applyFill="1" applyBorder="1" applyAlignment="1">
      <alignment horizontal="center"/>
    </xf>
    <xf numFmtId="166" fontId="4" fillId="6" borderId="25" xfId="6" applyNumberFormat="1" applyFont="1" applyFill="1" applyBorder="1" applyAlignment="1">
      <alignment horizontal="right"/>
    </xf>
    <xf numFmtId="166" fontId="4" fillId="6" borderId="26" xfId="6" applyNumberFormat="1" applyFont="1" applyFill="1" applyBorder="1" applyAlignment="1">
      <alignment horizontal="right"/>
    </xf>
    <xf numFmtId="166" fontId="4" fillId="4" borderId="5" xfId="6" applyNumberFormat="1" applyFont="1" applyFill="1" applyBorder="1" applyAlignment="1">
      <alignment horizontal="right"/>
    </xf>
    <xf numFmtId="169" fontId="4" fillId="6" borderId="23" xfId="6" applyNumberFormat="1" applyFont="1" applyFill="1" applyBorder="1" applyAlignment="1">
      <alignment horizontal="center"/>
    </xf>
    <xf numFmtId="166" fontId="4" fillId="6" borderId="23" xfId="6" applyNumberFormat="1" applyFont="1" applyFill="1" applyBorder="1" applyAlignment="1">
      <alignment horizontal="right"/>
    </xf>
    <xf numFmtId="169" fontId="4" fillId="6" borderId="25" xfId="6" applyNumberFormat="1" applyFont="1" applyFill="1" applyBorder="1" applyAlignment="1">
      <alignment horizontal="center"/>
    </xf>
    <xf numFmtId="166" fontId="4" fillId="4" borderId="36" xfId="6" applyNumberFormat="1" applyFont="1" applyFill="1" applyBorder="1" applyAlignment="1">
      <alignment horizontal="center"/>
    </xf>
    <xf numFmtId="0" fontId="4" fillId="6" borderId="24" xfId="6" applyFont="1" applyFill="1" applyBorder="1" applyAlignment="1">
      <alignment horizontal="right"/>
    </xf>
    <xf numFmtId="0" fontId="4" fillId="6" borderId="24" xfId="6" applyFont="1" applyFill="1" applyBorder="1" applyAlignment="1">
      <alignment horizontal="center"/>
    </xf>
    <xf numFmtId="0" fontId="4" fillId="6" borderId="25" xfId="6" applyFont="1" applyFill="1" applyBorder="1" applyAlignment="1">
      <alignment horizontal="center"/>
    </xf>
    <xf numFmtId="0" fontId="4" fillId="6" borderId="25" xfId="6" applyFont="1" applyFill="1" applyBorder="1" applyAlignment="1">
      <alignment horizontal="right"/>
    </xf>
    <xf numFmtId="0" fontId="4" fillId="4" borderId="5" xfId="6" applyFont="1" applyFill="1" applyBorder="1" applyAlignment="1">
      <alignment horizontal="right"/>
    </xf>
    <xf numFmtId="0" fontId="4" fillId="5" borderId="23" xfId="6" applyFont="1" applyFill="1" applyBorder="1" applyAlignment="1">
      <alignment horizontal="center"/>
    </xf>
    <xf numFmtId="0" fontId="4" fillId="5" borderId="23" xfId="6" applyFont="1" applyFill="1" applyBorder="1" applyAlignment="1">
      <alignment horizontal="right"/>
    </xf>
    <xf numFmtId="0" fontId="4" fillId="5" borderId="25" xfId="6" applyFont="1" applyFill="1" applyBorder="1" applyAlignment="1">
      <alignment horizontal="center"/>
    </xf>
    <xf numFmtId="0" fontId="4" fillId="5" borderId="25" xfId="6" applyFont="1" applyFill="1" applyBorder="1" applyAlignment="1">
      <alignment horizontal="right"/>
    </xf>
    <xf numFmtId="0" fontId="4" fillId="4" borderId="5" xfId="6" applyFont="1" applyFill="1" applyBorder="1" applyAlignment="1">
      <alignment horizontal="center"/>
    </xf>
    <xf numFmtId="0" fontId="6" fillId="0" borderId="5" xfId="6" applyFont="1" applyBorder="1" applyAlignment="1">
      <alignment horizontal="center" vertical="center"/>
    </xf>
    <xf numFmtId="0" fontId="6" fillId="0" borderId="8" xfId="6"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8" xfId="6" applyFont="1" applyBorder="1" applyAlignment="1">
      <alignment horizontal="left" vertical="center"/>
    </xf>
    <xf numFmtId="166" fontId="4" fillId="0" borderId="25" xfId="6" applyNumberFormat="1" applyFont="1" applyBorder="1" applyAlignment="1">
      <alignment horizontal="right"/>
    </xf>
    <xf numFmtId="166" fontId="4" fillId="6" borderId="27" xfId="6" applyNumberFormat="1" applyFont="1" applyFill="1" applyBorder="1" applyAlignment="1">
      <alignment horizontal="center"/>
    </xf>
    <xf numFmtId="0" fontId="4" fillId="0" borderId="27" xfId="0" applyFont="1" applyBorder="1" applyAlignment="1">
      <alignment horizontal="center"/>
    </xf>
    <xf numFmtId="0" fontId="5" fillId="0" borderId="27" xfId="5" applyFont="1" applyBorder="1" applyAlignment="1">
      <alignment horizontal="left"/>
    </xf>
    <xf numFmtId="166" fontId="5" fillId="2" borderId="27" xfId="2" applyNumberFormat="1" applyFont="1" applyFill="1" applyBorder="1" applyAlignment="1" applyProtection="1">
      <alignment horizontal="right" wrapText="1"/>
      <protection locked="0"/>
    </xf>
    <xf numFmtId="166" fontId="4" fillId="6" borderId="24" xfId="6" applyNumberFormat="1" applyFont="1" applyFill="1" applyBorder="1" applyAlignment="1">
      <alignment horizontal="center"/>
    </xf>
    <xf numFmtId="0" fontId="5" fillId="0" borderId="26" xfId="5" applyFont="1" applyBorder="1" applyAlignment="1">
      <alignment horizontal="left"/>
    </xf>
    <xf numFmtId="166" fontId="4" fillId="6" borderId="26" xfId="6" applyNumberFormat="1" applyFont="1" applyFill="1" applyBorder="1" applyAlignment="1">
      <alignment horizontal="center"/>
    </xf>
    <xf numFmtId="166" fontId="5" fillId="2" borderId="26" xfId="2" applyNumberFormat="1" applyFont="1" applyFill="1" applyBorder="1" applyAlignment="1" applyProtection="1">
      <alignment horizontal="right" wrapText="1"/>
      <protection locked="0"/>
    </xf>
    <xf numFmtId="169" fontId="4" fillId="0" borderId="27" xfId="0" applyNumberFormat="1" applyFont="1" applyBorder="1" applyAlignment="1">
      <alignment horizontal="center"/>
    </xf>
    <xf numFmtId="168" fontId="4" fillId="0" borderId="27" xfId="0" applyNumberFormat="1" applyFont="1" applyBorder="1" applyAlignment="1">
      <alignment horizontal="right"/>
    </xf>
    <xf numFmtId="168" fontId="4" fillId="0" borderId="24" xfId="0" applyNumberFormat="1" applyFont="1" applyBorder="1" applyAlignment="1">
      <alignment horizontal="right"/>
    </xf>
    <xf numFmtId="166" fontId="4" fillId="0" borderId="27" xfId="0" applyNumberFormat="1" applyFont="1" applyBorder="1" applyAlignment="1">
      <alignment horizontal="right"/>
    </xf>
    <xf numFmtId="0" fontId="3" fillId="0" borderId="5" xfId="1" applyAlignment="1" applyProtection="1">
      <alignment horizontal="left" vertical="center" wrapText="1"/>
    </xf>
    <xf numFmtId="0" fontId="4" fillId="0" borderId="27" xfId="6" applyFont="1" applyBorder="1" applyAlignment="1">
      <alignment horizontal="left" wrapText="1"/>
    </xf>
    <xf numFmtId="0" fontId="5" fillId="2" borderId="24" xfId="2" applyFont="1" applyFill="1" applyBorder="1" applyAlignment="1" applyProtection="1">
      <alignment horizontal="left" wrapText="1" indent="2"/>
      <protection locked="0"/>
    </xf>
    <xf numFmtId="0" fontId="6" fillId="0" borderId="5" xfId="6" applyFont="1" applyBorder="1" applyAlignment="1">
      <alignment horizontal="center" vertical="center" wrapText="1"/>
    </xf>
    <xf numFmtId="0" fontId="4" fillId="2" borderId="24" xfId="6" applyFont="1" applyFill="1" applyBorder="1" applyAlignment="1" applyProtection="1">
      <alignment horizontal="left" indent="2"/>
      <protection locked="0"/>
    </xf>
    <xf numFmtId="0" fontId="4" fillId="2" borderId="25" xfId="6" applyFont="1" applyFill="1" applyBorder="1" applyAlignment="1" applyProtection="1">
      <alignment horizontal="left" indent="2"/>
      <protection locked="0"/>
    </xf>
    <xf numFmtId="166" fontId="5" fillId="2" borderId="24" xfId="2" applyNumberFormat="1" applyFont="1" applyFill="1" applyBorder="1" applyAlignment="1" applyProtection="1">
      <alignment horizontal="left" wrapText="1" indent="2"/>
      <protection locked="0"/>
    </xf>
    <xf numFmtId="0" fontId="4" fillId="6" borderId="24" xfId="0" applyFont="1" applyFill="1" applyBorder="1" applyAlignment="1">
      <alignment horizontal="center"/>
    </xf>
    <xf numFmtId="0" fontId="4" fillId="6" borderId="24" xfId="0" applyFont="1" applyFill="1" applyBorder="1" applyAlignment="1">
      <alignment horizontal="right"/>
    </xf>
    <xf numFmtId="0" fontId="4" fillId="6" borderId="23" xfId="0" applyFont="1" applyFill="1" applyBorder="1" applyAlignment="1">
      <alignment horizontal="center"/>
    </xf>
    <xf numFmtId="0" fontId="4" fillId="6" borderId="27" xfId="0" applyFont="1" applyFill="1" applyBorder="1" applyAlignment="1">
      <alignment horizontal="center"/>
    </xf>
    <xf numFmtId="0" fontId="4" fillId="6" borderId="5" xfId="6" applyFont="1" applyFill="1" applyBorder="1" applyAlignment="1">
      <alignment horizontal="center"/>
    </xf>
    <xf numFmtId="0" fontId="4" fillId="6" borderId="30" xfId="6" applyFont="1" applyFill="1" applyBorder="1" applyAlignment="1">
      <alignment horizontal="center"/>
    </xf>
    <xf numFmtId="166" fontId="4" fillId="4" borderId="36" xfId="6" applyNumberFormat="1" applyFont="1" applyFill="1" applyBorder="1" applyAlignment="1">
      <alignment horizontal="right"/>
    </xf>
    <xf numFmtId="0" fontId="4" fillId="6" borderId="25" xfId="0" applyFont="1" applyFill="1" applyBorder="1" applyAlignment="1">
      <alignment horizontal="center"/>
    </xf>
    <xf numFmtId="0" fontId="4" fillId="6" borderId="32" xfId="0" applyFont="1" applyFill="1" applyBorder="1" applyAlignment="1">
      <alignment horizontal="center" vertical="center"/>
    </xf>
    <xf numFmtId="0" fontId="4" fillId="6" borderId="32" xfId="0" applyFont="1" applyFill="1" applyBorder="1" applyAlignment="1">
      <alignment horizontal="center"/>
    </xf>
    <xf numFmtId="0" fontId="5" fillId="6" borderId="24" xfId="1" applyFont="1" applyFill="1" applyBorder="1" applyAlignment="1" applyProtection="1">
      <alignment horizontal="center" vertical="center" wrapText="1"/>
    </xf>
    <xf numFmtId="0" fontId="4" fillId="6" borderId="37" xfId="6" applyFont="1" applyFill="1" applyBorder="1" applyAlignment="1">
      <alignment horizontal="center"/>
    </xf>
    <xf numFmtId="0" fontId="4" fillId="6" borderId="36" xfId="6" applyFont="1" applyFill="1" applyBorder="1" applyAlignment="1">
      <alignment horizontal="center" vertical="center"/>
    </xf>
    <xf numFmtId="0" fontId="4" fillId="6" borderId="24" xfId="6" applyFont="1" applyFill="1" applyBorder="1" applyAlignment="1">
      <alignment horizontal="center" vertical="center"/>
    </xf>
    <xf numFmtId="0" fontId="4" fillId="0" borderId="26" xfId="6" applyFont="1" applyBorder="1" applyAlignment="1">
      <alignment horizontal="center"/>
    </xf>
    <xf numFmtId="0" fontId="10" fillId="0" borderId="26" xfId="0" applyFont="1" applyBorder="1" applyAlignment="1">
      <alignment horizontal="center" vertical="center" wrapText="1"/>
    </xf>
    <xf numFmtId="0" fontId="10" fillId="0" borderId="0" xfId="0" applyFont="1" applyAlignment="1">
      <alignment wrapText="1"/>
    </xf>
    <xf numFmtId="0" fontId="5" fillId="2" borderId="3" xfId="2" applyFont="1" applyFill="1" applyBorder="1" applyAlignment="1" applyProtection="1">
      <alignment horizontal="center" wrapText="1"/>
      <protection locked="0"/>
    </xf>
    <xf numFmtId="0" fontId="5" fillId="2" borderId="21" xfId="2" applyFont="1" applyFill="1" applyBorder="1" applyAlignment="1" applyProtection="1">
      <alignment horizontal="center" wrapText="1"/>
      <protection locked="0"/>
    </xf>
    <xf numFmtId="164" fontId="5" fillId="2" borderId="21" xfId="2" applyNumberFormat="1" applyFont="1" applyFill="1" applyBorder="1" applyAlignment="1" applyProtection="1">
      <alignment horizontal="center"/>
      <protection locked="0"/>
    </xf>
    <xf numFmtId="165" fontId="5" fillId="2" borderId="21" xfId="2" applyNumberFormat="1" applyFont="1" applyFill="1" applyBorder="1" applyAlignment="1" applyProtection="1">
      <alignment horizontal="center"/>
      <protection locked="0"/>
    </xf>
    <xf numFmtId="166" fontId="5" fillId="2" borderId="21" xfId="2" applyNumberFormat="1" applyFont="1" applyFill="1" applyBorder="1" applyAlignment="1" applyProtection="1">
      <alignment horizontal="center"/>
      <protection locked="0"/>
    </xf>
    <xf numFmtId="167" fontId="5" fillId="2" borderId="22" xfId="2" applyNumberFormat="1" applyFont="1" applyFill="1" applyBorder="1" applyAlignment="1" applyProtection="1">
      <alignment horizontal="center"/>
      <protection locked="0"/>
    </xf>
    <xf numFmtId="0" fontId="5" fillId="2" borderId="21" xfId="2" applyFont="1" applyFill="1" applyBorder="1" applyAlignment="1" applyProtection="1">
      <alignment horizontal="center"/>
      <protection locked="0"/>
    </xf>
    <xf numFmtId="165" fontId="5" fillId="2" borderId="21" xfId="0" applyNumberFormat="1" applyFont="1" applyFill="1" applyBorder="1" applyAlignment="1" applyProtection="1">
      <alignment horizontal="center"/>
      <protection locked="0"/>
    </xf>
    <xf numFmtId="166" fontId="5" fillId="2" borderId="21" xfId="0" applyNumberFormat="1" applyFont="1" applyFill="1" applyBorder="1" applyAlignment="1" applyProtection="1">
      <alignment horizontal="center"/>
      <protection locked="0"/>
    </xf>
    <xf numFmtId="167" fontId="5" fillId="2" borderId="22" xfId="0" applyNumberFormat="1" applyFont="1" applyFill="1" applyBorder="1" applyAlignment="1" applyProtection="1">
      <alignment horizontal="center"/>
      <protection locked="0"/>
    </xf>
    <xf numFmtId="0" fontId="4" fillId="2" borderId="38" xfId="6" applyFont="1" applyFill="1" applyBorder="1" applyAlignment="1" applyProtection="1">
      <alignment horizontal="left"/>
      <protection locked="0"/>
    </xf>
    <xf numFmtId="0" fontId="4" fillId="0" borderId="10" xfId="6" applyFont="1" applyBorder="1" applyAlignment="1">
      <alignment horizontal="center" vertical="center" wrapText="1"/>
    </xf>
    <xf numFmtId="0" fontId="5" fillId="0" borderId="14" xfId="6" applyFont="1" applyBorder="1" applyAlignment="1">
      <alignment horizontal="left" vertical="center" wrapText="1"/>
    </xf>
    <xf numFmtId="0" fontId="6" fillId="0" borderId="13" xfId="6" applyFont="1" applyBorder="1" applyAlignment="1">
      <alignment horizontal="left" vertical="top"/>
    </xf>
    <xf numFmtId="0" fontId="7" fillId="0" borderId="4" xfId="6" applyFont="1" applyBorder="1"/>
    <xf numFmtId="0" fontId="4" fillId="0" borderId="24" xfId="0" applyFont="1" applyBorder="1" applyAlignment="1">
      <alignment horizontal="left" wrapText="1"/>
    </xf>
    <xf numFmtId="166" fontId="4" fillId="0" borderId="0" xfId="6" applyNumberFormat="1" applyFont="1"/>
    <xf numFmtId="14" fontId="4" fillId="0" borderId="31" xfId="6" applyNumberFormat="1" applyFont="1" applyBorder="1" applyAlignment="1">
      <alignment horizontal="left"/>
    </xf>
    <xf numFmtId="0" fontId="6" fillId="0" borderId="13" xfId="6" applyFont="1" applyBorder="1" applyAlignment="1">
      <alignment horizontal="left" vertical="top" wrapText="1"/>
    </xf>
    <xf numFmtId="0" fontId="4" fillId="0" borderId="9" xfId="6" applyFont="1" applyBorder="1" applyAlignment="1">
      <alignment vertical="top" wrapText="1"/>
    </xf>
    <xf numFmtId="0" fontId="4" fillId="2" borderId="10" xfId="6" applyFont="1" applyFill="1" applyBorder="1" applyAlignment="1" applyProtection="1">
      <alignment horizontal="left" vertical="top" wrapText="1"/>
      <protection locked="0"/>
    </xf>
    <xf numFmtId="164" fontId="5" fillId="2" borderId="6" xfId="2" applyNumberFormat="1" applyFont="1" applyFill="1" applyBorder="1" applyAlignment="1" applyProtection="1">
      <alignment horizontal="center" wrapText="1"/>
      <protection locked="0"/>
    </xf>
    <xf numFmtId="165" fontId="5" fillId="2" borderId="6" xfId="2" applyNumberFormat="1" applyFont="1" applyFill="1" applyBorder="1" applyAlignment="1" applyProtection="1">
      <alignment horizontal="center" wrapText="1"/>
      <protection locked="0"/>
    </xf>
    <xf numFmtId="166" fontId="5" fillId="2" borderId="6" xfId="2" applyNumberFormat="1" applyFont="1" applyFill="1" applyBorder="1" applyAlignment="1" applyProtection="1">
      <alignment horizontal="center" wrapText="1"/>
      <protection locked="0"/>
    </xf>
    <xf numFmtId="167" fontId="5" fillId="2" borderId="16" xfId="2" applyNumberFormat="1" applyFont="1" applyFill="1" applyBorder="1" applyAlignment="1" applyProtection="1">
      <alignment horizontal="center" wrapText="1"/>
      <protection locked="0"/>
    </xf>
    <xf numFmtId="165" fontId="5" fillId="2" borderId="6" xfId="0" applyNumberFormat="1" applyFont="1" applyFill="1" applyBorder="1" applyAlignment="1" applyProtection="1">
      <alignment horizontal="center" wrapText="1"/>
      <protection locked="0"/>
    </xf>
    <xf numFmtId="166" fontId="5" fillId="2" borderId="6" xfId="0" applyNumberFormat="1" applyFont="1" applyFill="1" applyBorder="1" applyAlignment="1" applyProtection="1">
      <alignment horizontal="center" wrapText="1"/>
      <protection locked="0"/>
    </xf>
    <xf numFmtId="0" fontId="4" fillId="0" borderId="39" xfId="6" applyFont="1" applyBorder="1" applyAlignment="1">
      <alignment horizontal="center" vertical="center"/>
    </xf>
    <xf numFmtId="0" fontId="4" fillId="0" borderId="40" xfId="6" applyFont="1" applyBorder="1" applyAlignment="1">
      <alignment wrapText="1"/>
    </xf>
    <xf numFmtId="0" fontId="4" fillId="0" borderId="43" xfId="6" applyFont="1" applyBorder="1"/>
    <xf numFmtId="0" fontId="4" fillId="0" borderId="44" xfId="6" applyFont="1" applyBorder="1"/>
    <xf numFmtId="166" fontId="4" fillId="0" borderId="6" xfId="6" applyNumberFormat="1" applyFont="1" applyBorder="1" applyAlignment="1">
      <alignment horizontal="right"/>
    </xf>
    <xf numFmtId="166" fontId="4" fillId="0" borderId="40" xfId="6" applyNumberFormat="1" applyFont="1" applyBorder="1" applyAlignment="1">
      <alignment horizontal="right"/>
    </xf>
    <xf numFmtId="0" fontId="4" fillId="0" borderId="0" xfId="6" applyFont="1" applyAlignment="1">
      <alignment vertical="top"/>
    </xf>
    <xf numFmtId="166" fontId="4" fillId="2" borderId="46" xfId="6" applyNumberFormat="1" applyFont="1" applyFill="1" applyBorder="1" applyAlignment="1" applyProtection="1">
      <alignment horizontal="right"/>
      <protection locked="0"/>
    </xf>
    <xf numFmtId="166" fontId="4" fillId="0" borderId="4" xfId="6" applyNumberFormat="1" applyFont="1" applyBorder="1"/>
    <xf numFmtId="166" fontId="4" fillId="0" borderId="21" xfId="6" applyNumberFormat="1" applyFont="1" applyBorder="1" applyAlignment="1">
      <alignment horizontal="right"/>
    </xf>
    <xf numFmtId="0" fontId="4" fillId="0" borderId="4" xfId="6" applyFont="1" applyBorder="1"/>
    <xf numFmtId="0" fontId="5" fillId="0" borderId="11"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4" fillId="0" borderId="15" xfId="6" applyFont="1" applyBorder="1" applyAlignment="1">
      <alignment horizontal="center" vertical="center" wrapText="1"/>
    </xf>
    <xf numFmtId="166" fontId="4" fillId="0" borderId="0" xfId="6" applyNumberFormat="1" applyFont="1" applyAlignment="1">
      <alignment wrapText="1"/>
    </xf>
    <xf numFmtId="0" fontId="4" fillId="0" borderId="51" xfId="6" applyFont="1" applyBorder="1" applyAlignment="1">
      <alignment wrapText="1"/>
    </xf>
    <xf numFmtId="0" fontId="4" fillId="0" borderId="52" xfId="6" applyFont="1" applyBorder="1"/>
    <xf numFmtId="166" fontId="4" fillId="0" borderId="46" xfId="6" applyNumberFormat="1" applyFont="1" applyBorder="1" applyAlignment="1">
      <alignment horizontal="right"/>
    </xf>
    <xf numFmtId="0" fontId="4" fillId="0" borderId="41" xfId="6" applyFont="1" applyBorder="1"/>
    <xf numFmtId="166" fontId="4" fillId="0" borderId="42" xfId="6" applyNumberFormat="1" applyFont="1" applyBorder="1" applyAlignment="1">
      <alignment horizontal="right"/>
    </xf>
    <xf numFmtId="166" fontId="4" fillId="0" borderId="6" xfId="6" applyNumberFormat="1" applyFont="1" applyBorder="1"/>
    <xf numFmtId="0" fontId="4" fillId="0" borderId="18" xfId="6" applyFont="1" applyBorder="1" applyAlignment="1">
      <alignment horizontal="right"/>
    </xf>
    <xf numFmtId="0" fontId="4" fillId="0" borderId="16" xfId="6" applyFont="1" applyBorder="1" applyAlignment="1">
      <alignment horizontal="right"/>
    </xf>
    <xf numFmtId="0" fontId="4" fillId="0" borderId="48" xfId="6" applyFont="1" applyBorder="1"/>
    <xf numFmtId="166" fontId="4" fillId="0" borderId="16" xfId="6" applyNumberFormat="1" applyFont="1" applyBorder="1" applyAlignment="1">
      <alignment horizontal="right"/>
    </xf>
    <xf numFmtId="166" fontId="4" fillId="0" borderId="49" xfId="6" applyNumberFormat="1" applyFont="1" applyBorder="1" applyAlignment="1">
      <alignment horizontal="right"/>
    </xf>
    <xf numFmtId="166" fontId="4" fillId="0" borderId="31" xfId="6" applyNumberFormat="1" applyFont="1" applyBorder="1" applyAlignment="1">
      <alignment horizontal="right"/>
    </xf>
    <xf numFmtId="166" fontId="4" fillId="0" borderId="18" xfId="6" applyNumberFormat="1" applyFont="1" applyBorder="1" applyAlignment="1">
      <alignment horizontal="right"/>
    </xf>
    <xf numFmtId="166" fontId="4" fillId="0" borderId="12" xfId="6" applyNumberFormat="1" applyFont="1" applyBorder="1" applyAlignment="1">
      <alignment horizontal="right"/>
    </xf>
    <xf numFmtId="166" fontId="4" fillId="0" borderId="18" xfId="6" applyNumberFormat="1" applyFont="1" applyBorder="1" applyAlignment="1">
      <alignment horizontal="right" wrapText="1"/>
    </xf>
    <xf numFmtId="169" fontId="4" fillId="0" borderId="12" xfId="6" applyNumberFormat="1" applyFont="1" applyBorder="1" applyAlignment="1">
      <alignment horizontal="right"/>
    </xf>
    <xf numFmtId="0" fontId="4" fillId="2" borderId="23" xfId="6" applyFont="1" applyFill="1" applyBorder="1" applyAlignment="1" applyProtection="1">
      <alignment wrapText="1"/>
      <protection locked="0"/>
    </xf>
    <xf numFmtId="0" fontId="4" fillId="2" borderId="24" xfId="6" applyFont="1" applyFill="1" applyBorder="1" applyAlignment="1" applyProtection="1">
      <alignment wrapText="1"/>
      <protection locked="0"/>
    </xf>
    <xf numFmtId="0" fontId="4" fillId="2" borderId="25" xfId="6" applyFont="1" applyFill="1" applyBorder="1" applyAlignment="1" applyProtection="1">
      <alignment wrapText="1"/>
      <protection locked="0"/>
    </xf>
    <xf numFmtId="0" fontId="6" fillId="0" borderId="5" xfId="6" applyFont="1" applyBorder="1" applyAlignment="1">
      <alignment wrapText="1"/>
    </xf>
    <xf numFmtId="166" fontId="4" fillId="0" borderId="26" xfId="6" applyNumberFormat="1" applyFont="1" applyBorder="1"/>
    <xf numFmtId="166" fontId="4" fillId="5" borderId="5" xfId="6" applyNumberFormat="1" applyFont="1" applyFill="1" applyBorder="1" applyAlignment="1">
      <alignment horizontal="right" wrapText="1"/>
    </xf>
    <xf numFmtId="0" fontId="4" fillId="0" borderId="26" xfId="6" applyFont="1" applyBorder="1"/>
    <xf numFmtId="166" fontId="4" fillId="3" borderId="26" xfId="6" applyNumberFormat="1" applyFont="1" applyFill="1" applyBorder="1"/>
    <xf numFmtId="166" fontId="6" fillId="4" borderId="5" xfId="6" applyNumberFormat="1" applyFont="1" applyFill="1" applyBorder="1"/>
    <xf numFmtId="0" fontId="17" fillId="0" borderId="0" xfId="6" applyFont="1" applyAlignment="1">
      <alignment horizontal="centerContinuous" vertical="center"/>
    </xf>
    <xf numFmtId="0" fontId="18" fillId="0" borderId="0" xfId="6" applyFont="1" applyAlignment="1">
      <alignment horizontal="center" vertical="center"/>
    </xf>
    <xf numFmtId="0" fontId="18" fillId="0" borderId="0" xfId="6" applyFont="1"/>
    <xf numFmtId="166" fontId="18" fillId="0" borderId="0" xfId="6" applyNumberFormat="1" applyFont="1" applyAlignment="1">
      <alignment horizontal="center" vertical="center"/>
    </xf>
    <xf numFmtId="0" fontId="18" fillId="0" borderId="4" xfId="6" applyFont="1" applyBorder="1" applyAlignment="1">
      <alignment horizontal="right"/>
    </xf>
    <xf numFmtId="0" fontId="18" fillId="0" borderId="10" xfId="6" applyFont="1" applyBorder="1" applyAlignment="1">
      <alignment horizontal="right"/>
    </xf>
    <xf numFmtId="0" fontId="18" fillId="0" borderId="8" xfId="6" applyFont="1" applyBorder="1" applyAlignment="1">
      <alignment horizontal="center" vertical="center"/>
    </xf>
    <xf numFmtId="0" fontId="18" fillId="0" borderId="10" xfId="6" applyFont="1" applyBorder="1" applyAlignment="1">
      <alignment horizontal="center" vertical="center"/>
    </xf>
    <xf numFmtId="0" fontId="18" fillId="0" borderId="0" xfId="6" applyFont="1" applyAlignment="1">
      <alignment horizontal="center" vertical="top"/>
    </xf>
    <xf numFmtId="0" fontId="18" fillId="0" borderId="0" xfId="6" applyFont="1" applyAlignment="1">
      <alignment horizontal="right" vertical="top"/>
    </xf>
    <xf numFmtId="0" fontId="18" fillId="0" borderId="0" xfId="6" applyFont="1" applyAlignment="1">
      <alignment horizontal="center"/>
    </xf>
    <xf numFmtId="0" fontId="19" fillId="0" borderId="0" xfId="6" applyFont="1" applyAlignment="1">
      <alignment horizontal="center"/>
    </xf>
    <xf numFmtId="0" fontId="18" fillId="0" borderId="0" xfId="6" applyFont="1" applyAlignment="1">
      <alignment horizontal="right" vertical="center"/>
    </xf>
    <xf numFmtId="0" fontId="18" fillId="0" borderId="8" xfId="6" applyFont="1" applyBorder="1" applyAlignment="1">
      <alignment horizontal="right" vertical="center"/>
    </xf>
    <xf numFmtId="0" fontId="18" fillId="0" borderId="10" xfId="6" applyFont="1" applyBorder="1" applyAlignment="1">
      <alignment horizontal="right" vertical="center"/>
    </xf>
    <xf numFmtId="0" fontId="18" fillId="0" borderId="0" xfId="6" applyFont="1" applyAlignment="1">
      <alignment horizontal="right"/>
    </xf>
    <xf numFmtId="0" fontId="19" fillId="0" borderId="0" xfId="6" applyFont="1" applyAlignment="1">
      <alignment horizontal="center" vertical="center"/>
    </xf>
    <xf numFmtId="0" fontId="18" fillId="0" borderId="4" xfId="2" applyFont="1" applyBorder="1" applyAlignment="1">
      <alignment horizontal="center" vertical="center"/>
    </xf>
    <xf numFmtId="0" fontId="18" fillId="0" borderId="8" xfId="2" applyFont="1" applyBorder="1" applyAlignment="1">
      <alignment horizontal="center" vertical="center"/>
    </xf>
    <xf numFmtId="0" fontId="18" fillId="0" borderId="10" xfId="2" applyFont="1" applyBorder="1" applyAlignment="1">
      <alignment horizontal="center" vertical="center"/>
    </xf>
    <xf numFmtId="0" fontId="18" fillId="0" borderId="0" xfId="0" applyFont="1" applyAlignment="1">
      <alignment horizontal="center"/>
    </xf>
    <xf numFmtId="0" fontId="18" fillId="0" borderId="0" xfId="0" applyFont="1" applyAlignment="1">
      <alignment horizontal="right"/>
    </xf>
    <xf numFmtId="0" fontId="18" fillId="0" borderId="8" xfId="0" applyFont="1" applyBorder="1" applyAlignment="1">
      <alignment horizontal="center"/>
    </xf>
    <xf numFmtId="0" fontId="18" fillId="0" borderId="8" xfId="0" applyFont="1" applyBorder="1" applyAlignment="1">
      <alignment horizontal="right"/>
    </xf>
    <xf numFmtId="0" fontId="18" fillId="0" borderId="10" xfId="0" applyFont="1" applyBorder="1" applyAlignment="1">
      <alignment horizontal="right"/>
    </xf>
    <xf numFmtId="0" fontId="18" fillId="0" borderId="5" xfId="2" applyFont="1" applyBorder="1" applyAlignment="1">
      <alignment horizontal="center" vertical="center"/>
    </xf>
    <xf numFmtId="0" fontId="20" fillId="0" borderId="0" xfId="6" applyFont="1" applyAlignment="1">
      <alignment horizontal="centerContinuous" vertical="center"/>
    </xf>
    <xf numFmtId="0" fontId="20" fillId="0" borderId="8" xfId="6" applyFont="1" applyBorder="1" applyAlignment="1">
      <alignment horizontal="left" vertical="center"/>
    </xf>
    <xf numFmtId="0" fontId="20" fillId="0" borderId="8" xfId="6" applyFont="1" applyBorder="1" applyAlignment="1">
      <alignment horizontal="center" vertical="center"/>
    </xf>
    <xf numFmtId="0" fontId="4" fillId="0" borderId="0" xfId="0" applyFont="1" applyAlignment="1">
      <alignment horizontal="left"/>
    </xf>
    <xf numFmtId="0" fontId="5" fillId="0" borderId="0" xfId="3" applyFont="1"/>
    <xf numFmtId="0" fontId="4" fillId="0" borderId="28" xfId="6" applyFont="1" applyBorder="1" applyAlignment="1">
      <alignment wrapText="1"/>
    </xf>
    <xf numFmtId="0" fontId="6" fillId="0" borderId="19" xfId="6" applyFont="1" applyBorder="1" applyAlignment="1">
      <alignment horizontal="center" vertical="center" wrapText="1"/>
    </xf>
    <xf numFmtId="0" fontId="6" fillId="0" borderId="4" xfId="6" applyFont="1" applyBorder="1" applyAlignment="1">
      <alignment horizontal="left" vertical="center" wrapText="1"/>
    </xf>
    <xf numFmtId="0" fontId="18" fillId="0" borderId="4" xfId="6" applyFont="1" applyBorder="1" applyAlignment="1">
      <alignment horizontal="center" vertical="center"/>
    </xf>
    <xf numFmtId="0" fontId="6" fillId="0" borderId="19" xfId="0" applyFont="1" applyBorder="1" applyAlignment="1">
      <alignment horizontal="center" vertical="center"/>
    </xf>
    <xf numFmtId="0" fontId="3" fillId="0" borderId="4" xfId="2" applyFont="1" applyBorder="1" applyAlignment="1">
      <alignment horizontal="center" vertical="center" wrapText="1"/>
    </xf>
    <xf numFmtId="0" fontId="18" fillId="0" borderId="4" xfId="0" applyFont="1" applyBorder="1" applyAlignment="1">
      <alignment horizontal="center" vertical="center"/>
    </xf>
    <xf numFmtId="0" fontId="6" fillId="0" borderId="0" xfId="6" applyFont="1" applyAlignment="1">
      <alignment horizontal="center" vertical="center"/>
    </xf>
    <xf numFmtId="0" fontId="3" fillId="7" borderId="5" xfId="1" applyFill="1" applyAlignment="1" applyProtection="1">
      <alignment horizontal="center" vertical="center" wrapText="1"/>
    </xf>
    <xf numFmtId="0" fontId="3" fillId="7" borderId="5" xfId="1" applyFill="1" applyAlignment="1" applyProtection="1">
      <alignment horizontal="center" vertical="center"/>
    </xf>
    <xf numFmtId="0" fontId="4" fillId="7" borderId="50" xfId="6" applyFont="1" applyFill="1" applyBorder="1"/>
    <xf numFmtId="0" fontId="6" fillId="7" borderId="47" xfId="6" applyFont="1" applyFill="1" applyBorder="1" applyAlignment="1">
      <alignment horizontal="center" vertical="center"/>
    </xf>
    <xf numFmtId="0" fontId="15" fillId="7" borderId="5" xfId="1" applyFont="1" applyFill="1" applyAlignment="1">
      <alignment horizontal="left" vertical="center" wrapText="1"/>
    </xf>
    <xf numFmtId="0" fontId="15" fillId="7" borderId="5" xfId="1" applyFont="1" applyFill="1" applyAlignment="1">
      <alignment horizontal="center" vertical="center" wrapText="1"/>
    </xf>
    <xf numFmtId="166" fontId="4" fillId="6" borderId="45" xfId="6" applyNumberFormat="1" applyFont="1" applyFill="1" applyBorder="1" applyAlignment="1">
      <alignment horizontal="right"/>
    </xf>
    <xf numFmtId="166" fontId="4" fillId="6" borderId="6" xfId="6" applyNumberFormat="1" applyFont="1" applyFill="1" applyBorder="1" applyAlignment="1">
      <alignment horizontal="right"/>
    </xf>
    <xf numFmtId="166" fontId="4" fillId="6" borderId="21" xfId="6" applyNumberFormat="1" applyFont="1" applyFill="1" applyBorder="1" applyAlignment="1">
      <alignment horizontal="right"/>
    </xf>
    <xf numFmtId="0" fontId="5" fillId="6" borderId="45" xfId="1" applyFont="1" applyFill="1" applyBorder="1" applyAlignment="1" applyProtection="1">
      <alignment horizontal="right"/>
    </xf>
    <xf numFmtId="0" fontId="5" fillId="6" borderId="6" xfId="1" applyFont="1" applyFill="1" applyBorder="1" applyAlignment="1" applyProtection="1">
      <alignment horizontal="right"/>
    </xf>
    <xf numFmtId="0" fontId="5" fillId="6" borderId="21" xfId="1" applyFont="1" applyFill="1" applyBorder="1" applyAlignment="1" applyProtection="1">
      <alignment horizontal="right"/>
    </xf>
    <xf numFmtId="0" fontId="5" fillId="0" borderId="6" xfId="1" applyFont="1" applyFill="1" applyBorder="1" applyAlignment="1" applyProtection="1">
      <alignment horizontal="left" wrapText="1"/>
    </xf>
    <xf numFmtId="0" fontId="13" fillId="0" borderId="0" xfId="6" applyFont="1" applyAlignment="1">
      <alignment horizontal="center" wrapText="1"/>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4" fillId="0" borderId="7" xfId="0" applyFont="1" applyBorder="1" applyAlignment="1">
      <alignment horizontal="center" vertical="center"/>
    </xf>
    <xf numFmtId="0" fontId="13" fillId="0" borderId="13" xfId="0" applyFont="1" applyBorder="1" applyAlignment="1">
      <alignment horizontal="center" vertical="center" wrapText="1"/>
    </xf>
    <xf numFmtId="0" fontId="7" fillId="0" borderId="7" xfId="0" applyFont="1" applyBorder="1" applyAlignment="1">
      <alignment horizontal="center" vertical="center"/>
    </xf>
    <xf numFmtId="0" fontId="13" fillId="0" borderId="13" xfId="6" applyFont="1" applyBorder="1" applyAlignment="1">
      <alignment horizontal="center"/>
    </xf>
    <xf numFmtId="0" fontId="4" fillId="0" borderId="7" xfId="6" applyFont="1" applyBorder="1" applyAlignment="1">
      <alignment horizontal="center"/>
    </xf>
    <xf numFmtId="0" fontId="7" fillId="0" borderId="0" xfId="6" applyFont="1" applyAlignment="1">
      <alignment horizontal="center"/>
    </xf>
    <xf numFmtId="0" fontId="7" fillId="0" borderId="0" xfId="0" applyFont="1" applyAlignment="1">
      <alignment horizontal="center"/>
    </xf>
    <xf numFmtId="0" fontId="7" fillId="0" borderId="0" xfId="6" applyFont="1" applyAlignment="1">
      <alignment horizontal="center" vertical="center"/>
    </xf>
    <xf numFmtId="0" fontId="0" fillId="0" borderId="0" xfId="0" applyAlignment="1">
      <alignment vertical="center"/>
    </xf>
  </cellXfs>
  <cellStyles count="9">
    <cellStyle name="Comma 2" xfId="8" xr:uid="{6F040000-B43C-4232-9553-CCC04CD9A536}"/>
    <cellStyle name="Heading 1" xfId="1" builtinId="16" customBuiltin="1"/>
    <cellStyle name="Heading 1 2" xfId="7" xr:uid="{5646385B-AD81-4F88-AD86-D26B4EF65BB5}"/>
    <cellStyle name="Normal" xfId="0" builtinId="0"/>
    <cellStyle name="Normal 2" xfId="3" xr:uid="{E71E952C-1BA1-4BF7-A26C-0190993717B2}"/>
    <cellStyle name="Normal 3" xfId="6" xr:uid="{D21DEEB9-5837-433E-AFC1-5334799158EA}"/>
    <cellStyle name="Normal_B1" xfId="4" xr:uid="{C535B95A-101F-4E0F-97EF-D3BD41F7FAF7}"/>
    <cellStyle name="Normal_C" xfId="5" xr:uid="{A1199920-365D-46C3-BE2E-53A16BE22F27}"/>
    <cellStyle name="Normal_F" xfId="2" xr:uid="{87910143-7DAD-4EF1-8CDA-B05365501894}"/>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u val="none"/>
      </font>
    </dxf>
    <dxf>
      <font>
        <b/>
        <i val="0"/>
        <strike val="0"/>
      </font>
    </dxf>
  </dxfs>
  <tableStyles count="1" defaultTableStyle="TableStyleMedium2" defaultPivotStyle="PivotStyleLight16">
    <tableStyle name="Job Code Table" pivot="0" count="2" xr9:uid="{FD06A4A8-F7A2-44D9-B263-762F9BA47B39}">
      <tableStyleElement type="wholeTable" dxfId="11"/>
      <tableStyleElement type="headerRow" dxfId="10"/>
    </tableStyle>
  </tableStyles>
  <colors>
    <mruColors>
      <color rgb="FFD7D7E5"/>
      <color rgb="FFBBBBD3"/>
      <color rgb="FFD9D9D9"/>
      <color rgb="FFFDE9D9"/>
      <color rgb="FFCA952B"/>
      <color rgb="FFEBF1DE"/>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25E2-AC98-4ED2-BEA7-912C98884B96}">
  <dimension ref="A1:K26"/>
  <sheetViews>
    <sheetView showGridLines="0" tabSelected="1" showRuler="0" view="pageLayout" zoomScaleNormal="100" workbookViewId="0">
      <selection activeCell="B4" sqref="B4"/>
    </sheetView>
  </sheetViews>
  <sheetFormatPr defaultColWidth="8.3984375" defaultRowHeight="15.6" x14ac:dyDescent="0.3"/>
  <cols>
    <col min="1" max="1" width="40" style="12" customWidth="1"/>
    <col min="2" max="2" width="47.59765625" style="12" customWidth="1"/>
    <col min="3" max="16384" width="8.3984375" style="12"/>
  </cols>
  <sheetData>
    <row r="1" spans="1:11" ht="70.2" customHeight="1" x14ac:dyDescent="0.45">
      <c r="A1" s="320" t="s">
        <v>240</v>
      </c>
      <c r="B1" s="320"/>
      <c r="C1" s="20"/>
      <c r="D1" s="20"/>
      <c r="E1" s="20"/>
      <c r="F1" s="20"/>
      <c r="G1" s="20"/>
      <c r="H1" s="20"/>
      <c r="I1" s="20"/>
      <c r="J1" s="20"/>
      <c r="K1" s="20"/>
    </row>
    <row r="2" spans="1:11" ht="43.2" customHeight="1" thickBot="1" x14ac:dyDescent="0.45">
      <c r="A2" s="215" t="s">
        <v>159</v>
      </c>
      <c r="B2" s="272" t="s">
        <v>112</v>
      </c>
    </row>
    <row r="3" spans="1:11" ht="20.100000000000001" customHeight="1" thickBot="1" x14ac:dyDescent="0.35">
      <c r="A3" s="87" t="s">
        <v>195</v>
      </c>
      <c r="B3" s="273" t="s">
        <v>112</v>
      </c>
    </row>
    <row r="4" spans="1:11" ht="25.35" customHeight="1" x14ac:dyDescent="0.3">
      <c r="A4" s="88" t="s">
        <v>160</v>
      </c>
      <c r="B4" s="34"/>
    </row>
    <row r="5" spans="1:11" ht="25.35" customHeight="1" x14ac:dyDescent="0.3">
      <c r="A5" s="88" t="s">
        <v>161</v>
      </c>
      <c r="B5" s="21"/>
    </row>
    <row r="6" spans="1:11" ht="25.35" customHeight="1" x14ac:dyDescent="0.3">
      <c r="A6" s="88" t="s">
        <v>162</v>
      </c>
      <c r="B6" s="21"/>
    </row>
    <row r="7" spans="1:11" ht="25.35" customHeight="1" x14ac:dyDescent="0.3">
      <c r="A7" s="88" t="s">
        <v>163</v>
      </c>
      <c r="B7" s="21"/>
    </row>
    <row r="8" spans="1:11" ht="25.35" customHeight="1" x14ac:dyDescent="0.3">
      <c r="A8" s="88" t="s">
        <v>112</v>
      </c>
      <c r="B8" s="21"/>
    </row>
    <row r="9" spans="1:11" ht="25.35" customHeight="1" x14ac:dyDescent="0.3">
      <c r="A9" s="88" t="s">
        <v>164</v>
      </c>
      <c r="B9" s="21"/>
    </row>
    <row r="10" spans="1:11" ht="25.35" customHeight="1" x14ac:dyDescent="0.3">
      <c r="A10" s="88" t="s">
        <v>165</v>
      </c>
      <c r="B10" s="35"/>
    </row>
    <row r="11" spans="1:11" ht="25.35" customHeight="1" x14ac:dyDescent="0.3">
      <c r="A11" s="88" t="s">
        <v>166</v>
      </c>
      <c r="B11" s="21"/>
    </row>
    <row r="12" spans="1:11" ht="25.35" customHeight="1" x14ac:dyDescent="0.3">
      <c r="A12" s="88" t="s">
        <v>167</v>
      </c>
      <c r="B12" s="21"/>
    </row>
    <row r="13" spans="1:11" ht="25.35" customHeight="1" x14ac:dyDescent="0.3">
      <c r="A13" s="88" t="s">
        <v>168</v>
      </c>
      <c r="B13" s="36"/>
    </row>
    <row r="14" spans="1:11" ht="25.35" customHeight="1" x14ac:dyDescent="0.3">
      <c r="A14" s="88" t="s">
        <v>169</v>
      </c>
      <c r="B14" s="36"/>
    </row>
    <row r="15" spans="1:11" ht="53.25" customHeight="1" x14ac:dyDescent="0.3">
      <c r="A15" s="89" t="s">
        <v>230</v>
      </c>
      <c r="B15" s="21"/>
    </row>
    <row r="16" spans="1:11" ht="31.8" thickBot="1" x14ac:dyDescent="0.35">
      <c r="A16" s="89" t="s">
        <v>231</v>
      </c>
      <c r="B16" s="211"/>
    </row>
    <row r="17" spans="1:2" ht="108" customHeight="1" thickBot="1" x14ac:dyDescent="0.35">
      <c r="A17" s="220" t="s">
        <v>237</v>
      </c>
      <c r="B17" s="221"/>
    </row>
    <row r="18" spans="1:2" ht="69" customHeight="1" x14ac:dyDescent="0.3">
      <c r="A18" s="214" t="s">
        <v>228</v>
      </c>
      <c r="B18" s="213" t="s">
        <v>171</v>
      </c>
    </row>
    <row r="19" spans="1:2" ht="21.6" customHeight="1" x14ac:dyDescent="0.3">
      <c r="A19" s="90" t="s">
        <v>193</v>
      </c>
      <c r="B19" s="91"/>
    </row>
    <row r="20" spans="1:2" ht="21.6" customHeight="1" x14ac:dyDescent="0.3">
      <c r="A20" s="90" t="s">
        <v>227</v>
      </c>
      <c r="B20" s="21"/>
    </row>
    <row r="21" spans="1:2" ht="21.6" customHeight="1" thickBot="1" x14ac:dyDescent="0.35">
      <c r="A21" s="92" t="s">
        <v>170</v>
      </c>
      <c r="B21" s="37"/>
    </row>
    <row r="22" spans="1:2" ht="133.5" customHeight="1" x14ac:dyDescent="0.3">
      <c r="A22" s="219" t="s">
        <v>229</v>
      </c>
      <c r="B22" s="213" t="s">
        <v>233</v>
      </c>
    </row>
    <row r="23" spans="1:2" ht="21.6" customHeight="1" x14ac:dyDescent="0.3">
      <c r="A23" s="90" t="s">
        <v>193</v>
      </c>
      <c r="B23" s="218"/>
    </row>
    <row r="24" spans="1:2" ht="21.6" customHeight="1" thickBot="1" x14ac:dyDescent="0.35">
      <c r="A24" s="92" t="s">
        <v>170</v>
      </c>
      <c r="B24" s="37"/>
    </row>
    <row r="25" spans="1:2" ht="125.4" thickBot="1" x14ac:dyDescent="0.35">
      <c r="A25" s="299" t="s">
        <v>232</v>
      </c>
      <c r="B25" s="212" t="s">
        <v>238</v>
      </c>
    </row>
    <row r="26" spans="1:2" ht="18" customHeight="1" x14ac:dyDescent="0.3">
      <c r="A26" s="12" t="s">
        <v>192</v>
      </c>
    </row>
  </sheetData>
  <sheetProtection algorithmName="SHA-512" hashValue="qb0poc1XHt9trAarkbYIQ8Yx4JOa/p6R1g/j7S8MzMCayFsYhWUyJ2VUvRVBDPjguLnpxN6z9mxz/l416uI8Mg==" saltValue="bz8LvxjvYjiWtheb3VuRPQ==" spinCount="100000" sheet="1" sort="0"/>
  <dataConsolidate/>
  <mergeCells count="1">
    <mergeCell ref="A1:B1"/>
  </mergeCells>
  <dataValidations count="18">
    <dataValidation allowBlank="1" showInputMessage="1" showErrorMessage="1" promptTitle="Date of Director of Sped Sig " prompt="Provide the signature date of the administrative unit’s director of special education." sqref="B24" xr:uid="{17EABD7C-CF46-4F19-8828-09DA2D7E40AF}"/>
    <dataValidation allowBlank="1" showInputMessage="1" showErrorMessage="1" promptTitle="Signature Director Special Ed" prompt="Provide the original signature of the director of special education at the administrative unit in which the public charter school operates and who is responsible for the tuition cost application. See below for guidance on how to provide signature." sqref="B23" xr:uid="{9E3BAFC8-27F9-4B6C-9A05-CC23FF9389D6}"/>
    <dataValidation allowBlank="1" showInputMessage="1" showErrorMessage="1" promptTitle="Date" prompt="Provide the date of approval by the signature authority at the public charter school." sqref="B21" xr:uid="{9F0BCA1B-B9FF-42D5-8F3F-E63CF5D8CE6D}"/>
    <dataValidation allowBlank="1" showInputMessage="1" showErrorMessage="1" promptTitle="Title" prompt="Provide the title of the person at the public charter school." sqref="B20" xr:uid="{91DDCCC9-D084-435E-97F6-59F06E24F695}"/>
    <dataValidation allowBlank="1" showInputMessage="1" showErrorMessage="1" promptTitle="Signature" prompt="Provide the original signature of the person at the public charter school responsible for the tuition cost application (i.e., signature authority). See guidance at the bottom of this form for how to provide an original signature." sqref="B19" xr:uid="{A402A794-AE1C-4C63-9A7B-24D4283CE6B2}"/>
    <dataValidation allowBlank="1" showInputMessage="1" showErrorMessage="1" promptTitle="Estimated Number All Students" prompt="Enter the estimated number of all students enrolled in the public charter school’s school year program." sqref="B15" xr:uid="{3137105C-1E20-495F-8F7D-0489F2E5AB96}"/>
    <dataValidation allowBlank="1" showInputMessage="1" showErrorMessage="1" promptTitle="School Year End Date" prompt="Enter the end date of the school year program, this must include the actual month and date the program ends." sqref="B14" xr:uid="{C5FAB289-885A-43FF-AF1F-F02A8AC0D1C3}"/>
    <dataValidation allowBlank="1" showInputMessage="1" showErrorMessage="1" promptTitle="School Year Begin Date" prompt="Enter the beginning date of the school year program, this must include the actual month and date the program begins." sqref="B13" xr:uid="{2DDEA7F6-CFE5-479A-A65D-5B417BA8DEEE}"/>
    <dataValidation allowBlank="1" showInputMessage="1" showErrorMessage="1" promptTitle="Number of Program Days for Year" prompt="Enter the number of program days the public charter school operates its school year program, typically this is 180 days." sqref="B12" xr:uid="{E0927A90-707D-4699-9106-D55A522B6641}"/>
    <dataValidation allowBlank="1" showInputMessage="1" showErrorMessage="1" promptTitle="Email Address" prompt="Enter a valid email address for the contact person." sqref="B11" xr:uid="{E7B7EAB1-8FE2-4162-8F7B-15D7811A688E}"/>
    <dataValidation allowBlank="1" showInputMessage="1" showErrorMessage="1" promptTitle="Phone Number" prompt="Enter the 10-digit phone number of the contact person." sqref="B10" xr:uid="{C0D5D3E8-F65E-4563-8CC1-A1927F5F8A08}"/>
    <dataValidation allowBlank="1" showInputMessage="1" showErrorMessage="1" promptTitle="Contact Person" prompt="Enter the first and last name of the contact person responsible for the submission of the public charter school tuition cost application. This is the person CDE will contact if there are questions or concerns with the tuition cost application." sqref="B9" xr:uid="{46A1D4DF-B10B-4918-BA25-9336469BBDD2}"/>
    <dataValidation allowBlank="1" showInputMessage="1" showErrorMessage="1" promptTitle="Address" prompt="Enter the physical address of the public charter school." sqref="B7:B8" xr:uid="{2AC2E7B6-92E4-476A-8B2E-057FC7955D6B}"/>
    <dataValidation allowBlank="1" showInputMessage="1" showErrorMessage="1" promptTitle="Authorizing School District" prompt="Enter the name of the local school district or the Colorado Charter School Institute that is the authorizer of the public charter school." sqref="B6" xr:uid="{60A77AD3-A0F0-4A26-B99C-5A84A41AB58B}"/>
    <dataValidation allowBlank="1" showInputMessage="1" showErrorMessage="1" promptTitle="Administrative Unit" prompt="Enter the name of the admin unit in which the charter school operates. An admin unit is a school district, board of cooperative services, multi-district administrative unit, or the Colorado Charter School Institute." sqref="B5" xr:uid="{206900C8-B74B-4A00-951F-F226C9966398}"/>
    <dataValidation allowBlank="1" showInputMessage="1" showErrorMessage="1" promptTitle="Name of Public Charter School" prompt="Enter the name of the public charter school for which the tuition cost application is being submitted. " sqref="B4" xr:uid="{69F8436E-F372-485E-A30B-2E21819661F9}"/>
    <dataValidation allowBlank="1" showInputMessage="1" showErrorMessage="1" promptTitle="Est Num Students w Disabilities" prompt="Enter the estimated number of students with disabilities enrolled in the public charter school’s school year program." sqref="B16" xr:uid="{99C85A95-C197-4524-9D15-F6D01BC47971}"/>
    <dataValidation allowBlank="1" showInputMessage="1" showErrorMessage="1" promptTitle="Comment Box (optional)" prompt="Use this field to provide additional information for any of the fillable fields found on each tab or to provide feedback that may be relevant to review of the application. Avoid the use of acronyms. " sqref="B17" xr:uid="{52E2ED67-3F0F-4F8A-A426-191AED5647FA}"/>
  </dataValidations>
  <printOptions horizontalCentered="1"/>
  <pageMargins left="0.4" right="0.4" top="0.75" bottom="0.75" header="0.3" footer="0.3"/>
  <pageSetup orientation="portrait" r:id="rId1"/>
  <headerFooter>
    <oddHeader>&amp;C&amp;"Calibri,Regular"Page &amp;P of &amp;N</oddHeader>
    <oddFooter>&amp;L&amp;G&amp;C&amp;G&amp;R&amp;"Calibri,Regular"
Exceptional Student Services Unit
Lisa Schmit, Tuition Cost Administrator
c: 720-916-6123/schmit_l@cde.state.co.us</oddFooter>
    <evenHeader>Page &amp;P of &amp;N</even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7AD3D-E63F-41D9-952E-654BDA975465}">
  <sheetPr>
    <pageSetUpPr fitToPage="1"/>
  </sheetPr>
  <dimension ref="A1:F47"/>
  <sheetViews>
    <sheetView showGridLines="0" showRuler="0" zoomScaleNormal="100" workbookViewId="0">
      <pane ySplit="1" topLeftCell="A2" activePane="bottomLeft" state="frozen"/>
      <selection pane="bottomLeft" activeCell="D1" sqref="D1"/>
    </sheetView>
  </sheetViews>
  <sheetFormatPr defaultColWidth="8.59765625" defaultRowHeight="15.6" x14ac:dyDescent="0.3"/>
  <cols>
    <col min="1" max="1" width="22.19921875" style="32" customWidth="1"/>
    <col min="2" max="2" width="7.8984375" style="86" customWidth="1"/>
    <col min="3" max="3" width="21.3984375" style="86" customWidth="1"/>
    <col min="4" max="4" width="60.09765625" style="32" customWidth="1"/>
    <col min="5" max="5" width="21.59765625" style="86" customWidth="1"/>
    <col min="6" max="16384" width="8.59765625" style="27"/>
  </cols>
  <sheetData>
    <row r="1" spans="1:6" ht="36.6" thickBot="1" x14ac:dyDescent="0.35">
      <c r="A1" s="311" t="s">
        <v>182</v>
      </c>
      <c r="B1" s="312" t="s">
        <v>54</v>
      </c>
      <c r="C1" s="312" t="s">
        <v>26</v>
      </c>
      <c r="D1" s="312" t="s">
        <v>27</v>
      </c>
      <c r="E1" s="312" t="s">
        <v>28</v>
      </c>
    </row>
    <row r="2" spans="1:6" ht="31.2" x14ac:dyDescent="0.3">
      <c r="A2" s="100" t="s">
        <v>205</v>
      </c>
      <c r="B2" s="101">
        <v>102</v>
      </c>
      <c r="C2" s="101" t="s">
        <v>29</v>
      </c>
      <c r="D2" s="102" t="s">
        <v>30</v>
      </c>
      <c r="E2" s="101" t="s">
        <v>31</v>
      </c>
    </row>
    <row r="3" spans="1:6" ht="62.4" x14ac:dyDescent="0.3">
      <c r="A3" s="100" t="s">
        <v>205</v>
      </c>
      <c r="B3" s="83">
        <v>104</v>
      </c>
      <c r="C3" s="83" t="s">
        <v>32</v>
      </c>
      <c r="D3" s="29" t="s">
        <v>33</v>
      </c>
      <c r="E3" s="83" t="s">
        <v>31</v>
      </c>
    </row>
    <row r="4" spans="1:6" ht="46.8" x14ac:dyDescent="0.3">
      <c r="A4" s="28" t="s">
        <v>206</v>
      </c>
      <c r="B4" s="83" t="s">
        <v>6</v>
      </c>
      <c r="C4" s="83" t="s">
        <v>34</v>
      </c>
      <c r="D4" s="29" t="s">
        <v>222</v>
      </c>
      <c r="E4" s="83" t="s">
        <v>35</v>
      </c>
    </row>
    <row r="5" spans="1:6" ht="46.8" x14ac:dyDescent="0.3">
      <c r="A5" s="28" t="s">
        <v>206</v>
      </c>
      <c r="B5" s="83">
        <v>201</v>
      </c>
      <c r="C5" s="83" t="s">
        <v>36</v>
      </c>
      <c r="D5" s="29" t="s">
        <v>37</v>
      </c>
      <c r="E5" s="83" t="s">
        <v>38</v>
      </c>
    </row>
    <row r="6" spans="1:6" ht="46.8" x14ac:dyDescent="0.3">
      <c r="A6" s="28" t="s">
        <v>206</v>
      </c>
      <c r="B6" s="83">
        <v>202</v>
      </c>
      <c r="C6" s="83" t="s">
        <v>39</v>
      </c>
      <c r="D6" s="29" t="s">
        <v>40</v>
      </c>
      <c r="E6" s="83" t="s">
        <v>41</v>
      </c>
    </row>
    <row r="7" spans="1:6" ht="46.8" x14ac:dyDescent="0.3">
      <c r="A7" s="28" t="s">
        <v>206</v>
      </c>
      <c r="B7" s="83" t="s">
        <v>8</v>
      </c>
      <c r="C7" s="83" t="s">
        <v>42</v>
      </c>
      <c r="D7" s="29" t="s">
        <v>43</v>
      </c>
      <c r="E7" s="83" t="s">
        <v>31</v>
      </c>
    </row>
    <row r="8" spans="1:6" ht="46.8" x14ac:dyDescent="0.3">
      <c r="A8" s="28" t="s">
        <v>206</v>
      </c>
      <c r="B8" s="83" t="s">
        <v>9</v>
      </c>
      <c r="C8" s="83" t="s">
        <v>44</v>
      </c>
      <c r="D8" s="29" t="s">
        <v>45</v>
      </c>
      <c r="E8" s="83" t="s">
        <v>31</v>
      </c>
    </row>
    <row r="9" spans="1:6" ht="46.8" x14ac:dyDescent="0.3">
      <c r="A9" s="28" t="s">
        <v>206</v>
      </c>
      <c r="B9" s="83" t="s">
        <v>10</v>
      </c>
      <c r="C9" s="83" t="s">
        <v>46</v>
      </c>
      <c r="D9" s="29" t="s">
        <v>47</v>
      </c>
      <c r="E9" s="83" t="s">
        <v>31</v>
      </c>
    </row>
    <row r="10" spans="1:6" ht="46.8" x14ac:dyDescent="0.3">
      <c r="A10" s="28" t="s">
        <v>206</v>
      </c>
      <c r="B10" s="83" t="s">
        <v>11</v>
      </c>
      <c r="C10" s="83" t="s">
        <v>48</v>
      </c>
      <c r="D10" s="29" t="s">
        <v>49</v>
      </c>
      <c r="E10" s="83" t="s">
        <v>31</v>
      </c>
    </row>
    <row r="11" spans="1:6" ht="62.4" x14ac:dyDescent="0.3">
      <c r="A11" s="28" t="s">
        <v>206</v>
      </c>
      <c r="B11" s="83" t="s">
        <v>12</v>
      </c>
      <c r="C11" s="83" t="s">
        <v>50</v>
      </c>
      <c r="D11" s="29" t="s">
        <v>51</v>
      </c>
      <c r="E11" s="83" t="s">
        <v>31</v>
      </c>
    </row>
    <row r="12" spans="1:6" ht="46.8" x14ac:dyDescent="0.3">
      <c r="A12" s="28" t="s">
        <v>206</v>
      </c>
      <c r="B12" s="83">
        <v>204</v>
      </c>
      <c r="C12" s="83" t="s">
        <v>52</v>
      </c>
      <c r="D12" s="29" t="s">
        <v>53</v>
      </c>
      <c r="E12" s="83" t="s">
        <v>38</v>
      </c>
    </row>
    <row r="13" spans="1:6" ht="62.4" x14ac:dyDescent="0.3">
      <c r="A13" s="28" t="s">
        <v>207</v>
      </c>
      <c r="B13" s="83">
        <v>211</v>
      </c>
      <c r="C13" s="83" t="s">
        <v>55</v>
      </c>
      <c r="D13" s="29" t="s">
        <v>56</v>
      </c>
      <c r="E13" s="83" t="s">
        <v>38</v>
      </c>
    </row>
    <row r="14" spans="1:6" ht="171.6" x14ac:dyDescent="0.3">
      <c r="A14" s="28" t="s">
        <v>208</v>
      </c>
      <c r="B14" s="83">
        <v>231</v>
      </c>
      <c r="C14" s="83" t="s">
        <v>57</v>
      </c>
      <c r="D14" s="29" t="s">
        <v>58</v>
      </c>
      <c r="E14" s="83" t="s">
        <v>31</v>
      </c>
      <c r="F14" s="30"/>
    </row>
    <row r="15" spans="1:6" ht="171.6" x14ac:dyDescent="0.3">
      <c r="A15" s="28" t="s">
        <v>208</v>
      </c>
      <c r="B15" s="83" t="s">
        <v>13</v>
      </c>
      <c r="C15" s="83" t="s">
        <v>57</v>
      </c>
      <c r="D15" s="29" t="s">
        <v>58</v>
      </c>
      <c r="E15" s="83" t="s">
        <v>59</v>
      </c>
      <c r="F15" s="30"/>
    </row>
    <row r="16" spans="1:6" ht="47.4" thickBot="1" x14ac:dyDescent="0.35">
      <c r="A16" s="31" t="s">
        <v>208</v>
      </c>
      <c r="B16" s="199">
        <v>233</v>
      </c>
      <c r="C16" s="199" t="s">
        <v>60</v>
      </c>
      <c r="D16" s="33" t="s">
        <v>61</v>
      </c>
      <c r="E16" s="199" t="s">
        <v>31</v>
      </c>
      <c r="F16" s="30"/>
    </row>
    <row r="17" spans="1:6" ht="46.8" x14ac:dyDescent="0.3">
      <c r="A17" s="100" t="s">
        <v>208</v>
      </c>
      <c r="B17" s="101" t="s">
        <v>14</v>
      </c>
      <c r="C17" s="101" t="s">
        <v>60</v>
      </c>
      <c r="D17" s="102" t="s">
        <v>61</v>
      </c>
      <c r="E17" s="101" t="s">
        <v>59</v>
      </c>
      <c r="F17" s="30"/>
    </row>
    <row r="18" spans="1:6" ht="156" x14ac:dyDescent="0.3">
      <c r="A18" s="28" t="s">
        <v>208</v>
      </c>
      <c r="B18" s="83">
        <v>234</v>
      </c>
      <c r="C18" s="83" t="s">
        <v>62</v>
      </c>
      <c r="D18" s="29" t="s">
        <v>63</v>
      </c>
      <c r="E18" s="84" t="s">
        <v>31</v>
      </c>
      <c r="F18" s="30"/>
    </row>
    <row r="19" spans="1:6" ht="156" x14ac:dyDescent="0.3">
      <c r="A19" s="28" t="s">
        <v>208</v>
      </c>
      <c r="B19" s="84" t="s">
        <v>15</v>
      </c>
      <c r="C19" s="83" t="s">
        <v>62</v>
      </c>
      <c r="D19" s="29" t="s">
        <v>63</v>
      </c>
      <c r="E19" s="84" t="s">
        <v>59</v>
      </c>
    </row>
    <row r="20" spans="1:6" ht="46.8" x14ac:dyDescent="0.3">
      <c r="A20" s="28" t="s">
        <v>208</v>
      </c>
      <c r="B20" s="84">
        <v>235</v>
      </c>
      <c r="C20" s="84" t="s">
        <v>64</v>
      </c>
      <c r="D20" s="28" t="s">
        <v>65</v>
      </c>
      <c r="E20" s="84" t="s">
        <v>31</v>
      </c>
    </row>
    <row r="21" spans="1:6" ht="46.8" x14ac:dyDescent="0.3">
      <c r="A21" s="28" t="s">
        <v>208</v>
      </c>
      <c r="B21" s="84" t="s">
        <v>16</v>
      </c>
      <c r="C21" s="84" t="s">
        <v>64</v>
      </c>
      <c r="D21" s="28" t="s">
        <v>65</v>
      </c>
      <c r="E21" s="84" t="s">
        <v>59</v>
      </c>
    </row>
    <row r="22" spans="1:6" ht="46.8" x14ac:dyDescent="0.3">
      <c r="A22" s="28" t="s">
        <v>208</v>
      </c>
      <c r="B22" s="84">
        <v>236</v>
      </c>
      <c r="C22" s="84" t="s">
        <v>66</v>
      </c>
      <c r="D22" s="28" t="s">
        <v>67</v>
      </c>
      <c r="E22" s="84" t="s">
        <v>31</v>
      </c>
    </row>
    <row r="23" spans="1:6" ht="46.8" x14ac:dyDescent="0.3">
      <c r="A23" s="28" t="s">
        <v>208</v>
      </c>
      <c r="B23" s="84" t="s">
        <v>17</v>
      </c>
      <c r="C23" s="84" t="s">
        <v>66</v>
      </c>
      <c r="D23" s="28" t="s">
        <v>67</v>
      </c>
      <c r="E23" s="84" t="s">
        <v>59</v>
      </c>
    </row>
    <row r="24" spans="1:6" ht="93.6" x14ac:dyDescent="0.3">
      <c r="A24" s="28" t="s">
        <v>208</v>
      </c>
      <c r="B24" s="84">
        <v>237</v>
      </c>
      <c r="C24" s="84" t="s">
        <v>68</v>
      </c>
      <c r="D24" s="28" t="s">
        <v>69</v>
      </c>
      <c r="E24" s="84" t="s">
        <v>31</v>
      </c>
    </row>
    <row r="25" spans="1:6" ht="93.6" x14ac:dyDescent="0.3">
      <c r="A25" s="28" t="s">
        <v>208</v>
      </c>
      <c r="B25" s="84" t="s">
        <v>18</v>
      </c>
      <c r="C25" s="84" t="s">
        <v>68</v>
      </c>
      <c r="D25" s="28" t="s">
        <v>69</v>
      </c>
      <c r="E25" s="84" t="s">
        <v>59</v>
      </c>
    </row>
    <row r="26" spans="1:6" ht="78" x14ac:dyDescent="0.3">
      <c r="A26" s="28" t="s">
        <v>208</v>
      </c>
      <c r="B26" s="84">
        <v>238</v>
      </c>
      <c r="C26" s="84" t="s">
        <v>70</v>
      </c>
      <c r="D26" s="28" t="s">
        <v>71</v>
      </c>
      <c r="E26" s="84" t="s">
        <v>41</v>
      </c>
    </row>
    <row r="27" spans="1:6" ht="31.2" x14ac:dyDescent="0.3">
      <c r="A27" s="28" t="s">
        <v>209</v>
      </c>
      <c r="B27" s="84">
        <v>300</v>
      </c>
      <c r="C27" s="84" t="s">
        <v>72</v>
      </c>
      <c r="D27" s="28" t="s">
        <v>73</v>
      </c>
      <c r="E27" s="84" t="s">
        <v>31</v>
      </c>
    </row>
    <row r="28" spans="1:6" ht="31.2" x14ac:dyDescent="0.3">
      <c r="A28" s="28" t="s">
        <v>209</v>
      </c>
      <c r="B28" s="84" t="s">
        <v>7</v>
      </c>
      <c r="C28" s="84" t="s">
        <v>72</v>
      </c>
      <c r="D28" s="28" t="s">
        <v>73</v>
      </c>
      <c r="E28" s="84" t="s">
        <v>59</v>
      </c>
    </row>
    <row r="29" spans="1:6" ht="31.2" x14ac:dyDescent="0.3">
      <c r="A29" s="28" t="s">
        <v>209</v>
      </c>
      <c r="B29" s="84">
        <v>322</v>
      </c>
      <c r="C29" s="84" t="s">
        <v>74</v>
      </c>
      <c r="D29" s="28" t="s">
        <v>75</v>
      </c>
      <c r="E29" s="84" t="s">
        <v>76</v>
      </c>
    </row>
    <row r="30" spans="1:6" ht="31.2" x14ac:dyDescent="0.3">
      <c r="A30" s="28" t="s">
        <v>209</v>
      </c>
      <c r="B30" s="84">
        <v>323</v>
      </c>
      <c r="C30" s="84" t="s">
        <v>77</v>
      </c>
      <c r="D30" s="28" t="s">
        <v>78</v>
      </c>
      <c r="E30" s="84" t="s">
        <v>76</v>
      </c>
    </row>
    <row r="31" spans="1:6" ht="31.2" x14ac:dyDescent="0.3">
      <c r="A31" s="28" t="s">
        <v>209</v>
      </c>
      <c r="B31" s="84">
        <v>329</v>
      </c>
      <c r="C31" s="84" t="s">
        <v>79</v>
      </c>
      <c r="D31" s="28" t="s">
        <v>80</v>
      </c>
      <c r="E31" s="84" t="s">
        <v>76</v>
      </c>
    </row>
    <row r="32" spans="1:6" ht="78" x14ac:dyDescent="0.3">
      <c r="A32" s="28" t="s">
        <v>209</v>
      </c>
      <c r="B32" s="84">
        <v>344</v>
      </c>
      <c r="C32" s="84" t="s">
        <v>81</v>
      </c>
      <c r="D32" s="28" t="s">
        <v>82</v>
      </c>
      <c r="E32" s="84" t="s">
        <v>76</v>
      </c>
    </row>
    <row r="33" spans="1:5" ht="93.6" x14ac:dyDescent="0.3">
      <c r="A33" s="28" t="s">
        <v>210</v>
      </c>
      <c r="B33" s="84">
        <v>380</v>
      </c>
      <c r="C33" s="84" t="s">
        <v>83</v>
      </c>
      <c r="D33" s="200" t="s">
        <v>223</v>
      </c>
      <c r="E33" s="84" t="s">
        <v>76</v>
      </c>
    </row>
    <row r="34" spans="1:5" ht="62.4" x14ac:dyDescent="0.3">
      <c r="A34" s="28" t="s">
        <v>210</v>
      </c>
      <c r="B34" s="84">
        <v>381</v>
      </c>
      <c r="C34" s="84" t="s">
        <v>84</v>
      </c>
      <c r="D34" s="28" t="s">
        <v>225</v>
      </c>
      <c r="E34" s="84" t="s">
        <v>76</v>
      </c>
    </row>
    <row r="35" spans="1:5" ht="93.6" x14ac:dyDescent="0.3">
      <c r="A35" s="28" t="s">
        <v>210</v>
      </c>
      <c r="B35" s="84">
        <v>382</v>
      </c>
      <c r="C35" s="84" t="s">
        <v>85</v>
      </c>
      <c r="D35" s="28" t="s">
        <v>226</v>
      </c>
      <c r="E35" s="84" t="s">
        <v>76</v>
      </c>
    </row>
    <row r="36" spans="1:5" ht="31.2" x14ac:dyDescent="0.3">
      <c r="A36" s="29" t="s">
        <v>211</v>
      </c>
      <c r="B36" s="84">
        <v>409</v>
      </c>
      <c r="C36" s="84" t="s">
        <v>86</v>
      </c>
      <c r="D36" s="28" t="s">
        <v>87</v>
      </c>
      <c r="E36" s="84" t="s">
        <v>38</v>
      </c>
    </row>
    <row r="37" spans="1:5" ht="93.6" x14ac:dyDescent="0.3">
      <c r="A37" s="29" t="s">
        <v>211</v>
      </c>
      <c r="B37" s="84">
        <v>410</v>
      </c>
      <c r="C37" s="84" t="s">
        <v>88</v>
      </c>
      <c r="D37" s="28" t="s">
        <v>89</v>
      </c>
      <c r="E37" s="84" t="s">
        <v>41</v>
      </c>
    </row>
    <row r="38" spans="1:5" ht="93.6" x14ac:dyDescent="0.3">
      <c r="A38" s="29" t="s">
        <v>211</v>
      </c>
      <c r="B38" s="84">
        <v>416</v>
      </c>
      <c r="C38" s="84" t="s">
        <v>90</v>
      </c>
      <c r="D38" s="28" t="s">
        <v>219</v>
      </c>
      <c r="E38" s="84" t="s">
        <v>41</v>
      </c>
    </row>
    <row r="39" spans="1:5" ht="31.2" x14ac:dyDescent="0.3">
      <c r="A39" s="29" t="s">
        <v>212</v>
      </c>
      <c r="B39" s="84">
        <v>500</v>
      </c>
      <c r="C39" s="84" t="s">
        <v>91</v>
      </c>
      <c r="D39" s="28" t="s">
        <v>73</v>
      </c>
      <c r="E39" s="84" t="s">
        <v>31</v>
      </c>
    </row>
    <row r="40" spans="1:5" ht="31.2" x14ac:dyDescent="0.3">
      <c r="A40" s="29" t="s">
        <v>212</v>
      </c>
      <c r="B40" s="84">
        <v>502</v>
      </c>
      <c r="C40" s="84" t="s">
        <v>92</v>
      </c>
      <c r="D40" s="28" t="s">
        <v>93</v>
      </c>
      <c r="E40" s="84" t="s">
        <v>76</v>
      </c>
    </row>
    <row r="41" spans="1:5" ht="78" x14ac:dyDescent="0.3">
      <c r="A41" s="29" t="s">
        <v>212</v>
      </c>
      <c r="B41" s="84" t="s">
        <v>19</v>
      </c>
      <c r="C41" s="84" t="s">
        <v>94</v>
      </c>
      <c r="D41" s="28" t="s">
        <v>95</v>
      </c>
      <c r="E41" s="84" t="s">
        <v>31</v>
      </c>
    </row>
    <row r="42" spans="1:5" ht="78" x14ac:dyDescent="0.3">
      <c r="A42" s="29" t="s">
        <v>212</v>
      </c>
      <c r="B42" s="84" t="s">
        <v>20</v>
      </c>
      <c r="C42" s="84" t="s">
        <v>94</v>
      </c>
      <c r="D42" s="28" t="s">
        <v>95</v>
      </c>
      <c r="E42" s="84" t="s">
        <v>76</v>
      </c>
    </row>
    <row r="43" spans="1:5" ht="46.8" x14ac:dyDescent="0.3">
      <c r="A43" s="29" t="s">
        <v>212</v>
      </c>
      <c r="B43" s="84">
        <v>509</v>
      </c>
      <c r="C43" s="84" t="s">
        <v>96</v>
      </c>
      <c r="D43" s="28" t="s">
        <v>97</v>
      </c>
      <c r="E43" s="84" t="s">
        <v>76</v>
      </c>
    </row>
    <row r="44" spans="1:5" ht="62.4" x14ac:dyDescent="0.3">
      <c r="A44" s="29" t="s">
        <v>212</v>
      </c>
      <c r="B44" s="84">
        <v>515</v>
      </c>
      <c r="C44" s="84" t="s">
        <v>98</v>
      </c>
      <c r="D44" s="28" t="s">
        <v>218</v>
      </c>
      <c r="E44" s="84" t="s">
        <v>76</v>
      </c>
    </row>
    <row r="45" spans="1:5" ht="46.8" x14ac:dyDescent="0.3">
      <c r="A45" s="29" t="s">
        <v>213</v>
      </c>
      <c r="B45" s="84">
        <v>608</v>
      </c>
      <c r="C45" s="84" t="s">
        <v>99</v>
      </c>
      <c r="D45" s="28" t="s">
        <v>100</v>
      </c>
      <c r="E45" s="84" t="s">
        <v>101</v>
      </c>
    </row>
    <row r="46" spans="1:5" ht="45.75" customHeight="1" thickBot="1" x14ac:dyDescent="0.35">
      <c r="A46" s="33" t="s">
        <v>213</v>
      </c>
      <c r="B46" s="85">
        <v>612</v>
      </c>
      <c r="C46" s="85" t="s">
        <v>102</v>
      </c>
      <c r="D46" s="31" t="s">
        <v>103</v>
      </c>
      <c r="E46" s="85" t="s">
        <v>101</v>
      </c>
    </row>
    <row r="47" spans="1:5" ht="24.9" customHeight="1" x14ac:dyDescent="0.3">
      <c r="A47" s="298" t="s">
        <v>192</v>
      </c>
    </row>
  </sheetData>
  <sheetProtection algorithmName="SHA-512" hashValue="NlIuE1hx3fc74gUqzNSH4Cx9voBv49xYdHYkoZzoaJO492jRKeNA8xvAbULAkoPFhbq612CGRPvEGkuTbtSiBw==" saltValue="6Wehtq1puhQ3e9Bmwaj4wA==" spinCount="100000" sheet="1" objects="1" scenarios="1"/>
  <phoneticPr fontId="9" type="noConversion"/>
  <pageMargins left="0.7" right="0.7" top="0.75" bottom="0.75" header="0.3" footer="0.3"/>
  <pageSetup scale="6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BD9F-D24B-4C79-9EE8-8472E156D9DF}">
  <dimension ref="A1:A50"/>
  <sheetViews>
    <sheetView workbookViewId="0">
      <selection activeCell="A21" sqref="A21"/>
    </sheetView>
  </sheetViews>
  <sheetFormatPr defaultColWidth="8.59765625" defaultRowHeight="13.2" x14ac:dyDescent="0.25"/>
  <cols>
    <col min="1" max="1" width="21.5" style="2" customWidth="1"/>
    <col min="2" max="2" width="19.8984375" style="3" customWidth="1"/>
    <col min="3" max="16384" width="8.59765625" style="3"/>
  </cols>
  <sheetData>
    <row r="1" spans="1:1" x14ac:dyDescent="0.25">
      <c r="A1" s="2" t="s">
        <v>127</v>
      </c>
    </row>
    <row r="2" spans="1:1" x14ac:dyDescent="0.25">
      <c r="A2" s="2" t="s">
        <v>6</v>
      </c>
    </row>
    <row r="3" spans="1:1" x14ac:dyDescent="0.25">
      <c r="A3" s="2">
        <v>300</v>
      </c>
    </row>
    <row r="4" spans="1:1" x14ac:dyDescent="0.25">
      <c r="A4" s="2" t="s">
        <v>7</v>
      </c>
    </row>
    <row r="5" spans="1:1" x14ac:dyDescent="0.25">
      <c r="A5" s="2">
        <v>500</v>
      </c>
    </row>
    <row r="7" spans="1:1" x14ac:dyDescent="0.25">
      <c r="A7" s="2" t="s">
        <v>129</v>
      </c>
    </row>
    <row r="8" spans="1:1" x14ac:dyDescent="0.25">
      <c r="A8" s="2">
        <v>102</v>
      </c>
    </row>
    <row r="9" spans="1:1" x14ac:dyDescent="0.25">
      <c r="A9" s="2">
        <v>104</v>
      </c>
    </row>
    <row r="10" spans="1:1" x14ac:dyDescent="0.25">
      <c r="A10" s="2">
        <v>202</v>
      </c>
    </row>
    <row r="11" spans="1:1" x14ac:dyDescent="0.25">
      <c r="A11" s="2" t="s">
        <v>8</v>
      </c>
    </row>
    <row r="12" spans="1:1" x14ac:dyDescent="0.25">
      <c r="A12" s="2" t="s">
        <v>9</v>
      </c>
    </row>
    <row r="13" spans="1:1" x14ac:dyDescent="0.25">
      <c r="A13" s="2" t="s">
        <v>10</v>
      </c>
    </row>
    <row r="14" spans="1:1" x14ac:dyDescent="0.25">
      <c r="A14" s="2" t="s">
        <v>11</v>
      </c>
    </row>
    <row r="15" spans="1:1" x14ac:dyDescent="0.25">
      <c r="A15" s="2" t="s">
        <v>12</v>
      </c>
    </row>
    <row r="16" spans="1:1" x14ac:dyDescent="0.25">
      <c r="A16" s="2">
        <v>231</v>
      </c>
    </row>
    <row r="17" spans="1:1" x14ac:dyDescent="0.25">
      <c r="A17" s="2" t="s">
        <v>13</v>
      </c>
    </row>
    <row r="18" spans="1:1" x14ac:dyDescent="0.25">
      <c r="A18" s="2">
        <v>233</v>
      </c>
    </row>
    <row r="19" spans="1:1" x14ac:dyDescent="0.25">
      <c r="A19" s="2" t="s">
        <v>14</v>
      </c>
    </row>
    <row r="20" spans="1:1" x14ac:dyDescent="0.25">
      <c r="A20" s="2">
        <v>234</v>
      </c>
    </row>
    <row r="21" spans="1:1" x14ac:dyDescent="0.25">
      <c r="A21" s="2" t="s">
        <v>15</v>
      </c>
    </row>
    <row r="22" spans="1:1" x14ac:dyDescent="0.25">
      <c r="A22" s="2">
        <v>235</v>
      </c>
    </row>
    <row r="23" spans="1:1" x14ac:dyDescent="0.25">
      <c r="A23" s="2" t="s">
        <v>16</v>
      </c>
    </row>
    <row r="24" spans="1:1" x14ac:dyDescent="0.25">
      <c r="A24" s="2">
        <v>236</v>
      </c>
    </row>
    <row r="25" spans="1:1" x14ac:dyDescent="0.25">
      <c r="A25" s="2" t="s">
        <v>17</v>
      </c>
    </row>
    <row r="26" spans="1:1" x14ac:dyDescent="0.25">
      <c r="A26" s="2">
        <v>237</v>
      </c>
    </row>
    <row r="27" spans="1:1" x14ac:dyDescent="0.25">
      <c r="A27" s="2" t="s">
        <v>18</v>
      </c>
    </row>
    <row r="28" spans="1:1" x14ac:dyDescent="0.25">
      <c r="A28" s="2">
        <v>238</v>
      </c>
    </row>
    <row r="29" spans="1:1" x14ac:dyDescent="0.25">
      <c r="A29" s="2">
        <v>410</v>
      </c>
    </row>
    <row r="30" spans="1:1" x14ac:dyDescent="0.25">
      <c r="A30" s="2">
        <v>416</v>
      </c>
    </row>
    <row r="31" spans="1:1" x14ac:dyDescent="0.25">
      <c r="A31" s="2" t="s">
        <v>19</v>
      </c>
    </row>
    <row r="33" spans="1:1" x14ac:dyDescent="0.25">
      <c r="A33" s="2" t="s">
        <v>128</v>
      </c>
    </row>
    <row r="34" spans="1:1" x14ac:dyDescent="0.25">
      <c r="A34" s="2">
        <v>201</v>
      </c>
    </row>
    <row r="35" spans="1:1" x14ac:dyDescent="0.25">
      <c r="A35" s="2">
        <v>204</v>
      </c>
    </row>
    <row r="36" spans="1:1" x14ac:dyDescent="0.25">
      <c r="A36" s="2">
        <v>211</v>
      </c>
    </row>
    <row r="37" spans="1:1" x14ac:dyDescent="0.25">
      <c r="A37" s="2">
        <v>322</v>
      </c>
    </row>
    <row r="38" spans="1:1" x14ac:dyDescent="0.25">
      <c r="A38" s="2">
        <v>323</v>
      </c>
    </row>
    <row r="39" spans="1:1" x14ac:dyDescent="0.25">
      <c r="A39" s="2">
        <v>329</v>
      </c>
    </row>
    <row r="40" spans="1:1" x14ac:dyDescent="0.25">
      <c r="A40" s="2">
        <v>344</v>
      </c>
    </row>
    <row r="41" spans="1:1" x14ac:dyDescent="0.25">
      <c r="A41" s="2">
        <v>380</v>
      </c>
    </row>
    <row r="42" spans="1:1" x14ac:dyDescent="0.25">
      <c r="A42" s="2">
        <v>381</v>
      </c>
    </row>
    <row r="43" spans="1:1" x14ac:dyDescent="0.25">
      <c r="A43" s="2">
        <v>382</v>
      </c>
    </row>
    <row r="44" spans="1:1" x14ac:dyDescent="0.25">
      <c r="A44" s="2">
        <v>409</v>
      </c>
    </row>
    <row r="45" spans="1:1" x14ac:dyDescent="0.25">
      <c r="A45" s="2">
        <v>502</v>
      </c>
    </row>
    <row r="46" spans="1:1" x14ac:dyDescent="0.25">
      <c r="A46" s="2" t="s">
        <v>20</v>
      </c>
    </row>
    <row r="47" spans="1:1" x14ac:dyDescent="0.25">
      <c r="A47" s="2">
        <v>509</v>
      </c>
    </row>
    <row r="48" spans="1:1" x14ac:dyDescent="0.25">
      <c r="A48" s="2">
        <v>515</v>
      </c>
    </row>
    <row r="49" spans="1:1" x14ac:dyDescent="0.25">
      <c r="A49" s="2">
        <v>608</v>
      </c>
    </row>
    <row r="50" spans="1:1" x14ac:dyDescent="0.25">
      <c r="A50" s="2">
        <v>612</v>
      </c>
    </row>
  </sheetData>
  <sheetProtection algorithmName="SHA-512" hashValue="il/QBirmMf2LKFPxcvlW9oGGK+HPwMu2C9ge43Vs4hHcX1YgRNFlOTeCSUuUyQbnio54+9LeLhTLTAQk6hDPLA==" saltValue="UQVDS4CeXoGZMv0KslB18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E48C-4D1E-4EA7-9A64-A5974B318571}">
  <sheetPr>
    <pageSetUpPr fitToPage="1"/>
  </sheetPr>
  <dimension ref="A1:J42"/>
  <sheetViews>
    <sheetView showGridLines="0" zoomScaleNormal="100" zoomScalePageLayoutView="110" workbookViewId="0">
      <selection activeCell="A4" sqref="A4"/>
    </sheetView>
  </sheetViews>
  <sheetFormatPr defaultColWidth="3.09765625" defaultRowHeight="15.6" x14ac:dyDescent="0.3"/>
  <cols>
    <col min="1" max="1" width="12.8984375" style="1" customWidth="1"/>
    <col min="2" max="4" width="14.69921875" style="1" customWidth="1"/>
    <col min="5" max="5" width="6.8984375" style="1" customWidth="1"/>
    <col min="6" max="6" width="15.59765625" style="1" customWidth="1"/>
    <col min="7" max="7" width="12" style="1" customWidth="1"/>
    <col min="8" max="10" width="13.8984375" style="1" customWidth="1"/>
    <col min="11" max="16384" width="3.09765625" style="1"/>
  </cols>
  <sheetData>
    <row r="1" spans="1:10" ht="32.25" customHeight="1" x14ac:dyDescent="0.3">
      <c r="A1" s="321" t="s">
        <v>173</v>
      </c>
      <c r="B1" s="322"/>
      <c r="C1" s="322"/>
      <c r="D1" s="322"/>
      <c r="E1" s="322"/>
      <c r="F1" s="322"/>
      <c r="G1" s="322"/>
      <c r="H1" s="322"/>
      <c r="I1" s="322"/>
      <c r="J1" s="322"/>
    </row>
    <row r="2" spans="1:10" ht="65.400000000000006" customHeight="1" thickBot="1" x14ac:dyDescent="0.35">
      <c r="A2" s="303" t="s">
        <v>191</v>
      </c>
      <c r="B2" s="304">
        <f>'1_Program_ID'!B4</f>
        <v>0</v>
      </c>
      <c r="C2" s="305" t="s">
        <v>112</v>
      </c>
      <c r="D2" s="305" t="s">
        <v>112</v>
      </c>
      <c r="E2" s="305" t="s">
        <v>112</v>
      </c>
      <c r="F2" s="305" t="s">
        <v>112</v>
      </c>
      <c r="G2" s="305" t="s">
        <v>112</v>
      </c>
      <c r="H2" s="305" t="s">
        <v>112</v>
      </c>
      <c r="I2" s="305" t="s">
        <v>112</v>
      </c>
      <c r="J2" s="305" t="s">
        <v>112</v>
      </c>
    </row>
    <row r="3" spans="1:10" ht="78.599999999999994" thickBot="1" x14ac:dyDescent="0.35">
      <c r="A3" s="22" t="s">
        <v>0</v>
      </c>
      <c r="B3" s="78" t="s">
        <v>1</v>
      </c>
      <c r="C3" s="78" t="s">
        <v>2</v>
      </c>
      <c r="D3" s="22" t="s">
        <v>3</v>
      </c>
      <c r="E3" s="78" t="s">
        <v>4</v>
      </c>
      <c r="F3" s="22" t="s">
        <v>234</v>
      </c>
      <c r="G3" s="22" t="s">
        <v>5</v>
      </c>
      <c r="H3" s="22" t="s">
        <v>21</v>
      </c>
      <c r="I3" s="22" t="s">
        <v>196</v>
      </c>
      <c r="J3" s="22" t="s">
        <v>22</v>
      </c>
    </row>
    <row r="4" spans="1:10" x14ac:dyDescent="0.3">
      <c r="A4" s="39"/>
      <c r="B4" s="38"/>
      <c r="C4" s="38"/>
      <c r="D4" s="222"/>
      <c r="E4" s="223"/>
      <c r="F4" s="224"/>
      <c r="G4" s="224"/>
      <c r="H4" s="38"/>
      <c r="I4" s="38"/>
      <c r="J4" s="225"/>
    </row>
    <row r="5" spans="1:10" x14ac:dyDescent="0.3">
      <c r="A5" s="39"/>
      <c r="B5" s="38"/>
      <c r="C5" s="38"/>
      <c r="D5" s="222"/>
      <c r="E5" s="223"/>
      <c r="F5" s="224"/>
      <c r="G5" s="224"/>
      <c r="H5" s="38"/>
      <c r="I5" s="38"/>
      <c r="J5" s="225"/>
    </row>
    <row r="6" spans="1:10" x14ac:dyDescent="0.3">
      <c r="A6" s="39"/>
      <c r="B6" s="38"/>
      <c r="C6" s="38"/>
      <c r="D6" s="222"/>
      <c r="E6" s="223"/>
      <c r="F6" s="224"/>
      <c r="G6" s="224"/>
      <c r="H6" s="38"/>
      <c r="I6" s="38"/>
      <c r="J6" s="225"/>
    </row>
    <row r="7" spans="1:10" x14ac:dyDescent="0.3">
      <c r="A7" s="39"/>
      <c r="B7" s="38"/>
      <c r="C7" s="38"/>
      <c r="D7" s="222"/>
      <c r="E7" s="223"/>
      <c r="F7" s="224"/>
      <c r="G7" s="224"/>
      <c r="H7" s="38"/>
      <c r="I7" s="38"/>
      <c r="J7" s="225"/>
    </row>
    <row r="8" spans="1:10" x14ac:dyDescent="0.3">
      <c r="A8" s="39"/>
      <c r="B8" s="38"/>
      <c r="C8" s="38"/>
      <c r="D8" s="222"/>
      <c r="E8" s="226"/>
      <c r="F8" s="227"/>
      <c r="G8" s="224"/>
      <c r="H8" s="38"/>
      <c r="I8" s="38"/>
      <c r="J8" s="225"/>
    </row>
    <row r="9" spans="1:10" x14ac:dyDescent="0.3">
      <c r="A9" s="39"/>
      <c r="B9" s="38"/>
      <c r="C9" s="38"/>
      <c r="D9" s="222"/>
      <c r="E9" s="223"/>
      <c r="F9" s="224"/>
      <c r="G9" s="224"/>
      <c r="H9" s="38"/>
      <c r="I9" s="38"/>
      <c r="J9" s="225"/>
    </row>
    <row r="10" spans="1:10" x14ac:dyDescent="0.3">
      <c r="A10" s="39"/>
      <c r="B10" s="38"/>
      <c r="C10" s="38"/>
      <c r="D10" s="222"/>
      <c r="E10" s="226"/>
      <c r="F10" s="227"/>
      <c r="G10" s="224"/>
      <c r="H10" s="38"/>
      <c r="I10" s="38"/>
      <c r="J10" s="225"/>
    </row>
    <row r="11" spans="1:10" x14ac:dyDescent="0.3">
      <c r="A11" s="39"/>
      <c r="B11" s="38"/>
      <c r="C11" s="38"/>
      <c r="D11" s="222"/>
      <c r="E11" s="223"/>
      <c r="F11" s="224"/>
      <c r="G11" s="224"/>
      <c r="H11" s="38"/>
      <c r="I11" s="38"/>
      <c r="J11" s="225"/>
    </row>
    <row r="12" spans="1:10" x14ac:dyDescent="0.3">
      <c r="A12" s="39"/>
      <c r="B12" s="38"/>
      <c r="C12" s="38"/>
      <c r="D12" s="222"/>
      <c r="E12" s="226"/>
      <c r="F12" s="227"/>
      <c r="G12" s="224"/>
      <c r="H12" s="38"/>
      <c r="I12" s="38"/>
      <c r="J12" s="225"/>
    </row>
    <row r="13" spans="1:10" x14ac:dyDescent="0.3">
      <c r="A13" s="39"/>
      <c r="B13" s="38"/>
      <c r="C13" s="38"/>
      <c r="D13" s="222"/>
      <c r="E13" s="223"/>
      <c r="F13" s="224"/>
      <c r="G13" s="224"/>
      <c r="H13" s="38"/>
      <c r="I13" s="38"/>
      <c r="J13" s="225"/>
    </row>
    <row r="14" spans="1:10" x14ac:dyDescent="0.3">
      <c r="A14" s="39"/>
      <c r="B14" s="38"/>
      <c r="C14" s="38"/>
      <c r="D14" s="222"/>
      <c r="E14" s="226"/>
      <c r="F14" s="227"/>
      <c r="G14" s="224"/>
      <c r="H14" s="38"/>
      <c r="I14" s="38"/>
      <c r="J14" s="225"/>
    </row>
    <row r="15" spans="1:10" x14ac:dyDescent="0.3">
      <c r="A15" s="39"/>
      <c r="B15" s="38"/>
      <c r="C15" s="38"/>
      <c r="D15" s="222"/>
      <c r="E15" s="223"/>
      <c r="F15" s="224"/>
      <c r="G15" s="224"/>
      <c r="H15" s="38"/>
      <c r="I15" s="38"/>
      <c r="J15" s="225"/>
    </row>
    <row r="16" spans="1:10" x14ac:dyDescent="0.3">
      <c r="A16" s="39"/>
      <c r="B16" s="38"/>
      <c r="C16" s="38"/>
      <c r="D16" s="222"/>
      <c r="E16" s="226"/>
      <c r="F16" s="227"/>
      <c r="G16" s="224"/>
      <c r="H16" s="38"/>
      <c r="I16" s="38"/>
      <c r="J16" s="225"/>
    </row>
    <row r="17" spans="1:10" x14ac:dyDescent="0.3">
      <c r="A17" s="39"/>
      <c r="B17" s="38"/>
      <c r="C17" s="38"/>
      <c r="D17" s="222"/>
      <c r="E17" s="226"/>
      <c r="F17" s="227"/>
      <c r="G17" s="224"/>
      <c r="H17" s="38"/>
      <c r="I17" s="38"/>
      <c r="J17" s="225"/>
    </row>
    <row r="18" spans="1:10" x14ac:dyDescent="0.3">
      <c r="A18" s="39"/>
      <c r="B18" s="38"/>
      <c r="C18" s="38"/>
      <c r="D18" s="222"/>
      <c r="E18" s="223"/>
      <c r="F18" s="224"/>
      <c r="G18" s="224"/>
      <c r="H18" s="38"/>
      <c r="I18" s="38"/>
      <c r="J18" s="225"/>
    </row>
    <row r="19" spans="1:10" x14ac:dyDescent="0.3">
      <c r="A19" s="39"/>
      <c r="B19" s="38"/>
      <c r="C19" s="38"/>
      <c r="D19" s="222"/>
      <c r="E19" s="226"/>
      <c r="F19" s="227"/>
      <c r="G19" s="224"/>
      <c r="H19" s="38"/>
      <c r="I19" s="38"/>
      <c r="J19" s="225"/>
    </row>
    <row r="20" spans="1:10" x14ac:dyDescent="0.3">
      <c r="A20" s="39"/>
      <c r="B20" s="38"/>
      <c r="C20" s="38"/>
      <c r="D20" s="222"/>
      <c r="E20" s="223"/>
      <c r="F20" s="224"/>
      <c r="G20" s="224"/>
      <c r="H20" s="38"/>
      <c r="I20" s="38"/>
      <c r="J20" s="225"/>
    </row>
    <row r="21" spans="1:10" x14ac:dyDescent="0.3">
      <c r="A21" s="39"/>
      <c r="B21" s="38"/>
      <c r="C21" s="38"/>
      <c r="D21" s="222"/>
      <c r="E21" s="226"/>
      <c r="F21" s="227"/>
      <c r="G21" s="224"/>
      <c r="H21" s="38"/>
      <c r="I21" s="38"/>
      <c r="J21" s="225"/>
    </row>
    <row r="22" spans="1:10" x14ac:dyDescent="0.3">
      <c r="A22" s="39"/>
      <c r="B22" s="38"/>
      <c r="C22" s="38"/>
      <c r="D22" s="222"/>
      <c r="E22" s="223"/>
      <c r="F22" s="227"/>
      <c r="G22" s="224"/>
      <c r="H22" s="38"/>
      <c r="I22" s="38"/>
      <c r="J22" s="225"/>
    </row>
    <row r="23" spans="1:10" x14ac:dyDescent="0.3">
      <c r="A23" s="39"/>
      <c r="B23" s="38"/>
      <c r="C23" s="38"/>
      <c r="D23" s="222"/>
      <c r="E23" s="223"/>
      <c r="F23" s="227"/>
      <c r="G23" s="224"/>
      <c r="H23" s="38"/>
      <c r="I23" s="38"/>
      <c r="J23" s="225"/>
    </row>
    <row r="24" spans="1:10" x14ac:dyDescent="0.3">
      <c r="A24" s="39"/>
      <c r="B24" s="38"/>
      <c r="C24" s="38"/>
      <c r="D24" s="222"/>
      <c r="E24" s="226"/>
      <c r="F24" s="227"/>
      <c r="G24" s="224"/>
      <c r="H24" s="38"/>
      <c r="I24" s="38"/>
      <c r="J24" s="225"/>
    </row>
    <row r="25" spans="1:10" x14ac:dyDescent="0.3">
      <c r="A25" s="39"/>
      <c r="B25" s="38"/>
      <c r="C25" s="38"/>
      <c r="D25" s="222"/>
      <c r="E25" s="223"/>
      <c r="F25" s="224"/>
      <c r="G25" s="224"/>
      <c r="H25" s="38"/>
      <c r="I25" s="38"/>
      <c r="J25" s="225"/>
    </row>
    <row r="26" spans="1:10" x14ac:dyDescent="0.3">
      <c r="A26" s="39"/>
      <c r="B26" s="38"/>
      <c r="C26" s="38"/>
      <c r="D26" s="222"/>
      <c r="E26" s="226"/>
      <c r="F26" s="224"/>
      <c r="G26" s="224"/>
      <c r="H26" s="38"/>
      <c r="I26" s="38"/>
      <c r="J26" s="225"/>
    </row>
    <row r="27" spans="1:10" x14ac:dyDescent="0.3">
      <c r="A27" s="39"/>
      <c r="B27" s="38"/>
      <c r="C27" s="38"/>
      <c r="D27" s="222"/>
      <c r="E27" s="223"/>
      <c r="F27" s="224"/>
      <c r="G27" s="224"/>
      <c r="H27" s="38"/>
      <c r="I27" s="38"/>
      <c r="J27" s="225"/>
    </row>
    <row r="28" spans="1:10" x14ac:dyDescent="0.3">
      <c r="A28" s="39"/>
      <c r="B28" s="38"/>
      <c r="C28" s="38"/>
      <c r="D28" s="222"/>
      <c r="E28" s="223"/>
      <c r="F28" s="224"/>
      <c r="G28" s="224"/>
      <c r="H28" s="38"/>
      <c r="I28" s="38"/>
      <c r="J28" s="225"/>
    </row>
    <row r="29" spans="1:10" x14ac:dyDescent="0.3">
      <c r="A29" s="39"/>
      <c r="B29" s="38"/>
      <c r="C29" s="38"/>
      <c r="D29" s="222"/>
      <c r="E29" s="223"/>
      <c r="F29" s="224"/>
      <c r="G29" s="224"/>
      <c r="H29" s="38"/>
      <c r="I29" s="38"/>
      <c r="J29" s="225"/>
    </row>
    <row r="30" spans="1:10" x14ac:dyDescent="0.3">
      <c r="A30" s="39"/>
      <c r="B30" s="38"/>
      <c r="C30" s="38"/>
      <c r="D30" s="222"/>
      <c r="E30" s="223"/>
      <c r="F30" s="224"/>
      <c r="G30" s="224"/>
      <c r="H30" s="38"/>
      <c r="I30" s="38"/>
      <c r="J30" s="225"/>
    </row>
    <row r="31" spans="1:10" x14ac:dyDescent="0.3">
      <c r="A31" s="39"/>
      <c r="B31" s="38"/>
      <c r="C31" s="38"/>
      <c r="D31" s="222"/>
      <c r="E31" s="5"/>
      <c r="F31" s="6"/>
      <c r="G31" s="6"/>
      <c r="H31" s="38"/>
      <c r="I31" s="38"/>
      <c r="J31" s="23"/>
    </row>
    <row r="32" spans="1:10" x14ac:dyDescent="0.3">
      <c r="A32" s="39"/>
      <c r="B32" s="38"/>
      <c r="C32" s="38"/>
      <c r="D32" s="222"/>
      <c r="E32" s="5"/>
      <c r="F32" s="6"/>
      <c r="G32" s="6"/>
      <c r="H32" s="38"/>
      <c r="I32" s="38"/>
      <c r="J32" s="23"/>
    </row>
    <row r="33" spans="1:10" x14ac:dyDescent="0.3">
      <c r="A33" s="39"/>
      <c r="B33" s="38"/>
      <c r="C33" s="38"/>
      <c r="D33" s="222"/>
      <c r="E33" s="5"/>
      <c r="F33" s="6"/>
      <c r="G33" s="6"/>
      <c r="H33" s="38"/>
      <c r="I33" s="38"/>
      <c r="J33" s="23"/>
    </row>
    <row r="34" spans="1:10" x14ac:dyDescent="0.3">
      <c r="A34" s="39"/>
      <c r="B34" s="38"/>
      <c r="C34" s="38"/>
      <c r="D34" s="222"/>
      <c r="E34" s="5"/>
      <c r="F34" s="6"/>
      <c r="G34" s="6"/>
      <c r="H34" s="38"/>
      <c r="I34" s="38"/>
      <c r="J34" s="23"/>
    </row>
    <row r="35" spans="1:10" x14ac:dyDescent="0.3">
      <c r="A35" s="39"/>
      <c r="B35" s="38"/>
      <c r="C35" s="38"/>
      <c r="D35" s="222"/>
      <c r="E35" s="5"/>
      <c r="F35" s="6"/>
      <c r="G35" s="6"/>
      <c r="H35" s="38"/>
      <c r="I35" s="38"/>
      <c r="J35" s="23"/>
    </row>
    <row r="36" spans="1:10" x14ac:dyDescent="0.3">
      <c r="A36" s="39"/>
      <c r="B36" s="38"/>
      <c r="C36" s="38"/>
      <c r="D36" s="222"/>
      <c r="E36" s="5"/>
      <c r="F36" s="6"/>
      <c r="G36" s="6"/>
      <c r="H36" s="38"/>
      <c r="I36" s="38"/>
      <c r="J36" s="23"/>
    </row>
    <row r="37" spans="1:10" x14ac:dyDescent="0.3">
      <c r="A37" s="39"/>
      <c r="B37" s="38"/>
      <c r="C37" s="38"/>
      <c r="D37" s="222"/>
      <c r="E37" s="5"/>
      <c r="F37" s="6"/>
      <c r="G37" s="6"/>
      <c r="H37" s="38"/>
      <c r="I37" s="38"/>
      <c r="J37" s="23"/>
    </row>
    <row r="38" spans="1:10" x14ac:dyDescent="0.3">
      <c r="A38" s="39"/>
      <c r="B38" s="38"/>
      <c r="C38" s="38"/>
      <c r="D38" s="222"/>
      <c r="E38" s="5"/>
      <c r="F38" s="6"/>
      <c r="G38" s="6"/>
      <c r="H38" s="38"/>
      <c r="I38" s="38"/>
      <c r="J38" s="23"/>
    </row>
    <row r="39" spans="1:10" x14ac:dyDescent="0.3">
      <c r="A39" s="39"/>
      <c r="B39" s="38"/>
      <c r="C39" s="38"/>
      <c r="D39" s="222"/>
      <c r="E39" s="5"/>
      <c r="F39" s="6"/>
      <c r="G39" s="6"/>
      <c r="H39" s="38"/>
      <c r="I39" s="38"/>
      <c r="J39" s="23"/>
    </row>
    <row r="40" spans="1:10" ht="16.2" thickBot="1" x14ac:dyDescent="0.35">
      <c r="A40" s="201"/>
      <c r="B40" s="202"/>
      <c r="C40" s="202"/>
      <c r="D40" s="222"/>
      <c r="E40" s="204"/>
      <c r="F40" s="205"/>
      <c r="G40" s="205"/>
      <c r="H40" s="202"/>
      <c r="I40" s="202"/>
      <c r="J40" s="206"/>
    </row>
    <row r="41" spans="1:10" ht="24.9" customHeight="1" x14ac:dyDescent="0.3">
      <c r="A41" s="297" t="s">
        <v>192</v>
      </c>
    </row>
    <row r="42" spans="1:10" x14ac:dyDescent="0.3">
      <c r="C42" s="297"/>
    </row>
  </sheetData>
  <sheetProtection algorithmName="SHA-512" hashValue="itjZSqsiyflc1uphCQeuBMLBAdDnBkcto2LsMCrpIPCywWfLpODzMXDLn0AKgxaQp1MtRWNz0G2FJRQ+IbbQvg==" saltValue="1MVGk15e1Ltey1KHQNqWKw==" spinCount="100000" sheet="1" objects="1" scenarios="1"/>
  <mergeCells count="1">
    <mergeCell ref="A1:J1"/>
  </mergeCells>
  <conditionalFormatting sqref="D4:D40">
    <cfRule type="expression" dxfId="9" priority="1">
      <formula>((RIGHT(A4,2)="PS"))</formula>
    </cfRule>
  </conditionalFormatting>
  <conditionalFormatting sqref="G4:G40">
    <cfRule type="expression" dxfId="8" priority="3">
      <formula>IF(A4="237PS",TRUE,FALSE)</formula>
    </cfRule>
    <cfRule type="expression" dxfId="7" priority="4">
      <formula>IF(A4="236PS",TRUE,FALSE)</formula>
    </cfRule>
    <cfRule type="expression" dxfId="6" priority="5">
      <formula>IF(A4="235PS",TRUE,FALSE)</formula>
    </cfRule>
    <cfRule type="expression" dxfId="5" priority="6">
      <formula>IF(A4="234PS",TRUE,FALSE)</formula>
    </cfRule>
    <cfRule type="expression" dxfId="4" priority="7">
      <formula>IF(A4="231PS",TRUE,FALSE)</formula>
    </cfRule>
    <cfRule type="expression" dxfId="3" priority="8">
      <formula>IF(A4="233PS",TRUE,FALSE)</formula>
    </cfRule>
  </conditionalFormatting>
  <dataValidations xWindow="130" yWindow="461" count="12">
    <dataValidation allowBlank="1" showInputMessage="1" showErrorMessage="1" promptTitle="First Name" prompt="The first name of the staff reported in the job code/staff title." sqref="B4:B40" xr:uid="{FAD593B4-D4D2-4412-86BE-15F1725080D9}"/>
    <dataValidation allowBlank="1" showInputMessage="1" showErrorMessage="1" promptTitle="Last Name" prompt="The last name of the staff reported in the job code/staff title." sqref="C4:C40" xr:uid="{ABEF3485-E4A0-49E6-A097-441D40EB4436}"/>
    <dataValidation type="whole" allowBlank="1" showInputMessage="1" showErrorMessage="1" errorTitle="Last Four Digits" error="Only enter the last four digits of the employee's social security number. " promptTitle="Social Security " prompt="Input only the last four digits of the social security number." sqref="D4:D40" xr:uid="{44C0793B-37C2-46C7-8459-A781144A1149}">
      <formula1>0</formula1>
      <formula2>9999</formula2>
    </dataValidation>
    <dataValidation allowBlank="1" showInputMessage="1" showErrorMessage="1" promptTitle="FTE" prompt="If staff has multiple assignments, separate records are reported for each job code/staff title. Each job code/staff title record must contain the FTE attributed to that assignment." sqref="E4:E40" xr:uid="{1142ADBC-5D51-4D83-B826-A40324E022A7}"/>
    <dataValidation allowBlank="1" showInputMessage="1" showErrorMessage="1" promptTitle="FTE Definition" prompt="The number of total hours worked divided by the maximum number of compensable hours in a full-time schedule. An FTE of 1.00 is equivalent to a full-time position. " sqref="E3" xr:uid="{C818F066-E62F-4DF8-8F58-D2C438BF0EBA}"/>
    <dataValidation allowBlank="1" showInputMessage="1" showErrorMessage="1" promptTitle="Base Salary Definition" prompt="Salary must be prorated per the reported FTE based on the actual hire date. If staff has multiple assignments, separate records are reported for each job code/staff title. " sqref="F3" xr:uid="{548835F9-68BE-4B8A-91A4-F18794075F41}"/>
    <dataValidation allowBlank="1" showInputMessage="1" showErrorMessage="1" promptTitle="Employee Benefits Definition" prompt="The annual compensation provided to employees including social security, group insurance (health, dental, and life), unemployment/workers compensation, pension plan, etc." sqref="G3" xr:uid="{78A7EA56-BEDF-458D-A266-C02CB9FBFBF3}"/>
    <dataValidation allowBlank="1" showInputMessage="1" showErrorMessage="1" promptTitle="Employee Benefits" prompt="Enter the annual compensation provided to employees including social security, group insurance (health, dental, and life), unemployment/workers compensation, pension plan, etc." sqref="G4:G40" xr:uid="{FA82AF2C-AFDA-4933-8025-8035D44E88EE}"/>
    <dataValidation allowBlank="1" showInputMessage="1" showErrorMessage="1" promptTitle="Type Definititon " prompt="license type (TCH-teacher, SSP-special service provider, ADM-administrator, TEE-Temporary Educator Eligibility, etc.) Indicate N/A if a CDE license is not required fo the job. " sqref="H3" xr:uid="{5AB1DE58-024A-4E25-BD89-7B2F2760196C}"/>
    <dataValidation allowBlank="1" showInputMessage="1" showErrorMessage="1" promptTitle="Endorsement" prompt="Enter the endorsement on the staff’s license (Deaf/Hard of Hearing Specialist, Speech-Language Pathologist, Director of Special Education, etc.)" sqref="I4:I40" xr:uid="{CDD84244-A889-4FDE-B334-D26961716012}"/>
    <dataValidation allowBlank="1" showInputMessage="1" showErrorMessage="1" promptTitle="Expiration Date" prompt="Enter the expiration date of the staff’s license in mm/dd/yyyy format." sqref="J4:J40" xr:uid="{B0D50A85-6273-4F7E-BA3F-BFE1AA844D9A}"/>
    <dataValidation allowBlank="1" showInputMessage="1" showErrorMessage="1" promptTitle="Type" prompt="Enter a license type (TCH-teacher, SSP-special service provider, ADM-administrator, TEE-Temporary Educator Eligibility, etc.) Indicate N/A if a CDE license is not required for the job. " sqref="H4:H40" xr:uid="{0E632CD6-1E1A-4D8A-BFA8-2E3AE11742B1}"/>
  </dataValidations>
  <pageMargins left="0.25" right="0.25" top="0.75" bottom="0.75" header="0.3" footer="0.3"/>
  <pageSetup scale="95" fitToHeight="0" orientation="landscape" horizontalDpi="1200" verticalDpi="1200" r:id="rId1"/>
  <extLst>
    <ext xmlns:x14="http://schemas.microsoft.com/office/spreadsheetml/2009/9/main" uri="{CCE6A557-97BC-4b89-ADB6-D9C93CAAB3DF}">
      <x14:dataValidations xmlns:xm="http://schemas.microsoft.com/office/excel/2006/main" xWindow="130" yWindow="461" count="1">
        <x14:dataValidation type="list" allowBlank="1" showInputMessage="1" showErrorMessage="1" promptTitle="Job Code" prompt="Select the job code appropriate for the assignment from the drop-down list." xr:uid="{05692710-631C-46BB-ADDA-CFB4E2EFEA7A}">
          <x14:formula1>
            <xm:f>Data!$A$8:$A$31</xm:f>
          </x14:formula1>
          <xm:sqref>A4:A40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1E3F-CC27-4683-AE39-95EE9DB0FB3F}">
  <sheetPr>
    <pageSetUpPr fitToPage="1"/>
  </sheetPr>
  <dimension ref="A1:J41"/>
  <sheetViews>
    <sheetView showGridLines="0" showRuler="0" zoomScaleNormal="100" workbookViewId="0">
      <selection activeCell="A4" sqref="A4"/>
    </sheetView>
  </sheetViews>
  <sheetFormatPr defaultColWidth="4.5" defaultRowHeight="15.6" x14ac:dyDescent="0.3"/>
  <cols>
    <col min="1" max="1" width="12.8984375" style="1" customWidth="1"/>
    <col min="2" max="4" width="14.69921875" style="1" customWidth="1"/>
    <col min="5" max="5" width="6.8984375" style="1" customWidth="1"/>
    <col min="6" max="6" width="15.59765625" style="1" customWidth="1"/>
    <col min="7" max="7" width="12" style="1" customWidth="1"/>
    <col min="8" max="10" width="13.8984375" style="1" customWidth="1"/>
    <col min="11" max="16384" width="4.5" style="1"/>
  </cols>
  <sheetData>
    <row r="1" spans="1:10" ht="32.25" customHeight="1" x14ac:dyDescent="0.3">
      <c r="A1" s="321" t="s">
        <v>224</v>
      </c>
      <c r="B1" s="323"/>
      <c r="C1" s="323"/>
      <c r="D1" s="323"/>
      <c r="E1" s="323"/>
      <c r="F1" s="323"/>
      <c r="G1" s="323"/>
      <c r="H1" s="323"/>
      <c r="I1" s="323"/>
      <c r="J1" s="323"/>
    </row>
    <row r="2" spans="1:10" ht="65.400000000000006" customHeight="1" thickBot="1" x14ac:dyDescent="0.35">
      <c r="A2" s="303" t="s">
        <v>191</v>
      </c>
      <c r="B2" s="304">
        <f>'1_Program_ID'!B4</f>
        <v>0</v>
      </c>
      <c r="C2" s="305" t="s">
        <v>112</v>
      </c>
      <c r="D2" s="305" t="s">
        <v>112</v>
      </c>
      <c r="E2" s="305" t="s">
        <v>112</v>
      </c>
      <c r="F2" s="305" t="s">
        <v>112</v>
      </c>
      <c r="G2" s="305" t="s">
        <v>112</v>
      </c>
      <c r="H2" s="305" t="s">
        <v>112</v>
      </c>
      <c r="I2" s="305" t="s">
        <v>112</v>
      </c>
      <c r="J2" s="305" t="s">
        <v>112</v>
      </c>
    </row>
    <row r="3" spans="1:10" ht="78.599999999999994" thickBot="1" x14ac:dyDescent="0.35">
      <c r="A3" s="22" t="s">
        <v>0</v>
      </c>
      <c r="B3" s="78" t="s">
        <v>1</v>
      </c>
      <c r="C3" s="78" t="s">
        <v>2</v>
      </c>
      <c r="D3" s="22" t="s">
        <v>3</v>
      </c>
      <c r="E3" s="78" t="s">
        <v>4</v>
      </c>
      <c r="F3" s="22" t="s">
        <v>234</v>
      </c>
      <c r="G3" s="22" t="s">
        <v>5</v>
      </c>
      <c r="H3" s="22" t="s">
        <v>23</v>
      </c>
      <c r="I3" s="22" t="s">
        <v>196</v>
      </c>
      <c r="J3" s="22" t="s">
        <v>22</v>
      </c>
    </row>
    <row r="4" spans="1:10" x14ac:dyDescent="0.3">
      <c r="A4" s="39"/>
      <c r="B4" s="38"/>
      <c r="C4" s="38"/>
      <c r="D4" s="4"/>
      <c r="E4" s="5"/>
      <c r="F4" s="6"/>
      <c r="G4" s="6"/>
      <c r="H4" s="7"/>
      <c r="I4" s="38"/>
      <c r="J4" s="23"/>
    </row>
    <row r="5" spans="1:10" x14ac:dyDescent="0.3">
      <c r="A5" s="39"/>
      <c r="B5" s="38"/>
      <c r="C5" s="38"/>
      <c r="D5" s="4"/>
      <c r="E5" s="5"/>
      <c r="F5" s="6"/>
      <c r="G5" s="6"/>
      <c r="H5" s="7"/>
      <c r="I5" s="38"/>
      <c r="J5" s="23"/>
    </row>
    <row r="6" spans="1:10" x14ac:dyDescent="0.3">
      <c r="A6" s="39"/>
      <c r="B6" s="38"/>
      <c r="C6" s="38"/>
      <c r="D6" s="8"/>
      <c r="E6" s="9"/>
      <c r="F6" s="10"/>
      <c r="G6" s="6"/>
      <c r="H6" s="7"/>
      <c r="I6" s="38"/>
      <c r="J6" s="23"/>
    </row>
    <row r="7" spans="1:10" x14ac:dyDescent="0.3">
      <c r="A7" s="39"/>
      <c r="B7" s="38"/>
      <c r="C7" s="38"/>
      <c r="D7" s="4"/>
      <c r="E7" s="5"/>
      <c r="F7" s="6"/>
      <c r="G7" s="6"/>
      <c r="H7" s="7"/>
      <c r="I7" s="38"/>
      <c r="J7" s="23"/>
    </row>
    <row r="8" spans="1:10" x14ac:dyDescent="0.3">
      <c r="A8" s="39"/>
      <c r="B8" s="38"/>
      <c r="C8" s="38"/>
      <c r="D8" s="4"/>
      <c r="E8" s="5"/>
      <c r="F8" s="6"/>
      <c r="G8" s="6"/>
      <c r="H8" s="7"/>
      <c r="I8" s="38"/>
      <c r="J8" s="23"/>
    </row>
    <row r="9" spans="1:10" x14ac:dyDescent="0.3">
      <c r="A9" s="39"/>
      <c r="B9" s="38"/>
      <c r="C9" s="38"/>
      <c r="D9" s="8"/>
      <c r="E9" s="9"/>
      <c r="F9" s="10"/>
      <c r="G9" s="10"/>
      <c r="H9" s="7"/>
      <c r="I9" s="38"/>
      <c r="J9" s="23"/>
    </row>
    <row r="10" spans="1:10" x14ac:dyDescent="0.3">
      <c r="A10" s="39"/>
      <c r="B10" s="38"/>
      <c r="C10" s="38"/>
      <c r="D10" s="4"/>
      <c r="E10" s="5"/>
      <c r="F10" s="6"/>
      <c r="G10" s="6"/>
      <c r="H10" s="7"/>
      <c r="I10" s="38"/>
      <c r="J10" s="23"/>
    </row>
    <row r="11" spans="1:10" x14ac:dyDescent="0.3">
      <c r="A11" s="39"/>
      <c r="B11" s="38"/>
      <c r="C11" s="38"/>
      <c r="D11" s="8"/>
      <c r="E11" s="9"/>
      <c r="F11" s="10"/>
      <c r="G11" s="10"/>
      <c r="H11" s="7"/>
      <c r="I11" s="38"/>
      <c r="J11" s="23"/>
    </row>
    <row r="12" spans="1:10" x14ac:dyDescent="0.3">
      <c r="A12" s="39"/>
      <c r="B12" s="38"/>
      <c r="C12" s="38"/>
      <c r="D12" s="4"/>
      <c r="E12" s="5"/>
      <c r="F12" s="6"/>
      <c r="G12" s="6"/>
      <c r="H12" s="7"/>
      <c r="I12" s="38"/>
      <c r="J12" s="23"/>
    </row>
    <row r="13" spans="1:10" x14ac:dyDescent="0.3">
      <c r="A13" s="39"/>
      <c r="B13" s="38"/>
      <c r="C13" s="38"/>
      <c r="D13" s="8"/>
      <c r="E13" s="9"/>
      <c r="F13" s="10"/>
      <c r="G13" s="6"/>
      <c r="H13" s="7"/>
      <c r="I13" s="38"/>
      <c r="J13" s="23"/>
    </row>
    <row r="14" spans="1:10" x14ac:dyDescent="0.3">
      <c r="A14" s="39"/>
      <c r="B14" s="38"/>
      <c r="C14" s="38"/>
      <c r="D14" s="4"/>
      <c r="E14" s="5"/>
      <c r="F14" s="6"/>
      <c r="G14" s="6"/>
      <c r="H14" s="7"/>
      <c r="I14" s="38"/>
      <c r="J14" s="23"/>
    </row>
    <row r="15" spans="1:10" x14ac:dyDescent="0.3">
      <c r="A15" s="39"/>
      <c r="B15" s="38"/>
      <c r="C15" s="38"/>
      <c r="D15" s="8"/>
      <c r="E15" s="9"/>
      <c r="F15" s="10"/>
      <c r="G15" s="6"/>
      <c r="H15" s="7"/>
      <c r="I15" s="38"/>
      <c r="J15" s="23"/>
    </row>
    <row r="16" spans="1:10" x14ac:dyDescent="0.3">
      <c r="A16" s="39"/>
      <c r="B16" s="38"/>
      <c r="C16" s="38"/>
      <c r="D16" s="4"/>
      <c r="E16" s="5"/>
      <c r="F16" s="6"/>
      <c r="G16" s="6"/>
      <c r="H16" s="7"/>
      <c r="I16" s="38"/>
      <c r="J16" s="23"/>
    </row>
    <row r="17" spans="1:10" x14ac:dyDescent="0.3">
      <c r="A17" s="39"/>
      <c r="B17" s="38"/>
      <c r="C17" s="38"/>
      <c r="D17" s="8"/>
      <c r="E17" s="9"/>
      <c r="F17" s="10"/>
      <c r="G17" s="6"/>
      <c r="H17" s="7"/>
      <c r="I17" s="38"/>
      <c r="J17" s="23"/>
    </row>
    <row r="18" spans="1:10" x14ac:dyDescent="0.3">
      <c r="A18" s="39"/>
      <c r="B18" s="38"/>
      <c r="C18" s="38"/>
      <c r="D18" s="4"/>
      <c r="E18" s="9"/>
      <c r="F18" s="10"/>
      <c r="G18" s="6"/>
      <c r="H18" s="7"/>
      <c r="I18" s="38"/>
      <c r="J18" s="23"/>
    </row>
    <row r="19" spans="1:10" x14ac:dyDescent="0.3">
      <c r="A19" s="39"/>
      <c r="B19" s="38"/>
      <c r="C19" s="38"/>
      <c r="D19" s="4"/>
      <c r="E19" s="5"/>
      <c r="F19" s="6"/>
      <c r="G19" s="6"/>
      <c r="H19" s="7"/>
      <c r="I19" s="38"/>
      <c r="J19" s="23"/>
    </row>
    <row r="20" spans="1:10" x14ac:dyDescent="0.3">
      <c r="A20" s="39"/>
      <c r="B20" s="38"/>
      <c r="C20" s="38"/>
      <c r="D20" s="4"/>
      <c r="E20" s="9"/>
      <c r="F20" s="10"/>
      <c r="G20" s="6"/>
      <c r="H20" s="7"/>
      <c r="I20" s="38"/>
      <c r="J20" s="23"/>
    </row>
    <row r="21" spans="1:10" x14ac:dyDescent="0.3">
      <c r="A21" s="39"/>
      <c r="B21" s="38"/>
      <c r="C21" s="38"/>
      <c r="D21" s="4"/>
      <c r="E21" s="5"/>
      <c r="F21" s="6"/>
      <c r="G21" s="6"/>
      <c r="H21" s="7"/>
      <c r="I21" s="38"/>
      <c r="J21" s="23"/>
    </row>
    <row r="22" spans="1:10" x14ac:dyDescent="0.3">
      <c r="A22" s="39"/>
      <c r="B22" s="38"/>
      <c r="C22" s="38"/>
      <c r="D22" s="4"/>
      <c r="E22" s="9"/>
      <c r="F22" s="10"/>
      <c r="G22" s="6"/>
      <c r="H22" s="7"/>
      <c r="I22" s="38"/>
      <c r="J22" s="23"/>
    </row>
    <row r="23" spans="1:10" x14ac:dyDescent="0.3">
      <c r="A23" s="39"/>
      <c r="B23" s="38"/>
      <c r="C23" s="38"/>
      <c r="D23" s="4"/>
      <c r="E23" s="5"/>
      <c r="F23" s="6"/>
      <c r="G23" s="6"/>
      <c r="H23" s="7"/>
      <c r="I23" s="38"/>
      <c r="J23" s="23"/>
    </row>
    <row r="24" spans="1:10" x14ac:dyDescent="0.3">
      <c r="A24" s="39"/>
      <c r="B24" s="38"/>
      <c r="C24" s="38"/>
      <c r="D24" s="4"/>
      <c r="E24" s="5"/>
      <c r="F24" s="6"/>
      <c r="G24" s="6"/>
      <c r="H24" s="7"/>
      <c r="I24" s="38"/>
      <c r="J24" s="23"/>
    </row>
    <row r="25" spans="1:10" x14ac:dyDescent="0.3">
      <c r="A25" s="39"/>
      <c r="B25" s="38"/>
      <c r="C25" s="38"/>
      <c r="D25" s="4"/>
      <c r="E25" s="9"/>
      <c r="F25" s="10"/>
      <c r="G25" s="6"/>
      <c r="H25" s="7"/>
      <c r="I25" s="38"/>
      <c r="J25" s="23"/>
    </row>
    <row r="26" spans="1:10" x14ac:dyDescent="0.3">
      <c r="A26" s="39"/>
      <c r="B26" s="38"/>
      <c r="C26" s="38"/>
      <c r="D26" s="4"/>
      <c r="E26" s="5"/>
      <c r="F26" s="6"/>
      <c r="G26" s="6"/>
      <c r="H26" s="7"/>
      <c r="I26" s="38"/>
      <c r="J26" s="23"/>
    </row>
    <row r="27" spans="1:10" x14ac:dyDescent="0.3">
      <c r="A27" s="39"/>
      <c r="B27" s="38"/>
      <c r="C27" s="38"/>
      <c r="D27" s="4"/>
      <c r="E27" s="9"/>
      <c r="F27" s="10"/>
      <c r="G27" s="6"/>
      <c r="H27" s="7"/>
      <c r="I27" s="38"/>
      <c r="J27" s="23"/>
    </row>
    <row r="28" spans="1:10" x14ac:dyDescent="0.3">
      <c r="A28" s="39"/>
      <c r="B28" s="38"/>
      <c r="C28" s="38"/>
      <c r="D28" s="4"/>
      <c r="E28" s="5"/>
      <c r="F28" s="6"/>
      <c r="G28" s="6"/>
      <c r="H28" s="7"/>
      <c r="I28" s="38"/>
      <c r="J28" s="23"/>
    </row>
    <row r="29" spans="1:10" x14ac:dyDescent="0.3">
      <c r="A29" s="39"/>
      <c r="B29" s="38"/>
      <c r="C29" s="38"/>
      <c r="D29" s="8"/>
      <c r="E29" s="9"/>
      <c r="F29" s="10"/>
      <c r="G29" s="6"/>
      <c r="H29" s="11"/>
      <c r="I29" s="41"/>
      <c r="J29" s="24"/>
    </row>
    <row r="30" spans="1:10" x14ac:dyDescent="0.3">
      <c r="A30" s="40"/>
      <c r="B30" s="38"/>
      <c r="C30" s="38"/>
      <c r="D30" s="4"/>
      <c r="E30" s="5"/>
      <c r="F30" s="6"/>
      <c r="G30" s="6"/>
      <c r="H30" s="7"/>
      <c r="I30" s="38"/>
      <c r="J30" s="23"/>
    </row>
    <row r="31" spans="1:10" x14ac:dyDescent="0.3">
      <c r="A31" s="40"/>
      <c r="B31" s="38"/>
      <c r="C31" s="38"/>
      <c r="D31" s="4"/>
      <c r="E31" s="5"/>
      <c r="F31" s="6"/>
      <c r="G31" s="6"/>
      <c r="H31" s="7"/>
      <c r="I31" s="38"/>
      <c r="J31" s="23"/>
    </row>
    <row r="32" spans="1:10" x14ac:dyDescent="0.3">
      <c r="A32" s="40"/>
      <c r="B32" s="38"/>
      <c r="C32" s="38"/>
      <c r="D32" s="4"/>
      <c r="E32" s="5"/>
      <c r="F32" s="6"/>
      <c r="G32" s="6"/>
      <c r="H32" s="7"/>
      <c r="I32" s="38"/>
      <c r="J32" s="23"/>
    </row>
    <row r="33" spans="1:10" x14ac:dyDescent="0.3">
      <c r="A33" s="40"/>
      <c r="B33" s="38"/>
      <c r="C33" s="38"/>
      <c r="D33" s="4"/>
      <c r="E33" s="5"/>
      <c r="F33" s="6"/>
      <c r="G33" s="6"/>
      <c r="H33" s="7"/>
      <c r="I33" s="38"/>
      <c r="J33" s="23"/>
    </row>
    <row r="34" spans="1:10" x14ac:dyDescent="0.3">
      <c r="A34" s="40"/>
      <c r="B34" s="38"/>
      <c r="C34" s="38"/>
      <c r="D34" s="4"/>
      <c r="E34" s="5"/>
      <c r="F34" s="6"/>
      <c r="G34" s="6"/>
      <c r="H34" s="7"/>
      <c r="I34" s="38"/>
      <c r="J34" s="23"/>
    </row>
    <row r="35" spans="1:10" x14ac:dyDescent="0.3">
      <c r="A35" s="40"/>
      <c r="B35" s="38"/>
      <c r="C35" s="38"/>
      <c r="D35" s="4"/>
      <c r="E35" s="5"/>
      <c r="F35" s="6"/>
      <c r="G35" s="6"/>
      <c r="H35" s="7"/>
      <c r="I35" s="38"/>
      <c r="J35" s="23"/>
    </row>
    <row r="36" spans="1:10" x14ac:dyDescent="0.3">
      <c r="A36" s="40"/>
      <c r="B36" s="38"/>
      <c r="C36" s="38"/>
      <c r="D36" s="4"/>
      <c r="E36" s="5"/>
      <c r="F36" s="6"/>
      <c r="G36" s="6"/>
      <c r="H36" s="7"/>
      <c r="I36" s="38"/>
      <c r="J36" s="23"/>
    </row>
    <row r="37" spans="1:10" x14ac:dyDescent="0.3">
      <c r="A37" s="40"/>
      <c r="B37" s="38"/>
      <c r="C37" s="38"/>
      <c r="D37" s="4"/>
      <c r="E37" s="5"/>
      <c r="F37" s="6"/>
      <c r="G37" s="6"/>
      <c r="H37" s="7"/>
      <c r="I37" s="38"/>
      <c r="J37" s="23"/>
    </row>
    <row r="38" spans="1:10" x14ac:dyDescent="0.3">
      <c r="A38" s="40"/>
      <c r="B38" s="38"/>
      <c r="C38" s="38"/>
      <c r="D38" s="4"/>
      <c r="E38" s="5"/>
      <c r="F38" s="6"/>
      <c r="G38" s="6"/>
      <c r="H38" s="7"/>
      <c r="I38" s="38"/>
      <c r="J38" s="23"/>
    </row>
    <row r="39" spans="1:10" x14ac:dyDescent="0.3">
      <c r="A39" s="40"/>
      <c r="B39" s="38"/>
      <c r="C39" s="38"/>
      <c r="D39" s="4"/>
      <c r="E39" s="5"/>
      <c r="F39" s="6"/>
      <c r="G39" s="6"/>
      <c r="H39" s="7"/>
      <c r="I39" s="38"/>
      <c r="J39" s="23"/>
    </row>
    <row r="40" spans="1:10" ht="16.2" thickBot="1" x14ac:dyDescent="0.35">
      <c r="A40" s="201"/>
      <c r="B40" s="202"/>
      <c r="C40" s="202"/>
      <c r="D40" s="203"/>
      <c r="E40" s="204"/>
      <c r="F40" s="205"/>
      <c r="G40" s="205"/>
      <c r="H40" s="207"/>
      <c r="I40" s="202"/>
      <c r="J40" s="206"/>
    </row>
    <row r="41" spans="1:10" ht="24.9" customHeight="1" x14ac:dyDescent="0.3">
      <c r="A41" s="297" t="s">
        <v>192</v>
      </c>
    </row>
  </sheetData>
  <sheetProtection algorithmName="SHA-512" hashValue="VVVnfPe36+wBpk6afYZkgoZe0XyG2ti98aiYM2L3RiVpN5ozOlPBoSB5h6qUmVpM+LgBY+NeIO8abwo3FYoNeg==" saltValue="pGjvekoRuGJ1ItX9l+hNXg==" spinCount="100000" sheet="1" objects="1" scenarios="1"/>
  <mergeCells count="1">
    <mergeCell ref="A1:J1"/>
  </mergeCells>
  <dataValidations count="13">
    <dataValidation allowBlank="1" showInputMessage="1" showErrorMessage="1" promptTitle="Expiration Date" prompt="Enter the expiration date of the staff’s license in mm/dd/yyyy format." sqref="J4:J40" xr:uid="{6128BD0D-453E-4EDF-A71E-CFC85FBEA754}"/>
    <dataValidation allowBlank="1" showInputMessage="1" showErrorMessage="1" promptTitle="Endorsement" prompt="Enter the endorsement on the staff’s license (Deaf/Hard of Hearing Specialist, Speech-Language Pathologist, Director of Special Education, etc.)" sqref="I5:I40" xr:uid="{4C892F7B-0103-4962-989A-FBA0D383BFC7}"/>
    <dataValidation allowBlank="1" showInputMessage="1" showErrorMessage="1" promptTitle="Type" prompt="Enter a license type (TCH-teacher, SSP-special service provider, ADM-administrator, etc.) Indicate N/A if a CDE license is not required fo the job. " sqref="H4:H40" xr:uid="{9848EE8B-B001-4558-948E-F889E872BF4C}"/>
    <dataValidation allowBlank="1" showInputMessage="1" showErrorMessage="1" promptTitle="Type Definititon " prompt="license type (TCH-teacher, SSP-special service provider, ADM-administrator, _x000a_etc.) Indicate N/A if a CDE license is not required fo the job. " sqref="H3" xr:uid="{E3BDAB0F-7936-43E7-86F8-4FAAA3A8AAAE}"/>
    <dataValidation allowBlank="1" showInputMessage="1" showErrorMessage="1" promptTitle="Employee Benefits" prompt="Enter the annual compensation provided to employees including social security, group insurance (health, dental, and life), unemployment/workers compensation, pension plan, etc." sqref="G4:G40" xr:uid="{32C870C3-B7F7-4B66-B809-25ED49C4FD67}"/>
    <dataValidation allowBlank="1" showInputMessage="1" showErrorMessage="1" promptTitle="Employee Benefits Definition" prompt="The annual compensation provided to employees including social security, group insurance (health, dental, and life), unemployment/workers compensation, pension plan, etc." sqref="G3" xr:uid="{31CE2485-DDE4-4F8D-8857-FB538450F065}"/>
    <dataValidation allowBlank="1" showInputMessage="1" showErrorMessage="1" promptTitle="Base Salary Definition" prompt="Salary must be prorated per the reported FTE based on the actual hire date. If staff has multiple assignments, separate records are reported for each job code/staff title. " sqref="F3" xr:uid="{794D2835-512D-4575-8C45-133F241F018A}"/>
    <dataValidation allowBlank="1" showInputMessage="1" showErrorMessage="1" promptTitle="FTE Definition" prompt="The number of total hours worked divided by the maximum number of compensable hours in a full-time schedule. An FTE of 1.00 is equivalent to a full-time position. " sqref="E3" xr:uid="{402ADD67-7523-4F74-83A1-84B26AC62776}"/>
    <dataValidation allowBlank="1" showInputMessage="1" showErrorMessage="1" promptTitle="FTE" prompt="If staff has multiple assignments, separate records are reported for each job code/staff title. Each job code/staff title record must contain the FTE attributed to that assignment." sqref="E4:E40" xr:uid="{58E33F98-0DDF-4029-BD41-C3B8AC8AD7A1}"/>
    <dataValidation type="whole" allowBlank="1" showInputMessage="1" showErrorMessage="1" errorTitle="Last Four Digits" error="Only enter the last four digits of the employee's social security number. " promptTitle="Social Security " prompt="Input only the last four digits of the social security number." sqref="D4:D40" xr:uid="{2DE482A3-ACC7-4310-9CDA-1967183FD717}">
      <formula1>0</formula1>
      <formula2>9999</formula2>
    </dataValidation>
    <dataValidation allowBlank="1" showInputMessage="1" showErrorMessage="1" promptTitle="Last Name" prompt="The last name of the staff reported in the job code/staff title." sqref="C4:C40" xr:uid="{949C0CFF-0BC0-4BAC-AB4D-652327A5AF38}"/>
    <dataValidation allowBlank="1" showInputMessage="1" showErrorMessage="1" promptTitle="First Name" prompt="The first name of the staff reported in the job code/staff title." sqref="B4:B40" xr:uid="{A56F9907-83F2-412B-BCB1-6539CEBE64A9}"/>
    <dataValidation allowBlank="1" showInputMessage="1" showErrorMessage="1" promptTitle="Endorsement" prompt="Enter the endorsement on the staff’s license (Deaf/Hard of Hearing Specialist, Speech-Language Pathologist, Director of Special Education, etc.)." sqref="I4" xr:uid="{3C4F6595-3BC1-466A-AA52-340CCD12981F}"/>
  </dataValidations>
  <pageMargins left="0.25" right="0.25" top="0.75" bottom="0.75" header="0.3" footer="0.3"/>
  <pageSetup scale="95"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Job Code" prompt="select the job code appropriate for the assignment from the drop-down list" xr:uid="{27BEE11D-D89E-4404-B76E-871E326BC720}">
          <x14:formula1>
            <xm:f>Data!$A$34:$A$50</xm:f>
          </x14:formula1>
          <xm:sqref>A4:A40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05EA-017E-4C01-A9E2-A06101CB3884}">
  <sheetPr>
    <pageSetUpPr fitToPage="1"/>
  </sheetPr>
  <dimension ref="A1:K41"/>
  <sheetViews>
    <sheetView showGridLines="0" showRuler="0" zoomScaleNormal="100" workbookViewId="0">
      <selection activeCell="A4" sqref="A4"/>
    </sheetView>
  </sheetViews>
  <sheetFormatPr defaultColWidth="5.3984375" defaultRowHeight="15.6" x14ac:dyDescent="0.3"/>
  <cols>
    <col min="1" max="1" width="12.8984375" style="1" customWidth="1"/>
    <col min="2" max="5" width="14.69921875" style="1" customWidth="1"/>
    <col min="6" max="6" width="6.8984375" style="1" customWidth="1"/>
    <col min="7" max="7" width="15.59765625" style="1" customWidth="1"/>
    <col min="8" max="8" width="12" style="1" customWidth="1"/>
    <col min="9" max="11" width="13.8984375" style="1" customWidth="1"/>
    <col min="12" max="16384" width="5.3984375" style="1"/>
  </cols>
  <sheetData>
    <row r="1" spans="1:11" ht="32.25" customHeight="1" x14ac:dyDescent="0.3">
      <c r="A1" s="324" t="s">
        <v>174</v>
      </c>
      <c r="B1" s="325"/>
      <c r="C1" s="325"/>
      <c r="D1" s="325"/>
      <c r="E1" s="325"/>
      <c r="F1" s="325"/>
      <c r="G1" s="325"/>
      <c r="H1" s="325"/>
      <c r="I1" s="325"/>
      <c r="J1" s="325"/>
      <c r="K1" s="325"/>
    </row>
    <row r="2" spans="1:11" ht="70.5" customHeight="1" thickBot="1" x14ac:dyDescent="0.35">
      <c r="A2" s="303" t="s">
        <v>191</v>
      </c>
      <c r="B2" s="304">
        <f>'1_Program_ID'!B4</f>
        <v>0</v>
      </c>
      <c r="C2" s="305" t="s">
        <v>112</v>
      </c>
      <c r="D2" s="305" t="s">
        <v>112</v>
      </c>
      <c r="E2" s="305" t="s">
        <v>112</v>
      </c>
      <c r="F2" s="305" t="s">
        <v>112</v>
      </c>
      <c r="G2" s="305" t="s">
        <v>112</v>
      </c>
      <c r="H2" s="305" t="s">
        <v>112</v>
      </c>
      <c r="I2" s="305" t="s">
        <v>112</v>
      </c>
      <c r="J2" s="305" t="s">
        <v>112</v>
      </c>
      <c r="K2" s="305" t="s">
        <v>112</v>
      </c>
    </row>
    <row r="3" spans="1:11" ht="79.5" customHeight="1" thickBot="1" x14ac:dyDescent="0.35">
      <c r="A3" s="22" t="s">
        <v>24</v>
      </c>
      <c r="B3" s="22" t="s">
        <v>25</v>
      </c>
      <c r="C3" s="78" t="s">
        <v>1</v>
      </c>
      <c r="D3" s="78" t="s">
        <v>2</v>
      </c>
      <c r="E3" s="22" t="s">
        <v>3</v>
      </c>
      <c r="F3" s="78" t="s">
        <v>4</v>
      </c>
      <c r="G3" s="22" t="s">
        <v>234</v>
      </c>
      <c r="H3" s="22" t="s">
        <v>5</v>
      </c>
      <c r="I3" s="22" t="s">
        <v>23</v>
      </c>
      <c r="J3" s="22" t="s">
        <v>196</v>
      </c>
      <c r="K3" s="22" t="s">
        <v>22</v>
      </c>
    </row>
    <row r="4" spans="1:11" x14ac:dyDescent="0.3">
      <c r="A4" s="40"/>
      <c r="B4" s="38"/>
      <c r="C4" s="38"/>
      <c r="D4" s="38"/>
      <c r="E4" s="4"/>
      <c r="F4" s="5"/>
      <c r="G4" s="6"/>
      <c r="H4" s="6"/>
      <c r="I4" s="38"/>
      <c r="J4" s="38"/>
      <c r="K4" s="23"/>
    </row>
    <row r="5" spans="1:11" x14ac:dyDescent="0.3">
      <c r="A5" s="40"/>
      <c r="B5" s="38"/>
      <c r="C5" s="38"/>
      <c r="D5" s="38"/>
      <c r="E5" s="4"/>
      <c r="F5" s="5"/>
      <c r="G5" s="6"/>
      <c r="H5" s="6"/>
      <c r="I5" s="38"/>
      <c r="J5" s="38"/>
      <c r="K5" s="23"/>
    </row>
    <row r="6" spans="1:11" x14ac:dyDescent="0.3">
      <c r="A6" s="40"/>
      <c r="B6" s="38"/>
      <c r="C6" s="38"/>
      <c r="D6" s="38"/>
      <c r="E6" s="4"/>
      <c r="F6" s="9"/>
      <c r="G6" s="10"/>
      <c r="H6" s="6"/>
      <c r="I6" s="38"/>
      <c r="J6" s="38"/>
      <c r="K6" s="23"/>
    </row>
    <row r="7" spans="1:11" x14ac:dyDescent="0.3">
      <c r="A7" s="40"/>
      <c r="B7" s="38"/>
      <c r="C7" s="38"/>
      <c r="D7" s="38"/>
      <c r="E7" s="4"/>
      <c r="F7" s="5"/>
      <c r="G7" s="6"/>
      <c r="H7" s="6"/>
      <c r="I7" s="38"/>
      <c r="J7" s="38"/>
      <c r="K7" s="23"/>
    </row>
    <row r="8" spans="1:11" x14ac:dyDescent="0.3">
      <c r="A8" s="40"/>
      <c r="B8" s="38"/>
      <c r="C8" s="38"/>
      <c r="D8" s="38"/>
      <c r="E8" s="4"/>
      <c r="F8" s="5"/>
      <c r="G8" s="6"/>
      <c r="H8" s="6"/>
      <c r="I8" s="38"/>
      <c r="J8" s="38"/>
      <c r="K8" s="23"/>
    </row>
    <row r="9" spans="1:11" x14ac:dyDescent="0.3">
      <c r="A9" s="40"/>
      <c r="B9" s="38"/>
      <c r="C9" s="38"/>
      <c r="D9" s="38"/>
      <c r="E9" s="4"/>
      <c r="F9" s="5"/>
      <c r="G9" s="6"/>
      <c r="H9" s="6"/>
      <c r="I9" s="7"/>
      <c r="J9" s="38"/>
      <c r="K9" s="23"/>
    </row>
    <row r="10" spans="1:11" x14ac:dyDescent="0.3">
      <c r="A10" s="40"/>
      <c r="B10" s="38"/>
      <c r="C10" s="38"/>
      <c r="D10" s="38"/>
      <c r="E10" s="4"/>
      <c r="F10" s="5"/>
      <c r="G10" s="6"/>
      <c r="H10" s="6"/>
      <c r="I10" s="38"/>
      <c r="J10" s="38"/>
      <c r="K10" s="23"/>
    </row>
    <row r="11" spans="1:11" x14ac:dyDescent="0.3">
      <c r="A11" s="40"/>
      <c r="B11" s="38"/>
      <c r="C11" s="38"/>
      <c r="D11" s="38"/>
      <c r="E11" s="4"/>
      <c r="F11" s="5"/>
      <c r="G11" s="6"/>
      <c r="H11" s="6"/>
      <c r="I11" s="38"/>
      <c r="J11" s="38"/>
      <c r="K11" s="23"/>
    </row>
    <row r="12" spans="1:11" x14ac:dyDescent="0.3">
      <c r="A12" s="40"/>
      <c r="B12" s="38"/>
      <c r="C12" s="38"/>
      <c r="D12" s="38"/>
      <c r="E12" s="4"/>
      <c r="F12" s="9"/>
      <c r="G12" s="10"/>
      <c r="H12" s="6"/>
      <c r="I12" s="38"/>
      <c r="J12" s="38"/>
      <c r="K12" s="23"/>
    </row>
    <row r="13" spans="1:11" x14ac:dyDescent="0.3">
      <c r="A13" s="40"/>
      <c r="B13" s="38"/>
      <c r="C13" s="38"/>
      <c r="D13" s="38"/>
      <c r="E13" s="4"/>
      <c r="F13" s="9"/>
      <c r="G13" s="10"/>
      <c r="H13" s="6"/>
      <c r="I13" s="38"/>
      <c r="J13" s="38"/>
      <c r="K13" s="23"/>
    </row>
    <row r="14" spans="1:11" x14ac:dyDescent="0.3">
      <c r="A14" s="40"/>
      <c r="B14" s="38"/>
      <c r="C14" s="38"/>
      <c r="D14" s="38"/>
      <c r="E14" s="4"/>
      <c r="F14" s="5"/>
      <c r="G14" s="6"/>
      <c r="H14" s="6"/>
      <c r="I14" s="38"/>
      <c r="J14" s="38"/>
      <c r="K14" s="23"/>
    </row>
    <row r="15" spans="1:11" x14ac:dyDescent="0.3">
      <c r="A15" s="40"/>
      <c r="B15" s="38"/>
      <c r="C15" s="38"/>
      <c r="D15" s="38"/>
      <c r="E15" s="4"/>
      <c r="F15" s="9"/>
      <c r="G15" s="10"/>
      <c r="H15" s="6"/>
      <c r="I15" s="38"/>
      <c r="J15" s="38"/>
      <c r="K15" s="23"/>
    </row>
    <row r="16" spans="1:11" x14ac:dyDescent="0.3">
      <c r="A16" s="40"/>
      <c r="B16" s="38"/>
      <c r="C16" s="38"/>
      <c r="D16" s="38"/>
      <c r="E16" s="4"/>
      <c r="F16" s="5"/>
      <c r="G16" s="6"/>
      <c r="H16" s="6"/>
      <c r="I16" s="38"/>
      <c r="J16" s="38"/>
      <c r="K16" s="23"/>
    </row>
    <row r="17" spans="1:11" x14ac:dyDescent="0.3">
      <c r="A17" s="40"/>
      <c r="B17" s="38"/>
      <c r="C17" s="38"/>
      <c r="D17" s="38"/>
      <c r="E17" s="4"/>
      <c r="F17" s="9"/>
      <c r="G17" s="10"/>
      <c r="H17" s="6"/>
      <c r="I17" s="38"/>
      <c r="J17" s="38"/>
      <c r="K17" s="23"/>
    </row>
    <row r="18" spans="1:11" x14ac:dyDescent="0.3">
      <c r="A18" s="40"/>
      <c r="B18" s="38"/>
      <c r="C18" s="38"/>
      <c r="D18" s="38"/>
      <c r="E18" s="4"/>
      <c r="F18" s="9"/>
      <c r="G18" s="10"/>
      <c r="H18" s="6"/>
      <c r="I18" s="38"/>
      <c r="J18" s="38"/>
      <c r="K18" s="23"/>
    </row>
    <row r="19" spans="1:11" x14ac:dyDescent="0.3">
      <c r="A19" s="40"/>
      <c r="B19" s="38"/>
      <c r="C19" s="38"/>
      <c r="D19" s="38"/>
      <c r="E19" s="4"/>
      <c r="F19" s="5"/>
      <c r="G19" s="6"/>
      <c r="H19" s="6"/>
      <c r="I19" s="38"/>
      <c r="J19" s="38"/>
      <c r="K19" s="23"/>
    </row>
    <row r="20" spans="1:11" x14ac:dyDescent="0.3">
      <c r="A20" s="40"/>
      <c r="B20" s="38"/>
      <c r="C20" s="38"/>
      <c r="D20" s="38"/>
      <c r="E20" s="4"/>
      <c r="F20" s="9"/>
      <c r="G20" s="10"/>
      <c r="H20" s="6"/>
      <c r="I20" s="38"/>
      <c r="J20" s="38"/>
      <c r="K20" s="23"/>
    </row>
    <row r="21" spans="1:11" x14ac:dyDescent="0.3">
      <c r="A21" s="40"/>
      <c r="B21" s="38"/>
      <c r="C21" s="38"/>
      <c r="D21" s="38"/>
      <c r="E21" s="4"/>
      <c r="F21" s="5"/>
      <c r="G21" s="6"/>
      <c r="H21" s="6"/>
      <c r="I21" s="38"/>
      <c r="J21" s="38"/>
      <c r="K21" s="23"/>
    </row>
    <row r="22" spans="1:11" x14ac:dyDescent="0.3">
      <c r="A22" s="40"/>
      <c r="B22" s="38"/>
      <c r="C22" s="38"/>
      <c r="D22" s="38"/>
      <c r="E22" s="4"/>
      <c r="F22" s="9"/>
      <c r="G22" s="10"/>
      <c r="H22" s="6"/>
      <c r="I22" s="38"/>
      <c r="J22" s="38"/>
      <c r="K22" s="23"/>
    </row>
    <row r="23" spans="1:11" x14ac:dyDescent="0.3">
      <c r="A23" s="40"/>
      <c r="B23" s="38"/>
      <c r="C23" s="38"/>
      <c r="D23" s="38"/>
      <c r="E23" s="4"/>
      <c r="F23" s="5"/>
      <c r="G23" s="6"/>
      <c r="H23" s="6"/>
      <c r="I23" s="38"/>
      <c r="J23" s="38"/>
      <c r="K23" s="23"/>
    </row>
    <row r="24" spans="1:11" x14ac:dyDescent="0.3">
      <c r="A24" s="40"/>
      <c r="B24" s="38"/>
      <c r="C24" s="38"/>
      <c r="D24" s="38"/>
      <c r="E24" s="4"/>
      <c r="F24" s="5"/>
      <c r="G24" s="6"/>
      <c r="H24" s="6"/>
      <c r="I24" s="38"/>
      <c r="J24" s="38"/>
      <c r="K24" s="23"/>
    </row>
    <row r="25" spans="1:11" x14ac:dyDescent="0.3">
      <c r="A25" s="40"/>
      <c r="B25" s="38"/>
      <c r="C25" s="38"/>
      <c r="D25" s="38"/>
      <c r="E25" s="4"/>
      <c r="F25" s="9"/>
      <c r="G25" s="10"/>
      <c r="H25" s="6"/>
      <c r="I25" s="38"/>
      <c r="J25" s="38"/>
      <c r="K25" s="23"/>
    </row>
    <row r="26" spans="1:11" x14ac:dyDescent="0.3">
      <c r="A26" s="40"/>
      <c r="B26" s="38"/>
      <c r="C26" s="38"/>
      <c r="D26" s="38"/>
      <c r="E26" s="4"/>
      <c r="F26" s="5"/>
      <c r="G26" s="6"/>
      <c r="H26" s="6"/>
      <c r="I26" s="38"/>
      <c r="J26" s="38"/>
      <c r="K26" s="23"/>
    </row>
    <row r="27" spans="1:11" x14ac:dyDescent="0.3">
      <c r="A27" s="40"/>
      <c r="B27" s="38"/>
      <c r="C27" s="38"/>
      <c r="D27" s="38"/>
      <c r="E27" s="4"/>
      <c r="F27" s="9"/>
      <c r="G27" s="10"/>
      <c r="H27" s="6"/>
      <c r="I27" s="38"/>
      <c r="J27" s="38"/>
      <c r="K27" s="23"/>
    </row>
    <row r="28" spans="1:11" x14ac:dyDescent="0.3">
      <c r="A28" s="40"/>
      <c r="B28" s="38"/>
      <c r="C28" s="38"/>
      <c r="D28" s="38"/>
      <c r="E28" s="4"/>
      <c r="F28" s="5"/>
      <c r="G28" s="6"/>
      <c r="H28" s="6"/>
      <c r="I28" s="38"/>
      <c r="J28" s="38"/>
      <c r="K28" s="23"/>
    </row>
    <row r="29" spans="1:11" x14ac:dyDescent="0.3">
      <c r="A29" s="40"/>
      <c r="B29" s="38"/>
      <c r="C29" s="38"/>
      <c r="D29" s="38"/>
      <c r="E29" s="4"/>
      <c r="F29" s="9"/>
      <c r="G29" s="10"/>
      <c r="H29" s="6"/>
      <c r="I29" s="38"/>
      <c r="J29" s="38"/>
      <c r="K29" s="24"/>
    </row>
    <row r="30" spans="1:11" x14ac:dyDescent="0.3">
      <c r="A30" s="40"/>
      <c r="B30" s="38"/>
      <c r="C30" s="38"/>
      <c r="D30" s="38"/>
      <c r="E30" s="4"/>
      <c r="F30" s="5"/>
      <c r="G30" s="6"/>
      <c r="H30" s="6"/>
      <c r="I30" s="38"/>
      <c r="J30" s="38"/>
      <c r="K30" s="23"/>
    </row>
    <row r="31" spans="1:11" x14ac:dyDescent="0.3">
      <c r="A31" s="40"/>
      <c r="B31" s="38"/>
      <c r="C31" s="38"/>
      <c r="D31" s="38"/>
      <c r="E31" s="4"/>
      <c r="F31" s="9"/>
      <c r="G31" s="10"/>
      <c r="H31" s="6"/>
      <c r="I31" s="38"/>
      <c r="J31" s="38"/>
      <c r="K31" s="24"/>
    </row>
    <row r="32" spans="1:11" x14ac:dyDescent="0.3">
      <c r="A32" s="40"/>
      <c r="B32" s="38"/>
      <c r="C32" s="38"/>
      <c r="D32" s="38"/>
      <c r="E32" s="4"/>
      <c r="F32" s="5"/>
      <c r="G32" s="6"/>
      <c r="H32" s="6"/>
      <c r="I32" s="38"/>
      <c r="J32" s="38"/>
      <c r="K32" s="24"/>
    </row>
    <row r="33" spans="1:11" x14ac:dyDescent="0.3">
      <c r="A33" s="40"/>
      <c r="B33" s="38"/>
      <c r="C33" s="38"/>
      <c r="D33" s="38"/>
      <c r="E33" s="4"/>
      <c r="F33" s="9"/>
      <c r="G33" s="10"/>
      <c r="H33" s="6"/>
      <c r="I33" s="38"/>
      <c r="J33" s="38"/>
      <c r="K33" s="24"/>
    </row>
    <row r="34" spans="1:11" x14ac:dyDescent="0.3">
      <c r="A34" s="40"/>
      <c r="B34" s="38"/>
      <c r="C34" s="38"/>
      <c r="D34" s="38"/>
      <c r="E34" s="4"/>
      <c r="F34" s="9"/>
      <c r="G34" s="10"/>
      <c r="H34" s="6"/>
      <c r="I34" s="38"/>
      <c r="J34" s="38"/>
      <c r="K34" s="24"/>
    </row>
    <row r="35" spans="1:11" x14ac:dyDescent="0.3">
      <c r="A35" s="40"/>
      <c r="B35" s="38"/>
      <c r="C35" s="38"/>
      <c r="D35" s="38"/>
      <c r="E35" s="4"/>
      <c r="F35" s="9"/>
      <c r="G35" s="10"/>
      <c r="H35" s="6"/>
      <c r="I35" s="38"/>
      <c r="J35" s="38"/>
      <c r="K35" s="24"/>
    </row>
    <row r="36" spans="1:11" x14ac:dyDescent="0.3">
      <c r="A36" s="40"/>
      <c r="B36" s="38"/>
      <c r="C36" s="38"/>
      <c r="D36" s="38"/>
      <c r="E36" s="4"/>
      <c r="F36" s="9"/>
      <c r="G36" s="10"/>
      <c r="H36" s="6"/>
      <c r="I36" s="38"/>
      <c r="J36" s="38"/>
      <c r="K36" s="24"/>
    </row>
    <row r="37" spans="1:11" x14ac:dyDescent="0.3">
      <c r="A37" s="40"/>
      <c r="B37" s="38"/>
      <c r="C37" s="38"/>
      <c r="D37" s="38"/>
      <c r="E37" s="4"/>
      <c r="F37" s="9"/>
      <c r="G37" s="10"/>
      <c r="H37" s="6"/>
      <c r="I37" s="38"/>
      <c r="J37" s="38"/>
      <c r="K37" s="24"/>
    </row>
    <row r="38" spans="1:11" x14ac:dyDescent="0.3">
      <c r="A38" s="40"/>
      <c r="B38" s="38"/>
      <c r="C38" s="38"/>
      <c r="D38" s="38"/>
      <c r="E38" s="4"/>
      <c r="F38" s="9"/>
      <c r="G38" s="10"/>
      <c r="H38" s="6"/>
      <c r="I38" s="38"/>
      <c r="J38" s="38"/>
      <c r="K38" s="24"/>
    </row>
    <row r="39" spans="1:11" x14ac:dyDescent="0.3">
      <c r="A39" s="40"/>
      <c r="B39" s="38"/>
      <c r="C39" s="38"/>
      <c r="D39" s="38"/>
      <c r="E39" s="4"/>
      <c r="F39" s="9"/>
      <c r="G39" s="10"/>
      <c r="H39" s="6"/>
      <c r="I39" s="38"/>
      <c r="J39" s="38"/>
      <c r="K39" s="24"/>
    </row>
    <row r="40" spans="1:11" ht="16.2" thickBot="1" x14ac:dyDescent="0.35">
      <c r="A40" s="201"/>
      <c r="B40" s="202"/>
      <c r="C40" s="202"/>
      <c r="D40" s="202"/>
      <c r="E40" s="4"/>
      <c r="F40" s="208"/>
      <c r="G40" s="209"/>
      <c r="H40" s="205"/>
      <c r="I40" s="202"/>
      <c r="J40" s="202"/>
      <c r="K40" s="210"/>
    </row>
    <row r="41" spans="1:11" ht="24.9" customHeight="1" x14ac:dyDescent="0.3">
      <c r="A41" s="297" t="s">
        <v>192</v>
      </c>
    </row>
  </sheetData>
  <sheetProtection algorithmName="SHA-512" hashValue="fJEpP2hZQ31gKa2aCjNsXPlnk1kYCE6jweTixiA7BwM+ukynbRUyDX81Tp9isX5ehw5Jf+Xx1j1B95rTNVbYxg==" saltValue="tz4IM3gyulDRn+sBp1ucnA==" spinCount="100000" sheet="1" objects="1" scenarios="1"/>
  <mergeCells count="1">
    <mergeCell ref="A1:K1"/>
  </mergeCells>
  <conditionalFormatting sqref="E4:E40">
    <cfRule type="expression" dxfId="2" priority="1">
      <formula>((RIGHT(A4,2)="PS"))</formula>
    </cfRule>
  </conditionalFormatting>
  <conditionalFormatting sqref="H4:H7 H9:H40">
    <cfRule type="expression" dxfId="1" priority="2">
      <formula>IF(A4="300PS",TRUE,FALSE)</formula>
    </cfRule>
    <cfRule type="expression" dxfId="0" priority="3">
      <formula>IF(A4="200PS",TRUE,FALSE)</formula>
    </cfRule>
  </conditionalFormatting>
  <dataValidations count="13">
    <dataValidation allowBlank="1" showInputMessage="1" showErrorMessage="1" promptTitle="First Name" prompt="The first name of the staff reported in the job code/staff title." sqref="C4:C40" xr:uid="{5E6DF41C-0032-4FAB-A646-E8D3B9CCE2EF}"/>
    <dataValidation allowBlank="1" showInputMessage="1" showErrorMessage="1" promptTitle="Last Name" prompt="The last name of the staff reported in the job code/staff title." sqref="D4:D40" xr:uid="{AE7D736F-FEF7-442B-B6FC-88E877F0B4C8}"/>
    <dataValidation type="whole" allowBlank="1" showInputMessage="1" showErrorMessage="1" errorTitle="Last Four Digits" error="Only enter the last four digits of the employee's social security number. " promptTitle="Social Security " prompt="Input only the last four digits of the social security number." sqref="E4:E40" xr:uid="{3B58E7D5-CD49-494D-9816-C3D8874E6DC0}">
      <formula1>0</formula1>
      <formula2>9999</formula2>
    </dataValidation>
    <dataValidation allowBlank="1" showInputMessage="1" showErrorMessage="1" promptTitle="FTE" prompt="If staff has multiple assignments, separate records are reported for each job code/staff title. Each job code/staff title record must contain the FTE attributed to that assignment." sqref="F4:F40" xr:uid="{225392EE-3CB3-4737-A5E4-555BCEDD8BC1}"/>
    <dataValidation allowBlank="1" showInputMessage="1" showErrorMessage="1" promptTitle="FTE Definition" prompt="The number of total hours worked divided by the maximum number of compensable hours in a full-time schedule. An FTE of 1.00 is equivalent to a full-time position. " sqref="F3" xr:uid="{E852E3F7-9280-4315-81A3-AD23D3B14CE2}"/>
    <dataValidation allowBlank="1" showInputMessage="1" showErrorMessage="1" promptTitle="Base Salary Definition" prompt="Salary must be prorated per the reported FTE based on the actual hire date. If staff has multiple assignments, separate records are reported for each job code/staff title. " sqref="G3" xr:uid="{D9EC763C-5645-48B7-B42B-5256D7923ED6}"/>
    <dataValidation allowBlank="1" showInputMessage="1" showErrorMessage="1" promptTitle="Employee Benefits Definition" prompt="The annual compensation provided to employees including social security, group insurance (health, dental, and life), unemployment/workers compensation, pension plan, etc." sqref="H3" xr:uid="{CEFEC2EA-817B-438C-A1D8-D35DBAF0CA7D}"/>
    <dataValidation allowBlank="1" showInputMessage="1" showErrorMessage="1" promptTitle="Employee Benefits" prompt="Enter the annual compensation provided to employees including social security, group insurance (health, dental, and life), unemployment/workers compensation, pension plan, etc." sqref="H4:H40" xr:uid="{43305985-78A5-456A-ACE4-67406392E8FF}"/>
    <dataValidation allowBlank="1" showInputMessage="1" showErrorMessage="1" promptTitle="Type Definititon " prompt="license type (TCH-teacher, SSP-special service provider, ADM-administrator, _x000a_etc.) Indicate N/A if a CDE license is not required fo the job. " sqref="I3" xr:uid="{6306C18E-C907-4D1B-8836-F71F3892EE61}"/>
    <dataValidation allowBlank="1" showInputMessage="1" showErrorMessage="1" promptTitle="Expiration Date" prompt="Enter the expiration date of the staff’s license in mm/dd/yyyy format." sqref="K4:K40" xr:uid="{C025080C-0CB6-460F-A6F3-5EDCC1FF8D1E}"/>
    <dataValidation allowBlank="1" showInputMessage="1" showErrorMessage="1" promptTitle="Staff Title" prompt="Enter a title per the specific duties and responsibilities of an assignment. Allowable job codes/staff titles are those appropriate for public charter schools serving students with a disability." sqref="B4:B40" xr:uid="{724DE683-2A9C-446A-B057-325BF365F091}"/>
    <dataValidation allowBlank="1" showInputMessage="1" showErrorMessage="1" promptTitle="Type" prompt="Enter a license type (TCH-teacher, SSP-special service provider, ADM-administrator, etc.) Indicate N/A if a CDE license is not required for the job. " sqref="I4:I40" xr:uid="{5FC4AB7D-327A-47CF-8B00-66F90302270D}"/>
    <dataValidation allowBlank="1" showInputMessage="1" showErrorMessage="1" promptTitle="Endorsement" prompt="Enter the endorsement on the staff’s license (Deaf/Hard of Hearing Specialist, Speech-Language Pathologist, Director of Special Education, etc.)." sqref="J4:J40" xr:uid="{C0CF53F0-5744-448F-842F-51FB69930AA5}"/>
  </dataValidations>
  <pageMargins left="0.25" right="0.25" top="0.75" bottom="0.75" header="0.3" footer="0.3"/>
  <pageSetup scale="9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Job Code" prompt="Select the job code appropriate for the assignment from the drop-down list." xr:uid="{BBCF7E04-0DC2-49CA-B1EF-95CBB980039D}">
          <x14:formula1>
            <xm:f>Data!$A$2:$A$5</xm:f>
          </x14:formula1>
          <xm:sqref>A4:A40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2032-186D-4508-850D-7207C8F1DCE3}">
  <dimension ref="A1:E69"/>
  <sheetViews>
    <sheetView showGridLines="0" showRuler="0" zoomScaleNormal="100" workbookViewId="0">
      <selection activeCell="D12" sqref="D12"/>
    </sheetView>
  </sheetViews>
  <sheetFormatPr defaultColWidth="91.09765625" defaultRowHeight="15.6" x14ac:dyDescent="0.3"/>
  <cols>
    <col min="1" max="1" width="13" style="17" customWidth="1"/>
    <col min="2" max="2" width="46.19921875" style="15" customWidth="1"/>
    <col min="3" max="3" width="6.69921875" style="17" customWidth="1"/>
    <col min="4" max="5" width="12.69921875" style="17" customWidth="1"/>
    <col min="6" max="16384" width="91.09765625" style="15"/>
  </cols>
  <sheetData>
    <row r="1" spans="1:5" ht="23.4" x14ac:dyDescent="0.45">
      <c r="A1" s="326" t="s">
        <v>175</v>
      </c>
      <c r="B1" s="327"/>
      <c r="C1" s="327"/>
      <c r="D1" s="327"/>
      <c r="E1" s="327"/>
    </row>
    <row r="2" spans="1:5" ht="39.6" customHeight="1" thickBot="1" x14ac:dyDescent="0.35">
      <c r="A2" s="300" t="s">
        <v>191</v>
      </c>
      <c r="B2" s="301">
        <f>Name_of_Public_Charter_School</f>
        <v>0</v>
      </c>
      <c r="C2" s="302" t="s">
        <v>112</v>
      </c>
      <c r="D2" s="302" t="s">
        <v>112</v>
      </c>
      <c r="E2" s="302" t="s">
        <v>112</v>
      </c>
    </row>
    <row r="3" spans="1:5" ht="34.5" customHeight="1" thickBot="1" x14ac:dyDescent="0.35">
      <c r="A3" s="180" t="s">
        <v>220</v>
      </c>
      <c r="B3" s="160" t="s">
        <v>41</v>
      </c>
      <c r="C3" s="274" t="s">
        <v>112</v>
      </c>
      <c r="D3" s="274" t="s">
        <v>112</v>
      </c>
      <c r="E3" s="275" t="s">
        <v>112</v>
      </c>
    </row>
    <row r="4" spans="1:5" ht="34.5" customHeight="1" thickBot="1" x14ac:dyDescent="0.35">
      <c r="A4" s="22" t="s">
        <v>0</v>
      </c>
      <c r="B4" s="133" t="s">
        <v>25</v>
      </c>
      <c r="C4" s="22" t="s">
        <v>4</v>
      </c>
      <c r="D4" s="22" t="s">
        <v>126</v>
      </c>
      <c r="E4" s="22" t="s">
        <v>5</v>
      </c>
    </row>
    <row r="5" spans="1:5" ht="16.2" thickBot="1" x14ac:dyDescent="0.35">
      <c r="A5" s="80">
        <v>202</v>
      </c>
      <c r="B5" s="109" t="s">
        <v>39</v>
      </c>
      <c r="C5" s="110">
        <f>SUMIFS('2_Staff_Special_Education'!E4:E40,'2_Staff_Special_Education'!A4:A40,A5)</f>
        <v>0</v>
      </c>
      <c r="D5" s="111">
        <f>SUMIFS('2_Staff_Special_Education'!$F$4:$F$40,'2_Staff_Special_Education'!$A$4:$A$40,A5)</f>
        <v>0</v>
      </c>
      <c r="E5" s="69">
        <f>SUMIFS('2_Staff_Special_Education'!$G$4:$G$40,'2_Staff_Special_Education'!$A$4:$A$40,A5)</f>
        <v>0</v>
      </c>
    </row>
    <row r="6" spans="1:5" ht="16.2" thickBot="1" x14ac:dyDescent="0.35">
      <c r="A6" s="72">
        <v>238</v>
      </c>
      <c r="B6" s="61" t="s">
        <v>136</v>
      </c>
      <c r="C6" s="110">
        <f>SUMIFS('2_Staff_Special_Education'!E4:E40,'2_Staff_Special_Education'!A4:A40,A6)</f>
        <v>0</v>
      </c>
      <c r="D6" s="111">
        <f>SUMIFS('2_Staff_Special_Education'!$F$4:$F$40,'2_Staff_Special_Education'!$A$4:$A$40,A6)</f>
        <v>0</v>
      </c>
      <c r="E6" s="69">
        <f>SUMIFS('2_Staff_Special_Education'!$G$4:$G$40,'2_Staff_Special_Education'!$A$4:$A$40,A6)</f>
        <v>0</v>
      </c>
    </row>
    <row r="7" spans="1:5" ht="16.2" thickBot="1" x14ac:dyDescent="0.35">
      <c r="A7" s="72">
        <v>416</v>
      </c>
      <c r="B7" s="61" t="s">
        <v>90</v>
      </c>
      <c r="C7" s="110">
        <f>SUMIFS('2_Staff_Special_Education'!E4:E40,'2_Staff_Special_Education'!A4:A40,A7)</f>
        <v>0</v>
      </c>
      <c r="D7" s="111">
        <f>SUMIFS('2_Staff_Special_Education'!$F$4:$F$40,'2_Staff_Special_Education'!$A$4:$A$40,A7)</f>
        <v>0</v>
      </c>
      <c r="E7" s="69">
        <f>SUMIFS('2_Staff_Special_Education'!$G$4:$G$40,'2_Staff_Special_Education'!$A$4:$A$40,A7)</f>
        <v>0</v>
      </c>
    </row>
    <row r="8" spans="1:5" ht="16.2" thickBot="1" x14ac:dyDescent="0.35">
      <c r="A8" s="81">
        <v>410</v>
      </c>
      <c r="B8" s="62" t="s">
        <v>88</v>
      </c>
      <c r="C8" s="110">
        <f>SUMIFS('2_Staff_Special_Education'!E4:E40,'2_Staff_Special_Education'!A4:A40,A8)</f>
        <v>0</v>
      </c>
      <c r="D8" s="111">
        <f>SUMIFS('2_Staff_Special_Education'!$F$4:$F$40,'2_Staff_Special_Education'!$A$4:$A$40,A8)</f>
        <v>0</v>
      </c>
      <c r="E8" s="69">
        <f>SUMIFS('2_Staff_Special_Education'!$G$4:$G$40,'2_Staff_Special_Education'!$A$4:$A$40,A8)</f>
        <v>0</v>
      </c>
    </row>
    <row r="9" spans="1:5" ht="16.2" customHeight="1" thickBot="1" x14ac:dyDescent="0.35">
      <c r="A9" s="150" t="s">
        <v>112</v>
      </c>
      <c r="B9" s="64" t="s">
        <v>137</v>
      </c>
      <c r="C9" s="65">
        <f>SUM(C5:C8)</f>
        <v>0</v>
      </c>
      <c r="D9" s="66">
        <f>SUM(D5:D8)</f>
        <v>0</v>
      </c>
      <c r="E9" s="66">
        <f>SUM(E5:E8)</f>
        <v>0</v>
      </c>
    </row>
    <row r="10" spans="1:5" ht="34.5" customHeight="1" thickBot="1" x14ac:dyDescent="0.35">
      <c r="A10" s="197" t="s">
        <v>112</v>
      </c>
      <c r="B10" s="96" t="s">
        <v>35</v>
      </c>
      <c r="C10" s="22" t="s">
        <v>4</v>
      </c>
      <c r="D10" s="22" t="s">
        <v>126</v>
      </c>
      <c r="E10" s="22" t="s">
        <v>5</v>
      </c>
    </row>
    <row r="11" spans="1:5" x14ac:dyDescent="0.3">
      <c r="A11" s="80" t="s">
        <v>6</v>
      </c>
      <c r="B11" s="112" t="s">
        <v>34</v>
      </c>
      <c r="C11" s="110">
        <f>SUMIFS('4_Staff_General_Category'!F4:F40,'4_Staff_General_Category'!A4:A40,A11)</f>
        <v>0</v>
      </c>
      <c r="D11" s="111">
        <f>SUMIFS('4_Staff_General_Category'!$G$4:$G$40,'4_Staff_General_Category'!$A$4:$A$40,A11)</f>
        <v>0</v>
      </c>
      <c r="E11" s="149" t="s">
        <v>112</v>
      </c>
    </row>
    <row r="12" spans="1:5" x14ac:dyDescent="0.3">
      <c r="A12" s="150" t="s">
        <v>112</v>
      </c>
      <c r="B12" s="70" t="s">
        <v>138</v>
      </c>
      <c r="C12" s="150" t="s">
        <v>112</v>
      </c>
      <c r="D12" s="113"/>
      <c r="E12" s="149" t="s">
        <v>112</v>
      </c>
    </row>
    <row r="13" spans="1:5" ht="62.4" x14ac:dyDescent="0.3">
      <c r="A13" s="150" t="s">
        <v>112</v>
      </c>
      <c r="B13" s="114" t="s">
        <v>255</v>
      </c>
      <c r="C13" s="150" t="s">
        <v>112</v>
      </c>
      <c r="D13" s="149" t="s">
        <v>112</v>
      </c>
      <c r="E13" s="149" t="s">
        <v>112</v>
      </c>
    </row>
    <row r="14" spans="1:5" ht="33" customHeight="1" x14ac:dyDescent="0.3">
      <c r="A14" s="150" t="s">
        <v>112</v>
      </c>
      <c r="B14" s="179"/>
      <c r="C14" s="150" t="s">
        <v>112</v>
      </c>
      <c r="D14" s="115"/>
      <c r="E14" s="149" t="s">
        <v>112</v>
      </c>
    </row>
    <row r="15" spans="1:5" ht="33" customHeight="1" x14ac:dyDescent="0.3">
      <c r="A15" s="150" t="s">
        <v>112</v>
      </c>
      <c r="B15" s="179"/>
      <c r="C15" s="150" t="s">
        <v>112</v>
      </c>
      <c r="D15" s="115"/>
      <c r="E15" s="149" t="s">
        <v>112</v>
      </c>
    </row>
    <row r="16" spans="1:5" ht="33" customHeight="1" x14ac:dyDescent="0.3">
      <c r="A16" s="150" t="s">
        <v>112</v>
      </c>
      <c r="B16" s="179"/>
      <c r="C16" s="150" t="s">
        <v>112</v>
      </c>
      <c r="D16" s="115"/>
      <c r="E16" s="149" t="s">
        <v>112</v>
      </c>
    </row>
    <row r="17" spans="1:5" ht="33" customHeight="1" thickBot="1" x14ac:dyDescent="0.35">
      <c r="A17" s="150" t="s">
        <v>112</v>
      </c>
      <c r="B17" s="76" t="s">
        <v>214</v>
      </c>
      <c r="C17" s="151" t="s">
        <v>112</v>
      </c>
      <c r="D17" s="164">
        <f>D14+D15+D16</f>
        <v>0</v>
      </c>
      <c r="E17" s="152" t="s">
        <v>112</v>
      </c>
    </row>
    <row r="18" spans="1:5" ht="16.2" thickBot="1" x14ac:dyDescent="0.35">
      <c r="A18" s="150" t="s">
        <v>112</v>
      </c>
      <c r="B18" s="77" t="s">
        <v>139</v>
      </c>
      <c r="C18" s="107">
        <f>C11</f>
        <v>0</v>
      </c>
      <c r="D18" s="108">
        <f>SUM(D11+D12+D17)</f>
        <v>0</v>
      </c>
      <c r="E18" s="153" t="s">
        <v>112</v>
      </c>
    </row>
    <row r="19" spans="1:5" ht="34.5" customHeight="1" thickBot="1" x14ac:dyDescent="0.35">
      <c r="A19" s="197" t="s">
        <v>112</v>
      </c>
      <c r="B19" s="96" t="s">
        <v>203</v>
      </c>
      <c r="C19" s="22" t="s">
        <v>4</v>
      </c>
      <c r="D19" s="22" t="s">
        <v>126</v>
      </c>
      <c r="E19" s="22" t="s">
        <v>5</v>
      </c>
    </row>
    <row r="20" spans="1:5" ht="93.6" x14ac:dyDescent="0.3">
      <c r="A20" s="150" t="s">
        <v>112</v>
      </c>
      <c r="B20" s="178" t="s">
        <v>254</v>
      </c>
      <c r="C20" s="154" t="s">
        <v>112</v>
      </c>
      <c r="D20" s="116"/>
      <c r="E20" s="155" t="s">
        <v>112</v>
      </c>
    </row>
    <row r="21" spans="1:5" ht="16.2" thickBot="1" x14ac:dyDescent="0.35">
      <c r="A21" s="150" t="s">
        <v>112</v>
      </c>
      <c r="B21" s="128" t="s">
        <v>260</v>
      </c>
      <c r="C21" s="156" t="s">
        <v>112</v>
      </c>
      <c r="D21" s="129"/>
      <c r="E21" s="157" t="s">
        <v>112</v>
      </c>
    </row>
    <row r="22" spans="1:5" ht="16.2" thickBot="1" x14ac:dyDescent="0.35">
      <c r="A22" s="151" t="s">
        <v>112</v>
      </c>
      <c r="B22" s="117" t="s">
        <v>204</v>
      </c>
      <c r="C22" s="158" t="s">
        <v>112</v>
      </c>
      <c r="D22" s="131">
        <f>D20+D21</f>
        <v>0</v>
      </c>
      <c r="E22" s="153" t="s">
        <v>112</v>
      </c>
    </row>
    <row r="23" spans="1:5" ht="16.2" thickBot="1" x14ac:dyDescent="0.35">
      <c r="A23" s="188" t="s">
        <v>112</v>
      </c>
      <c r="B23" s="117" t="s">
        <v>140</v>
      </c>
      <c r="C23" s="107">
        <f>SUM(C9,C18)</f>
        <v>0</v>
      </c>
      <c r="D23" s="75">
        <f>SUM(D9,D18,D22)</f>
        <v>0</v>
      </c>
      <c r="E23" s="75">
        <f>E9</f>
        <v>0</v>
      </c>
    </row>
    <row r="24" spans="1:5" ht="39.9" customHeight="1" x14ac:dyDescent="0.3">
      <c r="A24" s="278" t="s">
        <v>112</v>
      </c>
      <c r="B24" s="13" t="s">
        <v>141</v>
      </c>
      <c r="C24" s="276" t="s">
        <v>112</v>
      </c>
      <c r="D24" s="277" t="s">
        <v>112</v>
      </c>
      <c r="E24" s="277" t="s">
        <v>112</v>
      </c>
    </row>
    <row r="25" spans="1:5" ht="24.9" customHeight="1" x14ac:dyDescent="0.3">
      <c r="A25" s="279" t="s">
        <v>112</v>
      </c>
      <c r="B25" s="42" t="s">
        <v>192</v>
      </c>
      <c r="C25" s="16"/>
      <c r="D25" s="16"/>
      <c r="E25" s="16"/>
    </row>
    <row r="26" spans="1:5" x14ac:dyDescent="0.3">
      <c r="A26" s="42"/>
      <c r="B26" s="12"/>
      <c r="C26" s="16"/>
      <c r="D26" s="16"/>
      <c r="E26" s="16"/>
    </row>
    <row r="27" spans="1:5" x14ac:dyDescent="0.3">
      <c r="A27" s="16"/>
      <c r="B27" s="12"/>
      <c r="C27" s="16"/>
      <c r="D27" s="16"/>
      <c r="E27" s="16"/>
    </row>
    <row r="28" spans="1:5" x14ac:dyDescent="0.3">
      <c r="A28" s="16"/>
      <c r="B28" s="12"/>
      <c r="C28" s="16"/>
      <c r="D28" s="16"/>
      <c r="E28" s="16"/>
    </row>
    <row r="29" spans="1:5" x14ac:dyDescent="0.3">
      <c r="A29" s="16"/>
      <c r="B29" s="12"/>
      <c r="C29" s="16"/>
      <c r="D29" s="16"/>
      <c r="E29" s="16"/>
    </row>
    <row r="30" spans="1:5" x14ac:dyDescent="0.3">
      <c r="A30" s="16"/>
      <c r="B30" s="12"/>
      <c r="C30" s="16"/>
      <c r="D30" s="16"/>
      <c r="E30" s="16"/>
    </row>
    <row r="31" spans="1:5" x14ac:dyDescent="0.3">
      <c r="A31" s="16"/>
      <c r="B31" s="12"/>
      <c r="C31" s="16"/>
      <c r="D31" s="16"/>
      <c r="E31" s="16"/>
    </row>
    <row r="32" spans="1:5" x14ac:dyDescent="0.3">
      <c r="A32" s="16"/>
      <c r="B32" s="12"/>
      <c r="C32" s="16"/>
      <c r="D32" s="16"/>
      <c r="E32" s="16"/>
    </row>
    <row r="33" spans="1:5" x14ac:dyDescent="0.3">
      <c r="A33" s="16"/>
      <c r="B33" s="12"/>
      <c r="C33" s="16"/>
      <c r="D33" s="16"/>
      <c r="E33" s="16"/>
    </row>
    <row r="34" spans="1:5" x14ac:dyDescent="0.3">
      <c r="A34" s="16"/>
      <c r="B34" s="12"/>
      <c r="C34" s="16"/>
      <c r="D34" s="16"/>
      <c r="E34" s="16"/>
    </row>
    <row r="35" spans="1:5" x14ac:dyDescent="0.3">
      <c r="A35" s="16"/>
      <c r="B35" s="12"/>
      <c r="C35" s="16"/>
      <c r="D35" s="16"/>
      <c r="E35" s="16"/>
    </row>
    <row r="36" spans="1:5" x14ac:dyDescent="0.3">
      <c r="A36" s="16"/>
      <c r="B36" s="12"/>
      <c r="C36" s="16"/>
      <c r="D36" s="16"/>
      <c r="E36" s="16"/>
    </row>
    <row r="37" spans="1:5" x14ac:dyDescent="0.3">
      <c r="A37" s="16"/>
      <c r="B37" s="12"/>
      <c r="C37" s="16"/>
      <c r="D37" s="16"/>
      <c r="E37" s="16"/>
    </row>
    <row r="38" spans="1:5" x14ac:dyDescent="0.3">
      <c r="A38" s="16"/>
      <c r="B38" s="12"/>
      <c r="C38" s="16"/>
      <c r="D38" s="16"/>
      <c r="E38" s="16"/>
    </row>
    <row r="39" spans="1:5" x14ac:dyDescent="0.3">
      <c r="A39" s="16"/>
      <c r="B39" s="12"/>
      <c r="C39" s="16"/>
      <c r="D39" s="16"/>
      <c r="E39" s="16"/>
    </row>
    <row r="40" spans="1:5" x14ac:dyDescent="0.3">
      <c r="A40" s="16"/>
      <c r="B40" s="12"/>
      <c r="C40" s="16"/>
      <c r="D40" s="16"/>
      <c r="E40" s="16"/>
    </row>
    <row r="41" spans="1:5" x14ac:dyDescent="0.3">
      <c r="A41" s="16"/>
      <c r="B41" s="12"/>
      <c r="C41" s="16"/>
      <c r="D41" s="16"/>
      <c r="E41" s="16"/>
    </row>
    <row r="42" spans="1:5" x14ac:dyDescent="0.3">
      <c r="A42" s="16"/>
      <c r="B42" s="12"/>
      <c r="C42" s="16"/>
      <c r="D42" s="16"/>
      <c r="E42" s="16"/>
    </row>
    <row r="43" spans="1:5" x14ac:dyDescent="0.3">
      <c r="A43" s="16"/>
      <c r="B43" s="12"/>
      <c r="C43" s="16"/>
      <c r="D43" s="16"/>
      <c r="E43" s="16"/>
    </row>
    <row r="44" spans="1:5" x14ac:dyDescent="0.3">
      <c r="A44" s="16"/>
      <c r="B44" s="12"/>
      <c r="C44" s="16"/>
      <c r="D44" s="16"/>
      <c r="E44" s="16"/>
    </row>
    <row r="45" spans="1:5" x14ac:dyDescent="0.3">
      <c r="A45" s="16"/>
      <c r="B45" s="12"/>
      <c r="C45" s="16"/>
      <c r="D45" s="16"/>
      <c r="E45" s="16"/>
    </row>
    <row r="46" spans="1:5" x14ac:dyDescent="0.3">
      <c r="A46" s="16"/>
      <c r="B46" s="12"/>
      <c r="C46" s="16"/>
      <c r="D46" s="16"/>
      <c r="E46" s="16"/>
    </row>
    <row r="47" spans="1:5" x14ac:dyDescent="0.3">
      <c r="A47" s="16"/>
      <c r="B47" s="12"/>
      <c r="C47" s="16"/>
      <c r="D47" s="16"/>
      <c r="E47" s="16"/>
    </row>
    <row r="48" spans="1:5" x14ac:dyDescent="0.3">
      <c r="A48" s="16"/>
      <c r="B48" s="12"/>
      <c r="C48" s="16"/>
      <c r="D48" s="16"/>
      <c r="E48" s="16"/>
    </row>
    <row r="49" spans="1:5" x14ac:dyDescent="0.3">
      <c r="A49" s="16"/>
      <c r="B49" s="12"/>
      <c r="C49" s="16"/>
      <c r="D49" s="16"/>
      <c r="E49" s="16"/>
    </row>
    <row r="50" spans="1:5" x14ac:dyDescent="0.3">
      <c r="A50" s="16"/>
      <c r="B50" s="12"/>
      <c r="C50" s="16"/>
      <c r="D50" s="16"/>
      <c r="E50" s="16"/>
    </row>
    <row r="51" spans="1:5" x14ac:dyDescent="0.3">
      <c r="A51" s="16"/>
      <c r="B51" s="12"/>
      <c r="C51" s="16"/>
      <c r="D51" s="16"/>
      <c r="E51" s="16"/>
    </row>
    <row r="52" spans="1:5" x14ac:dyDescent="0.3">
      <c r="A52" s="16"/>
      <c r="B52" s="12"/>
      <c r="C52" s="16"/>
      <c r="D52" s="16"/>
      <c r="E52" s="16"/>
    </row>
    <row r="53" spans="1:5" x14ac:dyDescent="0.3">
      <c r="A53" s="16"/>
      <c r="B53" s="12"/>
      <c r="C53" s="16"/>
      <c r="D53" s="16"/>
      <c r="E53" s="16"/>
    </row>
    <row r="54" spans="1:5" x14ac:dyDescent="0.3">
      <c r="A54" s="16"/>
      <c r="B54" s="12"/>
      <c r="C54" s="16"/>
      <c r="D54" s="16"/>
      <c r="E54" s="16"/>
    </row>
    <row r="55" spans="1:5" x14ac:dyDescent="0.3">
      <c r="A55" s="16"/>
      <c r="B55" s="12"/>
      <c r="C55" s="16"/>
      <c r="D55" s="16"/>
      <c r="E55" s="16"/>
    </row>
    <row r="56" spans="1:5" x14ac:dyDescent="0.3">
      <c r="A56" s="16"/>
      <c r="B56" s="12"/>
      <c r="C56" s="16"/>
      <c r="D56" s="16"/>
      <c r="E56" s="16"/>
    </row>
    <row r="57" spans="1:5" x14ac:dyDescent="0.3">
      <c r="A57" s="16"/>
      <c r="B57" s="12"/>
      <c r="C57" s="16"/>
      <c r="D57" s="16"/>
      <c r="E57" s="16"/>
    </row>
    <row r="58" spans="1:5" x14ac:dyDescent="0.3">
      <c r="A58" s="16"/>
      <c r="B58" s="12"/>
      <c r="C58" s="16"/>
      <c r="D58" s="16"/>
      <c r="E58" s="16"/>
    </row>
    <row r="59" spans="1:5" x14ac:dyDescent="0.3">
      <c r="A59" s="16"/>
      <c r="B59" s="12"/>
      <c r="C59" s="16"/>
      <c r="D59" s="16"/>
      <c r="E59" s="16"/>
    </row>
    <row r="60" spans="1:5" x14ac:dyDescent="0.3">
      <c r="A60" s="16"/>
      <c r="B60" s="12"/>
      <c r="C60" s="16"/>
      <c r="D60" s="16"/>
      <c r="E60" s="16"/>
    </row>
    <row r="61" spans="1:5" x14ac:dyDescent="0.3">
      <c r="A61" s="16"/>
      <c r="B61" s="12"/>
      <c r="C61" s="16"/>
      <c r="D61" s="16"/>
      <c r="E61" s="16"/>
    </row>
    <row r="62" spans="1:5" x14ac:dyDescent="0.3">
      <c r="A62" s="16"/>
      <c r="B62" s="12"/>
      <c r="C62" s="16"/>
      <c r="D62" s="16"/>
      <c r="E62" s="16"/>
    </row>
    <row r="63" spans="1:5" x14ac:dyDescent="0.3">
      <c r="A63" s="16"/>
      <c r="B63" s="12"/>
      <c r="C63" s="16"/>
      <c r="D63" s="16"/>
      <c r="E63" s="16"/>
    </row>
    <row r="64" spans="1:5" x14ac:dyDescent="0.3">
      <c r="A64" s="16"/>
      <c r="B64" s="12"/>
      <c r="C64" s="16"/>
      <c r="D64" s="16"/>
      <c r="E64" s="16"/>
    </row>
    <row r="65" spans="1:5" x14ac:dyDescent="0.3">
      <c r="A65" s="16"/>
      <c r="B65" s="12"/>
      <c r="C65" s="16"/>
      <c r="D65" s="16"/>
      <c r="E65" s="16"/>
    </row>
    <row r="66" spans="1:5" x14ac:dyDescent="0.3">
      <c r="A66" s="16"/>
      <c r="B66" s="12"/>
      <c r="C66" s="16"/>
      <c r="D66" s="16"/>
      <c r="E66" s="16"/>
    </row>
    <row r="67" spans="1:5" x14ac:dyDescent="0.3">
      <c r="A67" s="16"/>
      <c r="B67" s="12"/>
      <c r="C67" s="16"/>
      <c r="D67" s="16"/>
      <c r="E67" s="16"/>
    </row>
    <row r="68" spans="1:5" x14ac:dyDescent="0.3">
      <c r="A68" s="16"/>
      <c r="B68" s="12"/>
      <c r="C68" s="16"/>
      <c r="D68" s="16"/>
      <c r="E68" s="16"/>
    </row>
    <row r="69" spans="1:5" x14ac:dyDescent="0.3">
      <c r="A69" s="16"/>
      <c r="B69" s="12"/>
      <c r="C69" s="16"/>
      <c r="D69" s="16"/>
      <c r="E69" s="16"/>
    </row>
  </sheetData>
  <sheetProtection algorithmName="SHA-512" hashValue="mMqxRvRzzhUyadr9vUHzejemx5YmP++S6q3064pGTAOg4k0qzSVnFuFITRkuc6aA2jkBWYZLAO/rV6cHC8ykSQ==" saltValue="/a36aA3ACGIcW6uedrQF9g==" spinCount="100000" sheet="1" objects="1" scenarios="1"/>
  <mergeCells count="1">
    <mergeCell ref="A1:E1"/>
  </mergeCells>
  <dataValidations count="12">
    <dataValidation allowBlank="1" showInputMessage="1" showErrorMessage="1" promptTitle="Specialized Equipment Costs" prompt="Enter the cost of instructional specialized equipment specific to students identified with a disability. If cost amount for equipment is reported, you must submit a supplemental attachment identifying each." sqref="D22" xr:uid="{B0502691-0676-4AD6-B0F7-8B7B4E409E27}"/>
    <dataValidation allowBlank="1" showInputMessage="1" showErrorMessage="1" promptTitle="Supplies &amp; Materials" prompt="Enter the cost of instructional supplies and materials specific to students identified with a disability." sqref="D20" xr:uid="{F873409A-9279-4C38-8C14-077C09BBBD90}"/>
    <dataValidation allowBlank="1" showInputMessage="1" showErrorMessage="1" promptTitle="Other Cost for SPED Services" prompt="Enter cost for other special education instructional services purchased from the chartering district." sqref="D17" xr:uid="{AD871A76-D491-447F-A2F1-5E991E4E23B6}"/>
    <dataValidation allowBlank="1" showInputMessage="1" showErrorMessage="1" promptTitle="Other Special Education Services" prompt="*Specify the other special education instructional services purchased from the chartering district." sqref="B17" xr:uid="{B45989D0-A180-4AB1-BC24-A10B8C680ABD}"/>
    <dataValidation allowBlank="1" showInputMessage="1" showErrorMessage="1" promptTitle="Staff Travel" prompt="Enter the cost of staff travel for instructional staff. Staff travel may include budgeted amounts for travel, registration/entrance fees, or mileage." sqref="D12" xr:uid="{590D0852-6C1E-4672-9EC1-2D5A62942250}"/>
    <dataValidation allowBlank="1" showInputMessage="1" showErrorMessage="1" promptTitle="Other SPED Services 3" prompt="Specify the other special education instructional service purchased from the chartering district and enter the amount in column D." sqref="B16" xr:uid="{B06A269E-076C-4B96-ACF4-2C91506239AF}"/>
    <dataValidation allowBlank="1" showInputMessage="1" showErrorMessage="1" promptTitle="Other SPED Services 1" prompt="Specify the other special education instructional service purchased from the chartering district and enter the amount in column D." sqref="B14" xr:uid="{B247196D-7AE9-46C1-AB49-456F13387CC6}"/>
    <dataValidation allowBlank="1" showInputMessage="1" showErrorMessage="1" promptTitle="Other SPED Services 2" prompt="Specify the other special education instructional service purchased from the chartering district and enter the amount in column D." sqref="B15" xr:uid="{C5D5C99E-B97A-4104-BC47-D15C7E14A59A}"/>
    <dataValidation allowBlank="1" showInputMessage="1" showErrorMessage="1" promptTitle="Other Cost for SPED Services 1" prompt="Enter cost for other special education instructional service purchased from the chartering district." sqref="D14" xr:uid="{8F8288B6-5F62-4BD3-9335-C34307845F48}"/>
    <dataValidation allowBlank="1" showInputMessage="1" showErrorMessage="1" promptTitle="Other Cost for SPED Services 2" prompt="Enter cost for other special education instructional service purchased from the chartering district." sqref="D15" xr:uid="{066F537C-6A0B-4276-B62C-092DCB647A9B}"/>
    <dataValidation allowBlank="1" showInputMessage="1" showErrorMessage="1" promptTitle="Other Cost for SPED Services 3" prompt="Enter cost for other special education instructional service purchased from the chartering district." sqref="D16" xr:uid="{8F4CC8EE-33E8-4E6A-8459-24E001819DAC}"/>
    <dataValidation allowBlank="1" showInputMessage="1" showErrorMessage="1" promptTitle="Specialized Equipment Costs" prompt="Enter the cost of specialized instructional equipment specific to students identified with a disability. You must submit a supplemental attachment identifying each type of specialized equipment including the individual cost amount." sqref="D21" xr:uid="{ECA12A7D-B2E6-427E-A4F7-878F5F133932}"/>
  </dataValidations>
  <pageMargins left="0.25" right="0.25" top="0.75" bottom="0.75" header="0.3" footer="0.3"/>
  <pageSetup orientation="portrait" horizontalDpi="1200" verticalDpi="1200" r:id="rId1"/>
  <headerFooter>
    <oddHeader xml:space="preserve">&amp;C&amp;"Calibri,Bold"&amp;14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A8210-60D3-47B1-BEE0-A8FFAE2A7D1F}">
  <sheetPr>
    <pageSetUpPr fitToPage="1"/>
  </sheetPr>
  <dimension ref="A1:E90"/>
  <sheetViews>
    <sheetView showGridLines="0" showRuler="0" topLeftCell="A16" zoomScaleNormal="100" zoomScaleSheetLayoutView="100" workbookViewId="0">
      <selection activeCell="D30" sqref="D30"/>
    </sheetView>
  </sheetViews>
  <sheetFormatPr defaultColWidth="8.3984375" defaultRowHeight="15.6" x14ac:dyDescent="0.3"/>
  <cols>
    <col min="1" max="1" width="13.09765625" style="19" customWidth="1"/>
    <col min="2" max="2" width="46.8984375" style="15" customWidth="1"/>
    <col min="3" max="3" width="6.69921875" style="17" customWidth="1"/>
    <col min="4" max="5" width="12.69921875" style="17" customWidth="1"/>
    <col min="6" max="16384" width="8.3984375" style="15"/>
  </cols>
  <sheetData>
    <row r="1" spans="1:5" ht="23.85" customHeight="1" x14ac:dyDescent="0.4">
      <c r="A1" s="328" t="s">
        <v>172</v>
      </c>
      <c r="B1" s="328"/>
      <c r="C1" s="328"/>
      <c r="D1" s="328"/>
      <c r="E1" s="328"/>
    </row>
    <row r="2" spans="1:5" ht="39.6" customHeight="1" thickBot="1" x14ac:dyDescent="0.35">
      <c r="A2" s="43" t="s">
        <v>191</v>
      </c>
      <c r="B2" s="48">
        <f>Name_of_Public_Charter_School</f>
        <v>0</v>
      </c>
      <c r="C2" s="269" t="s">
        <v>112</v>
      </c>
      <c r="D2" s="280" t="s">
        <v>112</v>
      </c>
      <c r="E2" s="280" t="s">
        <v>112</v>
      </c>
    </row>
    <row r="3" spans="1:5" ht="34.5" customHeight="1" thickBot="1" x14ac:dyDescent="0.35">
      <c r="A3" s="159" t="s">
        <v>221</v>
      </c>
      <c r="B3" s="163" t="s">
        <v>31</v>
      </c>
      <c r="C3" s="274" t="s">
        <v>112</v>
      </c>
      <c r="D3" s="281" t="s">
        <v>112</v>
      </c>
      <c r="E3" s="282" t="s">
        <v>112</v>
      </c>
    </row>
    <row r="4" spans="1:5" ht="34.5" customHeight="1" thickBot="1" x14ac:dyDescent="0.35">
      <c r="A4" s="22" t="s">
        <v>0</v>
      </c>
      <c r="B4" s="133" t="s">
        <v>25</v>
      </c>
      <c r="C4" s="22" t="s">
        <v>4</v>
      </c>
      <c r="D4" s="22" t="s">
        <v>126</v>
      </c>
      <c r="E4" s="22" t="s">
        <v>5</v>
      </c>
    </row>
    <row r="5" spans="1:5" x14ac:dyDescent="0.3">
      <c r="A5" s="80">
        <v>102</v>
      </c>
      <c r="B5" s="60" t="s">
        <v>29</v>
      </c>
      <c r="C5" s="110">
        <f>SUMIFS('2_Staff_Special_Education'!E4:E40,'2_Staff_Special_Education'!A4:A40,A5)</f>
        <v>0</v>
      </c>
      <c r="D5" s="111">
        <f>SUMIFS('2_Staff_Special_Education'!$F$4:$F$40,'2_Staff_Special_Education'!$A$4:$A$40,A5)</f>
        <v>0</v>
      </c>
      <c r="E5" s="69">
        <f>SUMIFS('2_Staff_Special_Education'!$G$4:$G$40,'2_Staff_Special_Education'!$A$4:$A$40,A5)</f>
        <v>0</v>
      </c>
    </row>
    <row r="6" spans="1:5" x14ac:dyDescent="0.3">
      <c r="A6" s="72">
        <v>104</v>
      </c>
      <c r="B6" s="61" t="s">
        <v>142</v>
      </c>
      <c r="C6" s="110">
        <f>SUMIFS('2_Staff_Special_Education'!E4:E40,'2_Staff_Special_Education'!A4:A40,A6)</f>
        <v>0</v>
      </c>
      <c r="D6" s="111">
        <f>SUMIFS('2_Staff_Special_Education'!$F$4:$F$40,'2_Staff_Special_Education'!$A$4:$A$40,A6)</f>
        <v>0</v>
      </c>
      <c r="E6" s="63">
        <f>SUMIFS('2_Staff_Special_Education'!$G$4:$G$40,'2_Staff_Special_Education'!$A$4:$A$40,A6)</f>
        <v>0</v>
      </c>
    </row>
    <row r="7" spans="1:5" x14ac:dyDescent="0.3">
      <c r="A7" s="72" t="s">
        <v>8</v>
      </c>
      <c r="B7" s="61" t="s">
        <v>143</v>
      </c>
      <c r="C7" s="110">
        <f>SUMIFS('2_Staff_Special_Education'!E4:E40,'2_Staff_Special_Education'!A4:A40,A7)</f>
        <v>0</v>
      </c>
      <c r="D7" s="111">
        <f>SUMIFS('2_Staff_Special_Education'!$F$4:$F$40,'2_Staff_Special_Education'!$A$4:$A$40,A7)</f>
        <v>0</v>
      </c>
      <c r="E7" s="63">
        <f>SUMIFS('2_Staff_Special_Education'!$G$4:$G$40,'2_Staff_Special_Education'!$A$4:$A$40,A7)</f>
        <v>0</v>
      </c>
    </row>
    <row r="8" spans="1:5" x14ac:dyDescent="0.3">
      <c r="A8" s="81" t="s">
        <v>9</v>
      </c>
      <c r="B8" s="62" t="s">
        <v>144</v>
      </c>
      <c r="C8" s="110">
        <f>SUMIFS('2_Staff_Special_Education'!E4:E40,'2_Staff_Special_Education'!A4:A40,A8)</f>
        <v>0</v>
      </c>
      <c r="D8" s="111">
        <f>SUMIFS('2_Staff_Special_Education'!$F$4:$F$40,'2_Staff_Special_Education'!$A$4:$A$40,A8)</f>
        <v>0</v>
      </c>
      <c r="E8" s="63">
        <f>SUMIFS('2_Staff_Special_Education'!$G$4:$G$40,'2_Staff_Special_Education'!$A$4:$A$40,A8)</f>
        <v>0</v>
      </c>
    </row>
    <row r="9" spans="1:5" x14ac:dyDescent="0.3">
      <c r="A9" s="81" t="s">
        <v>10</v>
      </c>
      <c r="B9" s="62" t="s">
        <v>145</v>
      </c>
      <c r="C9" s="110">
        <f>SUMIFS('2_Staff_Special_Education'!E4:E40,'2_Staff_Special_Education'!A4:A40,A9)</f>
        <v>0</v>
      </c>
      <c r="D9" s="111">
        <f>SUMIFS('2_Staff_Special_Education'!$F$4:$F$40,'2_Staff_Special_Education'!$A$4:$A$40,A9)</f>
        <v>0</v>
      </c>
      <c r="E9" s="63">
        <f>SUMIFS('2_Staff_Special_Education'!$G$4:$G$40,'2_Staff_Special_Education'!$A$4:$A$40,A9)</f>
        <v>0</v>
      </c>
    </row>
    <row r="10" spans="1:5" x14ac:dyDescent="0.3">
      <c r="A10" s="81" t="s">
        <v>11</v>
      </c>
      <c r="B10" s="62" t="s">
        <v>146</v>
      </c>
      <c r="C10" s="110">
        <f>SUMIFS('2_Staff_Special_Education'!E4:E40,'2_Staff_Special_Education'!A4:A40,A10)</f>
        <v>0</v>
      </c>
      <c r="D10" s="111">
        <f>SUMIFS('2_Staff_Special_Education'!$F$4:$F$40,'2_Staff_Special_Education'!$A$4:$A$40,A10)</f>
        <v>0</v>
      </c>
      <c r="E10" s="63">
        <f>SUMIFS('2_Staff_Special_Education'!$G$4:$G$40,'2_Staff_Special_Education'!$A$4:$A$40,A10)</f>
        <v>0</v>
      </c>
    </row>
    <row r="11" spans="1:5" x14ac:dyDescent="0.3">
      <c r="A11" s="81" t="s">
        <v>12</v>
      </c>
      <c r="B11" s="62" t="s">
        <v>147</v>
      </c>
      <c r="C11" s="110">
        <f>SUMIFS('2_Staff_Special_Education'!E4:E40,'2_Staff_Special_Education'!A4:A40,A11)</f>
        <v>0</v>
      </c>
      <c r="D11" s="111">
        <f>SUMIFS('2_Staff_Special_Education'!$F$4:$F$40,'2_Staff_Special_Education'!$A$4:$A$40,A11)</f>
        <v>0</v>
      </c>
      <c r="E11" s="63">
        <f>SUMIFS('2_Staff_Special_Education'!$G$4:$G$40,'2_Staff_Special_Education'!$A$4:$A$40,A11)</f>
        <v>0</v>
      </c>
    </row>
    <row r="12" spans="1:5" x14ac:dyDescent="0.3">
      <c r="A12" s="81">
        <v>231</v>
      </c>
      <c r="B12" s="62" t="s">
        <v>148</v>
      </c>
      <c r="C12" s="110">
        <f>SUMIFS('2_Staff_Special_Education'!E4:E40,'2_Staff_Special_Education'!A4:A40,A12)</f>
        <v>0</v>
      </c>
      <c r="D12" s="111">
        <f>SUMIFS('2_Staff_Special_Education'!$F$4:$F$40,'2_Staff_Special_Education'!$A$4:$A$40,A12)</f>
        <v>0</v>
      </c>
      <c r="E12" s="63">
        <f>SUMIFS('2_Staff_Special_Education'!$G$4:$G$40,'2_Staff_Special_Education'!$A$4:$A$40,A12)</f>
        <v>0</v>
      </c>
    </row>
    <row r="13" spans="1:5" x14ac:dyDescent="0.3">
      <c r="A13" s="81">
        <v>233</v>
      </c>
      <c r="B13" s="62" t="s">
        <v>149</v>
      </c>
      <c r="C13" s="110">
        <f>SUMIFS('2_Staff_Special_Education'!E4:E40,'2_Staff_Special_Education'!A4:A40,A13)</f>
        <v>0</v>
      </c>
      <c r="D13" s="111">
        <f>SUMIFS('2_Staff_Special_Education'!$F$4:$F$40,'2_Staff_Special_Education'!$A$4:$A$40,A13)</f>
        <v>0</v>
      </c>
      <c r="E13" s="63">
        <f>SUMIFS('2_Staff_Special_Education'!$G$4:$G$40,'2_Staff_Special_Education'!$A$4:$A$40,A13)</f>
        <v>0</v>
      </c>
    </row>
    <row r="14" spans="1:5" x14ac:dyDescent="0.3">
      <c r="A14" s="81">
        <v>234</v>
      </c>
      <c r="B14" s="62" t="s">
        <v>150</v>
      </c>
      <c r="C14" s="110">
        <f>SUMIFS('2_Staff_Special_Education'!E4:E40,'2_Staff_Special_Education'!A4:A40,A14)</f>
        <v>0</v>
      </c>
      <c r="D14" s="111">
        <f>SUMIFS('2_Staff_Special_Education'!$F$4:$F$40,'2_Staff_Special_Education'!$A$4:$A$40,A14)</f>
        <v>0</v>
      </c>
      <c r="E14" s="63">
        <f>SUMIFS('2_Staff_Special_Education'!$G$4:$G$40,'2_Staff_Special_Education'!$A$4:$A$40,A14)</f>
        <v>0</v>
      </c>
    </row>
    <row r="15" spans="1:5" x14ac:dyDescent="0.3">
      <c r="A15" s="81">
        <v>235</v>
      </c>
      <c r="B15" s="62" t="s">
        <v>151</v>
      </c>
      <c r="C15" s="110">
        <f>SUMIFS('2_Staff_Special_Education'!E4:E40,'2_Staff_Special_Education'!A4:A40,A15)</f>
        <v>0</v>
      </c>
      <c r="D15" s="111">
        <f>SUMIFS('2_Staff_Special_Education'!$F$4:$F$40,'2_Staff_Special_Education'!$A$4:$A$40,A15)</f>
        <v>0</v>
      </c>
      <c r="E15" s="63">
        <f>SUMIFS('2_Staff_Special_Education'!$G$4:$G$40,'2_Staff_Special_Education'!$A$4:$A$40,A15)</f>
        <v>0</v>
      </c>
    </row>
    <row r="16" spans="1:5" x14ac:dyDescent="0.3">
      <c r="A16" s="81">
        <v>236</v>
      </c>
      <c r="B16" s="62" t="s">
        <v>152</v>
      </c>
      <c r="C16" s="110">
        <f>SUMIFS('2_Staff_Special_Education'!E4:E40,'2_Staff_Special_Education'!A4:A40,A16)</f>
        <v>0</v>
      </c>
      <c r="D16" s="111">
        <f>SUMIFS('2_Staff_Special_Education'!$F$4:$F$40,'2_Staff_Special_Education'!$A$4:$A$40,A16)</f>
        <v>0</v>
      </c>
      <c r="E16" s="63">
        <f>SUMIFS('2_Staff_Special_Education'!$G$4:$G$40,'2_Staff_Special_Education'!$A$4:$A$40,A16)</f>
        <v>0</v>
      </c>
    </row>
    <row r="17" spans="1:5" x14ac:dyDescent="0.3">
      <c r="A17" s="81">
        <v>237</v>
      </c>
      <c r="B17" s="62" t="s">
        <v>153</v>
      </c>
      <c r="C17" s="110">
        <f>SUMIFS('2_Staff_Special_Education'!E4:E40,'2_Staff_Special_Education'!A4:A40,A17)</f>
        <v>0</v>
      </c>
      <c r="D17" s="111">
        <f>SUMIFS('2_Staff_Special_Education'!$F$4:$F$40,'2_Staff_Special_Education'!$A$4:$A$40,A17)</f>
        <v>0</v>
      </c>
      <c r="E17" s="63">
        <f>SUMIFS('2_Staff_Special_Education'!$G$4:$G$40,'2_Staff_Special_Education'!$A$4:$A$40,A17)</f>
        <v>0</v>
      </c>
    </row>
    <row r="18" spans="1:5" x14ac:dyDescent="0.3">
      <c r="A18" s="81">
        <v>300</v>
      </c>
      <c r="B18" s="62" t="s">
        <v>72</v>
      </c>
      <c r="C18" s="118">
        <f>SUMIFS('4_Staff_General_Category'!F4:F40,'4_Staff_General_Category'!A4:A40,A18)</f>
        <v>0</v>
      </c>
      <c r="D18" s="63">
        <f>SUMIFS('4_Staff_General_Category'!$G$4:$G$40,'4_Staff_General_Category'!$A$4:$A$40,A18)</f>
        <v>0</v>
      </c>
      <c r="E18" s="63">
        <f>SUMIFS('4_Staff_General_Category'!$H$4:$H$40,'4_Staff_General_Category'!$A$4:$A$40,A18)</f>
        <v>0</v>
      </c>
    </row>
    <row r="19" spans="1:5" x14ac:dyDescent="0.3">
      <c r="A19" s="81" t="s">
        <v>19</v>
      </c>
      <c r="B19" s="62" t="s">
        <v>154</v>
      </c>
      <c r="C19" s="110">
        <f>SUMIFS('2_Staff_Special_Education'!E4:E40,'2_Staff_Special_Education'!A4:A40,A19)</f>
        <v>0</v>
      </c>
      <c r="D19" s="111">
        <f>SUMIFS('2_Staff_Special_Education'!$F$4:$F$40,'2_Staff_Special_Education'!$A$4:$A$40,A19)</f>
        <v>0</v>
      </c>
      <c r="E19" s="63">
        <f>SUMIFS('2_Staff_Special_Education'!$G$4:$G$40,'2_Staff_Special_Education'!$A$4:$A$40,A19)</f>
        <v>0</v>
      </c>
    </row>
    <row r="20" spans="1:5" ht="16.2" thickBot="1" x14ac:dyDescent="0.35">
      <c r="A20" s="81">
        <v>500</v>
      </c>
      <c r="B20" s="119" t="s">
        <v>91</v>
      </c>
      <c r="C20" s="120">
        <f>SUMIFS('4_Staff_General_Category'!F4:F40,'4_Staff_General_Category'!A4:A40,A20)</f>
        <v>0</v>
      </c>
      <c r="D20" s="121">
        <f>SUMIFS('4_Staff_General_Category'!$G$4:$G$40,'4_Staff_General_Category'!$A$4:$A$40,A20)</f>
        <v>0</v>
      </c>
      <c r="E20" s="122">
        <f>SUMIFS('4_Staff_General_Category'!$H$4:$H$40,'4_Staff_General_Category'!$A$4:$A$40,A20)</f>
        <v>0</v>
      </c>
    </row>
    <row r="21" spans="1:5" ht="16.2" thickBot="1" x14ac:dyDescent="0.35">
      <c r="A21" s="198" t="s">
        <v>112</v>
      </c>
      <c r="B21" s="64" t="s">
        <v>155</v>
      </c>
      <c r="C21" s="65">
        <f>SUM(C5:C20)</f>
        <v>0</v>
      </c>
      <c r="D21" s="66">
        <f>SUM(D5:D20)</f>
        <v>0</v>
      </c>
      <c r="E21" s="66">
        <f>SUM(E5:E20)</f>
        <v>0</v>
      </c>
    </row>
    <row r="22" spans="1:5" ht="34.5" customHeight="1" thickBot="1" x14ac:dyDescent="0.35">
      <c r="A22" s="136" t="s">
        <v>0</v>
      </c>
      <c r="B22" s="137" t="s">
        <v>59</v>
      </c>
      <c r="C22" s="136" t="s">
        <v>4</v>
      </c>
      <c r="D22" s="136" t="s">
        <v>126</v>
      </c>
      <c r="E22" s="136" t="s">
        <v>5</v>
      </c>
    </row>
    <row r="23" spans="1:5" x14ac:dyDescent="0.3">
      <c r="A23" s="82" t="s">
        <v>13</v>
      </c>
      <c r="B23" s="67" t="s">
        <v>148</v>
      </c>
      <c r="C23" s="68">
        <f>SUMIFS('2_Staff_Special_Education'!E4:E40,'2_Staff_Special_Education'!A4:A40,A23)</f>
        <v>0</v>
      </c>
      <c r="D23" s="69">
        <f>SUMIFS('2_Staff_Special_Education'!$F$4:$F$40,'2_Staff_Special_Education'!$A$4:$A$40,A23)</f>
        <v>0</v>
      </c>
      <c r="E23" s="138" t="s">
        <v>112</v>
      </c>
    </row>
    <row r="24" spans="1:5" x14ac:dyDescent="0.3">
      <c r="A24" s="72" t="s">
        <v>14</v>
      </c>
      <c r="B24" s="70" t="s">
        <v>149</v>
      </c>
      <c r="C24" s="71">
        <f>SUMIFS('2_Staff_Special_Education'!E4:E40,'2_Staff_Special_Education'!A4:A40,A24)</f>
        <v>0</v>
      </c>
      <c r="D24" s="63">
        <f>SUMIFS('2_Staff_Special_Education'!$F$4:$F$40,'2_Staff_Special_Education'!$A$4:$A$40,A24)</f>
        <v>0</v>
      </c>
      <c r="E24" s="139" t="s">
        <v>112</v>
      </c>
    </row>
    <row r="25" spans="1:5" x14ac:dyDescent="0.3">
      <c r="A25" s="72" t="s">
        <v>15</v>
      </c>
      <c r="B25" s="70" t="s">
        <v>150</v>
      </c>
      <c r="C25" s="71">
        <f>SUMIFS('2_Staff_Special_Education'!E4:E40,'2_Staff_Special_Education'!A4:A40,A25)</f>
        <v>0</v>
      </c>
      <c r="D25" s="63">
        <f>SUMIFS('2_Staff_Special_Education'!$F$4:$F$40,'2_Staff_Special_Education'!$A$4:$A$40,A25)</f>
        <v>0</v>
      </c>
      <c r="E25" s="139" t="s">
        <v>112</v>
      </c>
    </row>
    <row r="26" spans="1:5" x14ac:dyDescent="0.3">
      <c r="A26" s="72" t="s">
        <v>16</v>
      </c>
      <c r="B26" s="70" t="s">
        <v>151</v>
      </c>
      <c r="C26" s="71">
        <f>SUMIFS('2_Staff_Special_Education'!E4:E40,'2_Staff_Special_Education'!A4:A40,A26)</f>
        <v>0</v>
      </c>
      <c r="D26" s="63">
        <f>SUMIFS('2_Staff_Special_Education'!$F$4:$F$40,'2_Staff_Special_Education'!$A$4:$A$40,A26)</f>
        <v>0</v>
      </c>
      <c r="E26" s="139" t="s">
        <v>112</v>
      </c>
    </row>
    <row r="27" spans="1:5" x14ac:dyDescent="0.3">
      <c r="A27" s="72" t="s">
        <v>17</v>
      </c>
      <c r="B27" s="70" t="s">
        <v>152</v>
      </c>
      <c r="C27" s="71">
        <f>SUMIFS('2_Staff_Special_Education'!E4:E40,'2_Staff_Special_Education'!A4:A40,A27)</f>
        <v>0</v>
      </c>
      <c r="D27" s="63">
        <f>SUMIFS('2_Staff_Special_Education'!$F$4:$F$40,'2_Staff_Special_Education'!$A$4:$A$40,A27)</f>
        <v>0</v>
      </c>
      <c r="E27" s="139" t="s">
        <v>112</v>
      </c>
    </row>
    <row r="28" spans="1:5" x14ac:dyDescent="0.3">
      <c r="A28" s="72" t="s">
        <v>18</v>
      </c>
      <c r="B28" s="70" t="s">
        <v>153</v>
      </c>
      <c r="C28" s="71">
        <f>SUMIFS('2_Staff_Special_Education'!E4:E40,'2_Staff_Special_Education'!A4:A40,A28)</f>
        <v>0</v>
      </c>
      <c r="D28" s="63">
        <f>SUMIFS('2_Staff_Special_Education'!$F$4:$F$40,'2_Staff_Special_Education'!$A$4:$A$40,A28)</f>
        <v>0</v>
      </c>
      <c r="E28" s="139" t="s">
        <v>112</v>
      </c>
    </row>
    <row r="29" spans="1:5" x14ac:dyDescent="0.3">
      <c r="A29" s="72" t="s">
        <v>7</v>
      </c>
      <c r="B29" s="70" t="s">
        <v>72</v>
      </c>
      <c r="C29" s="71">
        <f>SUMIFS('4_Staff_General_Category'!F4:F40,'4_Staff_General_Category'!A4:A40,A29)</f>
        <v>0</v>
      </c>
      <c r="D29" s="63">
        <f>SUMIFS('4_Staff_General_Category'!$G$4:$G$40,'4_Staff_General_Category'!$A$4:$A$40,A29)</f>
        <v>0</v>
      </c>
      <c r="E29" s="139" t="s">
        <v>112</v>
      </c>
    </row>
    <row r="30" spans="1:5" x14ac:dyDescent="0.3">
      <c r="A30" s="150" t="s">
        <v>112</v>
      </c>
      <c r="B30" s="70" t="s">
        <v>138</v>
      </c>
      <c r="C30" s="140" t="s">
        <v>112</v>
      </c>
      <c r="D30" s="25"/>
      <c r="E30" s="139" t="s">
        <v>112</v>
      </c>
    </row>
    <row r="31" spans="1:5" ht="62.4" x14ac:dyDescent="0.3">
      <c r="A31" s="151" t="s">
        <v>112</v>
      </c>
      <c r="B31" s="97" t="s">
        <v>256</v>
      </c>
      <c r="C31" s="141" t="s">
        <v>112</v>
      </c>
      <c r="D31" s="141" t="s">
        <v>112</v>
      </c>
      <c r="E31" s="142" t="s">
        <v>112</v>
      </c>
    </row>
    <row r="32" spans="1:5" ht="33" customHeight="1" x14ac:dyDescent="0.3">
      <c r="A32" s="150" t="s">
        <v>112</v>
      </c>
      <c r="B32" s="181"/>
      <c r="C32" s="140" t="s">
        <v>112</v>
      </c>
      <c r="D32" s="25"/>
      <c r="E32" s="142" t="s">
        <v>112</v>
      </c>
    </row>
    <row r="33" spans="1:5" ht="33" customHeight="1" x14ac:dyDescent="0.3">
      <c r="A33" s="150" t="s">
        <v>112</v>
      </c>
      <c r="B33" s="181"/>
      <c r="C33" s="140" t="s">
        <v>112</v>
      </c>
      <c r="D33" s="25"/>
      <c r="E33" s="139" t="s">
        <v>112</v>
      </c>
    </row>
    <row r="34" spans="1:5" ht="33" customHeight="1" x14ac:dyDescent="0.3">
      <c r="A34" s="150" t="s">
        <v>112</v>
      </c>
      <c r="B34" s="182"/>
      <c r="C34" s="147" t="s">
        <v>112</v>
      </c>
      <c r="D34" s="79"/>
      <c r="E34" s="142" t="s">
        <v>112</v>
      </c>
    </row>
    <row r="35" spans="1:5" ht="33" customHeight="1" thickBot="1" x14ac:dyDescent="0.35">
      <c r="A35" s="150" t="s">
        <v>112</v>
      </c>
      <c r="B35" s="76" t="s">
        <v>215</v>
      </c>
      <c r="C35" s="147" t="s">
        <v>112</v>
      </c>
      <c r="D35" s="164">
        <f>D32+D33+D34</f>
        <v>0</v>
      </c>
      <c r="E35" s="142" t="s">
        <v>112</v>
      </c>
    </row>
    <row r="36" spans="1:5" ht="16.2" thickBot="1" x14ac:dyDescent="0.35">
      <c r="A36" s="150" t="s">
        <v>112</v>
      </c>
      <c r="B36" s="73" t="s">
        <v>156</v>
      </c>
      <c r="C36" s="74">
        <f>SUM(C23:C29)</f>
        <v>0</v>
      </c>
      <c r="D36" s="75">
        <f>D23+D24+D25+D26+D27+D28+D29+D30+D35</f>
        <v>0</v>
      </c>
      <c r="E36" s="144" t="s">
        <v>112</v>
      </c>
    </row>
    <row r="37" spans="1:5" ht="34.5" customHeight="1" thickBot="1" x14ac:dyDescent="0.35">
      <c r="A37" s="194" t="s">
        <v>112</v>
      </c>
      <c r="B37" s="96" t="s">
        <v>178</v>
      </c>
      <c r="C37" s="22" t="s">
        <v>4</v>
      </c>
      <c r="D37" s="22" t="s">
        <v>126</v>
      </c>
      <c r="E37" s="22" t="s">
        <v>5</v>
      </c>
    </row>
    <row r="38" spans="1:5" ht="93.6" x14ac:dyDescent="0.3">
      <c r="A38" s="150" t="s">
        <v>112</v>
      </c>
      <c r="B38" s="178" t="s">
        <v>254</v>
      </c>
      <c r="C38" s="145" t="s">
        <v>112</v>
      </c>
      <c r="D38" s="106"/>
      <c r="E38" s="146" t="s">
        <v>112</v>
      </c>
    </row>
    <row r="39" spans="1:5" ht="16.2" thickBot="1" x14ac:dyDescent="0.35">
      <c r="A39" s="150" t="s">
        <v>112</v>
      </c>
      <c r="B39" s="76" t="s">
        <v>260</v>
      </c>
      <c r="C39" s="147" t="s">
        <v>112</v>
      </c>
      <c r="D39" s="79"/>
      <c r="E39" s="142" t="s">
        <v>112</v>
      </c>
    </row>
    <row r="40" spans="1:5" ht="16.2" thickBot="1" x14ac:dyDescent="0.35">
      <c r="A40" s="150" t="s">
        <v>112</v>
      </c>
      <c r="B40" s="77" t="s">
        <v>179</v>
      </c>
      <c r="C40" s="158" t="s">
        <v>112</v>
      </c>
      <c r="D40" s="66">
        <f>SUM(D38:D39)</f>
        <v>0</v>
      </c>
      <c r="E40" s="153" t="s">
        <v>112</v>
      </c>
    </row>
    <row r="41" spans="1:5" ht="16.2" thickBot="1" x14ac:dyDescent="0.35">
      <c r="A41" s="150" t="s">
        <v>112</v>
      </c>
      <c r="B41" s="77" t="s">
        <v>157</v>
      </c>
      <c r="C41" s="74">
        <f>SUM(C21+C36)</f>
        <v>0</v>
      </c>
      <c r="D41" s="75">
        <f>SUM(D21,D36,D40)</f>
        <v>0</v>
      </c>
      <c r="E41" s="75">
        <f>E21</f>
        <v>0</v>
      </c>
    </row>
    <row r="42" spans="1:5" ht="16.2" thickBot="1" x14ac:dyDescent="0.35">
      <c r="A42" s="195" t="s">
        <v>112</v>
      </c>
      <c r="B42" s="77" t="s">
        <v>158</v>
      </c>
      <c r="C42" s="74">
        <f>SUM('5_Costs_SPED_Instructional'!C23,C41)</f>
        <v>0</v>
      </c>
      <c r="D42" s="75">
        <f>SUM('5_Costs_SPED_Instructional'!D23,D41)</f>
        <v>0</v>
      </c>
      <c r="E42" s="75">
        <f>SUM('5_Costs_SPED_Instructional'!E23+E41)</f>
        <v>0</v>
      </c>
    </row>
    <row r="43" spans="1:5" ht="16.8" thickTop="1" thickBot="1" x14ac:dyDescent="0.35">
      <c r="A43" s="189" t="s">
        <v>112</v>
      </c>
      <c r="B43" s="123" t="s">
        <v>189</v>
      </c>
      <c r="C43" s="148" t="s">
        <v>112</v>
      </c>
      <c r="D43" s="124">
        <f>SUM(D42,E42)</f>
        <v>0</v>
      </c>
      <c r="E43" s="190" t="s">
        <v>112</v>
      </c>
    </row>
    <row r="44" spans="1:5" ht="39.9" customHeight="1" thickTop="1" x14ac:dyDescent="0.3">
      <c r="A44" s="278" t="s">
        <v>112</v>
      </c>
      <c r="B44" s="13" t="s">
        <v>141</v>
      </c>
      <c r="C44" s="278" t="s">
        <v>112</v>
      </c>
      <c r="D44" s="283" t="s">
        <v>112</v>
      </c>
      <c r="E44" s="283" t="s">
        <v>112</v>
      </c>
    </row>
    <row r="45" spans="1:5" ht="24.9" customHeight="1" x14ac:dyDescent="0.3">
      <c r="A45" s="284" t="s">
        <v>112</v>
      </c>
      <c r="B45" s="16" t="s">
        <v>192</v>
      </c>
      <c r="C45" s="16"/>
      <c r="D45" s="16"/>
      <c r="E45" s="16"/>
    </row>
    <row r="46" spans="1:5" x14ac:dyDescent="0.3">
      <c r="A46" s="18"/>
      <c r="B46" s="12"/>
      <c r="C46" s="16"/>
      <c r="D46" s="16"/>
      <c r="E46" s="16"/>
    </row>
    <row r="47" spans="1:5" x14ac:dyDescent="0.3">
      <c r="A47" s="18"/>
      <c r="B47" s="12"/>
      <c r="C47" s="16"/>
      <c r="D47" s="16"/>
      <c r="E47" s="16"/>
    </row>
    <row r="48" spans="1:5" x14ac:dyDescent="0.3">
      <c r="A48" s="18"/>
      <c r="B48" s="12"/>
      <c r="C48" s="16"/>
      <c r="D48" s="16"/>
      <c r="E48" s="16"/>
    </row>
    <row r="49" spans="1:5" x14ac:dyDescent="0.3">
      <c r="A49" s="18"/>
      <c r="B49" s="12"/>
      <c r="C49" s="16"/>
      <c r="D49" s="16"/>
      <c r="E49" s="16"/>
    </row>
    <row r="50" spans="1:5" x14ac:dyDescent="0.3">
      <c r="A50" s="18"/>
      <c r="B50" s="12"/>
      <c r="C50" s="16"/>
      <c r="D50" s="16"/>
      <c r="E50" s="16"/>
    </row>
    <row r="51" spans="1:5" x14ac:dyDescent="0.3">
      <c r="A51" s="18"/>
      <c r="B51" s="12"/>
      <c r="C51" s="16"/>
      <c r="D51" s="16"/>
      <c r="E51" s="16"/>
    </row>
    <row r="52" spans="1:5" x14ac:dyDescent="0.3">
      <c r="A52" s="18"/>
      <c r="B52" s="12"/>
      <c r="C52" s="16"/>
      <c r="D52" s="16"/>
      <c r="E52" s="16"/>
    </row>
    <row r="53" spans="1:5" x14ac:dyDescent="0.3">
      <c r="A53" s="18"/>
      <c r="B53" s="12"/>
      <c r="C53" s="16"/>
      <c r="D53" s="16"/>
      <c r="E53" s="16"/>
    </row>
    <row r="54" spans="1:5" x14ac:dyDescent="0.3">
      <c r="A54" s="18"/>
      <c r="B54" s="12"/>
      <c r="C54" s="16"/>
      <c r="D54" s="16"/>
      <c r="E54" s="16"/>
    </row>
    <row r="55" spans="1:5" x14ac:dyDescent="0.3">
      <c r="A55" s="18"/>
      <c r="B55" s="12"/>
      <c r="C55" s="16"/>
      <c r="D55" s="16"/>
      <c r="E55" s="16"/>
    </row>
    <row r="56" spans="1:5" x14ac:dyDescent="0.3">
      <c r="A56" s="18"/>
      <c r="B56" s="12"/>
      <c r="C56" s="16"/>
      <c r="D56" s="16"/>
      <c r="E56" s="16"/>
    </row>
    <row r="57" spans="1:5" x14ac:dyDescent="0.3">
      <c r="A57" s="18"/>
      <c r="B57" s="12"/>
      <c r="C57" s="16"/>
      <c r="D57" s="16"/>
      <c r="E57" s="16"/>
    </row>
    <row r="58" spans="1:5" x14ac:dyDescent="0.3">
      <c r="A58" s="18"/>
      <c r="B58" s="12"/>
      <c r="C58" s="16"/>
      <c r="D58" s="16"/>
      <c r="E58" s="16"/>
    </row>
    <row r="59" spans="1:5" x14ac:dyDescent="0.3">
      <c r="A59" s="18"/>
      <c r="B59" s="12"/>
      <c r="C59" s="16"/>
      <c r="D59" s="16"/>
      <c r="E59" s="16"/>
    </row>
    <row r="60" spans="1:5" x14ac:dyDescent="0.3">
      <c r="A60" s="18"/>
      <c r="B60" s="12"/>
      <c r="C60" s="16"/>
      <c r="D60" s="16"/>
      <c r="E60" s="16"/>
    </row>
    <row r="61" spans="1:5" x14ac:dyDescent="0.3">
      <c r="A61" s="18"/>
      <c r="B61" s="12"/>
      <c r="C61" s="16"/>
      <c r="D61" s="16"/>
      <c r="E61" s="16"/>
    </row>
    <row r="62" spans="1:5" x14ac:dyDescent="0.3">
      <c r="A62" s="18"/>
      <c r="B62" s="12"/>
      <c r="C62" s="16"/>
      <c r="D62" s="16"/>
      <c r="E62" s="16"/>
    </row>
    <row r="63" spans="1:5" x14ac:dyDescent="0.3">
      <c r="A63" s="18"/>
      <c r="B63" s="12"/>
      <c r="C63" s="16"/>
      <c r="D63" s="16"/>
      <c r="E63" s="16"/>
    </row>
    <row r="64" spans="1:5" x14ac:dyDescent="0.3">
      <c r="A64" s="18"/>
      <c r="B64" s="12"/>
      <c r="C64" s="16"/>
      <c r="D64" s="16"/>
      <c r="E64" s="16"/>
    </row>
    <row r="65" spans="1:5" x14ac:dyDescent="0.3">
      <c r="A65" s="18"/>
      <c r="B65" s="12"/>
      <c r="C65" s="16"/>
      <c r="D65" s="16"/>
      <c r="E65" s="16"/>
    </row>
    <row r="66" spans="1:5" x14ac:dyDescent="0.3">
      <c r="A66" s="18"/>
      <c r="B66" s="12"/>
      <c r="C66" s="16"/>
      <c r="D66" s="16"/>
      <c r="E66" s="16"/>
    </row>
    <row r="67" spans="1:5" x14ac:dyDescent="0.3">
      <c r="A67" s="18"/>
      <c r="B67" s="12"/>
      <c r="C67" s="16"/>
      <c r="D67" s="16"/>
      <c r="E67" s="16"/>
    </row>
    <row r="68" spans="1:5" x14ac:dyDescent="0.3">
      <c r="A68" s="18"/>
      <c r="B68" s="12"/>
      <c r="C68" s="16"/>
      <c r="D68" s="16"/>
      <c r="E68" s="16"/>
    </row>
    <row r="69" spans="1:5" x14ac:dyDescent="0.3">
      <c r="A69" s="18"/>
      <c r="B69" s="12"/>
      <c r="C69" s="16"/>
      <c r="D69" s="16"/>
      <c r="E69" s="16"/>
    </row>
    <row r="70" spans="1:5" x14ac:dyDescent="0.3">
      <c r="A70" s="18"/>
      <c r="B70" s="12"/>
      <c r="C70" s="16"/>
      <c r="D70" s="16"/>
      <c r="E70" s="16"/>
    </row>
    <row r="71" spans="1:5" x14ac:dyDescent="0.3">
      <c r="A71" s="18"/>
      <c r="B71" s="12"/>
      <c r="C71" s="16"/>
      <c r="D71" s="16"/>
      <c r="E71" s="16"/>
    </row>
    <row r="72" spans="1:5" x14ac:dyDescent="0.3">
      <c r="A72" s="18"/>
      <c r="B72" s="12"/>
      <c r="C72" s="16"/>
      <c r="D72" s="16"/>
      <c r="E72" s="16"/>
    </row>
    <row r="73" spans="1:5" x14ac:dyDescent="0.3">
      <c r="A73" s="18"/>
      <c r="B73" s="12"/>
      <c r="C73" s="16"/>
      <c r="D73" s="16"/>
      <c r="E73" s="16"/>
    </row>
    <row r="74" spans="1:5" x14ac:dyDescent="0.3">
      <c r="A74" s="18"/>
      <c r="B74" s="12"/>
      <c r="C74" s="16"/>
      <c r="D74" s="16"/>
      <c r="E74" s="16"/>
    </row>
    <row r="75" spans="1:5" x14ac:dyDescent="0.3">
      <c r="A75" s="18"/>
      <c r="B75" s="12"/>
      <c r="C75" s="16"/>
      <c r="D75" s="16"/>
      <c r="E75" s="16"/>
    </row>
    <row r="76" spans="1:5" x14ac:dyDescent="0.3">
      <c r="A76" s="18"/>
      <c r="B76" s="12"/>
      <c r="C76" s="16"/>
      <c r="D76" s="16"/>
      <c r="E76" s="16"/>
    </row>
    <row r="77" spans="1:5" x14ac:dyDescent="0.3">
      <c r="A77" s="18"/>
      <c r="B77" s="12"/>
      <c r="C77" s="16"/>
      <c r="D77" s="16"/>
      <c r="E77" s="16"/>
    </row>
    <row r="78" spans="1:5" x14ac:dyDescent="0.3">
      <c r="A78" s="18"/>
      <c r="B78" s="12"/>
      <c r="C78" s="16"/>
      <c r="D78" s="16"/>
      <c r="E78" s="16"/>
    </row>
    <row r="79" spans="1:5" x14ac:dyDescent="0.3">
      <c r="A79" s="18"/>
      <c r="B79" s="12"/>
      <c r="C79" s="16"/>
      <c r="D79" s="16"/>
      <c r="E79" s="16"/>
    </row>
    <row r="80" spans="1:5" x14ac:dyDescent="0.3">
      <c r="A80" s="18"/>
      <c r="B80" s="12"/>
      <c r="C80" s="16"/>
      <c r="D80" s="16"/>
      <c r="E80" s="16"/>
    </row>
    <row r="81" spans="1:5" x14ac:dyDescent="0.3">
      <c r="A81" s="18"/>
      <c r="B81" s="12"/>
      <c r="C81" s="16"/>
      <c r="D81" s="16"/>
      <c r="E81" s="16"/>
    </row>
    <row r="82" spans="1:5" x14ac:dyDescent="0.3">
      <c r="A82" s="18"/>
      <c r="B82" s="12"/>
      <c r="C82" s="16"/>
      <c r="D82" s="16"/>
      <c r="E82" s="16"/>
    </row>
    <row r="83" spans="1:5" x14ac:dyDescent="0.3">
      <c r="A83" s="18"/>
      <c r="B83" s="12"/>
      <c r="C83" s="16"/>
      <c r="D83" s="16"/>
      <c r="E83" s="16"/>
    </row>
    <row r="84" spans="1:5" x14ac:dyDescent="0.3">
      <c r="A84" s="18"/>
      <c r="B84" s="12"/>
      <c r="C84" s="16"/>
      <c r="D84" s="16"/>
      <c r="E84" s="16"/>
    </row>
    <row r="85" spans="1:5" x14ac:dyDescent="0.3">
      <c r="A85" s="18"/>
      <c r="B85" s="12"/>
      <c r="C85" s="16"/>
      <c r="D85" s="16"/>
      <c r="E85" s="16"/>
    </row>
    <row r="86" spans="1:5" x14ac:dyDescent="0.3">
      <c r="A86" s="18"/>
      <c r="B86" s="12"/>
      <c r="C86" s="16"/>
      <c r="D86" s="16"/>
      <c r="E86" s="16"/>
    </row>
    <row r="87" spans="1:5" x14ac:dyDescent="0.3">
      <c r="A87" s="18"/>
      <c r="B87" s="12"/>
      <c r="C87" s="16"/>
      <c r="D87" s="16"/>
      <c r="E87" s="16"/>
    </row>
    <row r="88" spans="1:5" x14ac:dyDescent="0.3">
      <c r="A88" s="18"/>
      <c r="B88" s="12"/>
      <c r="C88" s="16"/>
      <c r="D88" s="16"/>
      <c r="E88" s="16"/>
    </row>
    <row r="89" spans="1:5" x14ac:dyDescent="0.3">
      <c r="A89" s="18"/>
      <c r="B89" s="12"/>
      <c r="C89" s="16"/>
      <c r="D89" s="16"/>
      <c r="E89" s="16"/>
    </row>
    <row r="90" spans="1:5" x14ac:dyDescent="0.3">
      <c r="A90" s="18"/>
      <c r="B90" s="12"/>
      <c r="C90" s="16"/>
      <c r="D90" s="16"/>
      <c r="E90" s="16"/>
    </row>
  </sheetData>
  <sheetProtection algorithmName="SHA-512" hashValue="2MJCtN2kxZN/pEJXg5idtC0PJaP7Jn/ihN1ttaxJETjmnZVSMG8+d/1BLMb158i4pF8dCvorUP8m2K0ZuJc+2A==" saltValue="EbGwByvpvL0yjlQ802+Jwg==" spinCount="100000" sheet="1" objects="1" scenarios="1"/>
  <dataConsolidate/>
  <mergeCells count="1">
    <mergeCell ref="A1:E1"/>
  </mergeCells>
  <dataValidations count="10">
    <dataValidation allowBlank="1" showInputMessage="1" showErrorMessage="1" promptTitle="Specialized Equipment Costs" prompt="Enter the cost of specialized support equipment specific to students identified with a disability. You must submit a supplemental attachment identifying each type of specialized equipment including the individual cost amount." sqref="D39" xr:uid="{56596F30-696E-45E2-A17E-0C56CFF0DB66}"/>
    <dataValidation allowBlank="1" showInputMessage="1" showErrorMessage="1" promptTitle="Supplies &amp; Materials Cost" prompt="Enter the cost of support supplies and materials specific to students identified with a disability." sqref="D38" xr:uid="{4642831F-AF01-4230-B8F2-703EFBF98A4C}"/>
    <dataValidation allowBlank="1" showInputMessage="1" showErrorMessage="1" promptTitle="Staff Travel Costs" prompt="Enter the cost of staff travel for support staff. Staff travel may include budgeted amounts for travel, registration/entrance fees, or mileage." sqref="D30" xr:uid="{2EED5FE8-CAEA-4208-B40D-23D8DBDFA368}"/>
    <dataValidation allowBlank="1" showInputMessage="1" showErrorMessage="1" promptTitle="Other SPED Instrut Service 3" prompt="Provide detail on the specific support service purchased from the chartering district and enter the cost amount in column D." sqref="B34" xr:uid="{4D1348E4-E4A7-483F-B800-4147E2C445DD}"/>
    <dataValidation allowBlank="1" showInputMessage="1" showErrorMessage="1" promptTitle="Other SPED Instrut Service 2" prompt="Provide detail on the specific support service purchased from the chartering district and enter the cost amount in column D." sqref="B33" xr:uid="{5A8438E7-F90E-4AE1-A3E8-9D65E7142D0C}"/>
    <dataValidation allowBlank="1" showInputMessage="1" showErrorMessage="1" promptTitle="Other SPED Instruct Service 1" prompt="Provide detail on the specific support service purchased from the chartering district and enter the cost amount in column D." sqref="B32" xr:uid="{4133CC27-B9D5-421F-9A4A-6A3C81A883F0}"/>
    <dataValidation allowBlank="1" showInputMessage="1" showErrorMessage="1" promptTitle="Other SPED Support Cost" prompt="Enter cost of other special education support services purchased from the chartering district." sqref="D35" xr:uid="{20BC0130-58B3-4EA3-B153-969CCBA231FE}"/>
    <dataValidation allowBlank="1" showInputMessage="1" showErrorMessage="1" promptTitle="Other SPED Support Cost 1" prompt="Enter cost of other special education support service purchased from the chartering district." sqref="D32" xr:uid="{C1D4B8D7-3734-47CB-AEC2-BF09BF9AEE44}"/>
    <dataValidation allowBlank="1" showInputMessage="1" showErrorMessage="1" promptTitle="Other SPED Support Cost 2" prompt="Enter cost of other special education support service purchased from the chartering district." sqref="D33" xr:uid="{BDDCD2D1-EE46-40C7-AB48-7D29A40F4DEC}"/>
    <dataValidation allowBlank="1" showInputMessage="1" showErrorMessage="1" promptTitle="Other SPED Support Cost 3" prompt="Enter cost of other special education support service purchased from the chartering district." sqref="D34" xr:uid="{39ECF3B7-193D-4ABF-B1E6-524E053A825F}"/>
  </dataValidations>
  <pageMargins left="0.2" right="0.2" top="0.75" bottom="0.5" header="0.3" footer="0.3"/>
  <pageSetup fitToHeight="2" orientation="portrait" horizontalDpi="1200" verticalDpi="1200" r:id="rId1"/>
  <rowBreaks count="1" manualBreakCount="1">
    <brk id="35"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8171-C9B2-4253-911A-C637CE312FF8}">
  <sheetPr>
    <pageSetUpPr fitToPage="1"/>
  </sheetPr>
  <dimension ref="A1:E52"/>
  <sheetViews>
    <sheetView showGridLines="0" showRuler="0" zoomScaleNormal="100" zoomScaleSheetLayoutView="80" workbookViewId="0">
      <selection activeCell="D7" sqref="D7"/>
    </sheetView>
  </sheetViews>
  <sheetFormatPr defaultColWidth="8.8984375" defaultRowHeight="15.6" x14ac:dyDescent="0.3"/>
  <cols>
    <col min="1" max="1" width="12.69921875" bestFit="1" customWidth="1"/>
    <col min="2" max="2" width="48.09765625" customWidth="1"/>
    <col min="3" max="3" width="6.69921875" customWidth="1"/>
    <col min="4" max="5" width="12.69921875" customWidth="1"/>
  </cols>
  <sheetData>
    <row r="1" spans="1:5" ht="23.1" customHeight="1" x14ac:dyDescent="0.4">
      <c r="A1" s="329" t="s">
        <v>180</v>
      </c>
      <c r="B1" s="329"/>
      <c r="C1" s="329"/>
      <c r="D1" s="329"/>
      <c r="E1" s="329"/>
    </row>
    <row r="2" spans="1:5" ht="39.6" customHeight="1" thickBot="1" x14ac:dyDescent="0.35">
      <c r="A2" s="50" t="s">
        <v>191</v>
      </c>
      <c r="B2" s="51">
        <f>Name_of_Public_Charter_School</f>
        <v>0</v>
      </c>
      <c r="C2" s="285" t="s">
        <v>112</v>
      </c>
      <c r="D2" s="285" t="s">
        <v>112</v>
      </c>
      <c r="E2" s="285" t="s">
        <v>112</v>
      </c>
    </row>
    <row r="3" spans="1:5" ht="34.5" customHeight="1" thickBot="1" x14ac:dyDescent="0.35">
      <c r="A3" s="293" t="s">
        <v>112</v>
      </c>
      <c r="B3" s="161" t="s">
        <v>181</v>
      </c>
      <c r="C3" s="286" t="s">
        <v>112</v>
      </c>
      <c r="D3" s="286" t="s">
        <v>112</v>
      </c>
      <c r="E3" s="287" t="s">
        <v>112</v>
      </c>
    </row>
    <row r="4" spans="1:5" ht="34.5" customHeight="1" thickBot="1" x14ac:dyDescent="0.35">
      <c r="A4" s="22" t="s">
        <v>0</v>
      </c>
      <c r="B4" s="177" t="s">
        <v>194</v>
      </c>
      <c r="C4" s="22" t="s">
        <v>4</v>
      </c>
      <c r="D4" s="22" t="s">
        <v>126</v>
      </c>
      <c r="E4" s="22" t="s">
        <v>5</v>
      </c>
    </row>
    <row r="5" spans="1:5" x14ac:dyDescent="0.3">
      <c r="A5" s="186" t="s">
        <v>112</v>
      </c>
      <c r="B5" s="93" t="s">
        <v>104</v>
      </c>
      <c r="C5" s="173">
        <f>SUMIFS('3_Staff_Regular_Education_Other'!E4:E40,'3_Staff_Regular_Education_Other'!A4:A40,322)+SUMIFS('3_Staff_Regular_Education_Other'!E4:E40,'3_Staff_Regular_Education_Other'!A4:A40,323)+SUMIFS('3_Staff_Regular_Education_Other'!E4:E40,'3_Staff_Regular_Education_Other'!A4:A40,329)+SUMIFS('3_Staff_Regular_Education_Other'!E4:E40,'3_Staff_Regular_Education_Other'!A4:A40,344)+SUMIFS('3_Staff_Regular_Education_Other'!E4:E40,'3_Staff_Regular_Education_Other'!A4:A40,380)+SUMIFS('3_Staff_Regular_Education_Other'!E4:E40,'3_Staff_Regular_Education_Other'!A4:A40,381)+SUMIFS('3_Staff_Regular_Education_Other'!E4:E40,'3_Staff_Regular_Education_Other'!A4:A40,382)+SUMIFS('3_Staff_Regular_Education_Other'!E4:E40,'3_Staff_Regular_Education_Other'!A4:A40,502)+SUMIFS('3_Staff_Regular_Education_Other'!E4:E40,'3_Staff_Regular_Education_Other'!A4:A40,"506B")+SUMIFS('3_Staff_Regular_Education_Other'!E4:E40,'3_Staff_Regular_Education_Other'!A4:A40,509)+SUMIFS('3_Staff_Regular_Education_Other'!E4:E40,'3_Staff_Regular_Education_Other'!A4:A40,515)</f>
        <v>0</v>
      </c>
      <c r="D5" s="94">
        <f>SUMIFS('3_Staff_Regular_Education_Other'!F4:F40,'3_Staff_Regular_Education_Other'!A4:A40,322)+SUMIFS('3_Staff_Regular_Education_Other'!F4:F40,'3_Staff_Regular_Education_Other'!A4:A40,323)+SUMIFS('3_Staff_Regular_Education_Other'!F4:F40,'3_Staff_Regular_Education_Other'!A4:A40,329)+SUMIFS('3_Staff_Regular_Education_Other'!F4:F40,'3_Staff_Regular_Education_Other'!A4:A40,344)+SUMIFS('3_Staff_Regular_Education_Other'!F4:F40,'3_Staff_Regular_Education_Other'!A4:A40,380)+SUMIFS('3_Staff_Regular_Education_Other'!F4:F40,'3_Staff_Regular_Education_Other'!A4:A40,381)+SUMIFS('3_Staff_Regular_Education_Other'!F4:F40,'3_Staff_Regular_Education_Other'!A4:A40,382)+SUMIFS('3_Staff_Regular_Education_Other'!F4:F40,'3_Staff_Regular_Education_Other'!A4:A40,502)+SUMIFS('3_Staff_Regular_Education_Other'!F4:F40,'3_Staff_Regular_Education_Other'!A4:A40,"506B")+SUMIFS('3_Staff_Regular_Education_Other'!F4:F40,'3_Staff_Regular_Education_Other'!A4:A40,509)+SUMIFS('3_Staff_Regular_Education_Other'!F4:F40,'3_Staff_Regular_Education_Other'!A4:A40,515)</f>
        <v>0</v>
      </c>
      <c r="E5" s="176">
        <f>SUMIFS('3_Staff_Regular_Education_Other'!G4:G40,'3_Staff_Regular_Education_Other'!A4:A40,322)+SUMIFS('3_Staff_Regular_Education_Other'!G4:G40,'3_Staff_Regular_Education_Other'!A4:A40,323)+SUMIFS('3_Staff_Regular_Education_Other'!G4:G40,'3_Staff_Regular_Education_Other'!A4:A40,329)+SUMIFS('3_Staff_Regular_Education_Other'!G4:G40,'3_Staff_Regular_Education_Other'!A4:A40,344)+SUMIFS('3_Staff_Regular_Education_Other'!G4:G40,'3_Staff_Regular_Education_Other'!A4:A40,380)+SUMIFS('3_Staff_Regular_Education_Other'!G4:G40,'3_Staff_Regular_Education_Other'!A4:A40,381)+SUMIFS('3_Staff_Regular_Education_Other'!G4:G40,'3_Staff_Regular_Education_Other'!A4:A40,382)+SUMIFS('3_Staff_Regular_Education_Other'!G4:G40,'3_Staff_Regular_Education_Other'!A4:A40,502)+SUMIFS('3_Staff_Regular_Education_Other'!G4:G40,'3_Staff_Regular_Education_Other'!A4:A40,"506B")+SUMIFS('3_Staff_Regular_Education_Other'!G4:G40,'3_Staff_Regular_Education_Other'!A4:A40,509)+SUMIFS('3_Staff_Regular_Education_Other'!G4:G40,'3_Staff_Regular_Education_Other'!A4:A40,515)</f>
        <v>0</v>
      </c>
    </row>
    <row r="6" spans="1:5" x14ac:dyDescent="0.3">
      <c r="A6" s="184" t="s">
        <v>112</v>
      </c>
      <c r="B6" s="53" t="s">
        <v>105</v>
      </c>
      <c r="C6" s="184" t="s">
        <v>112</v>
      </c>
      <c r="D6" s="185" t="s">
        <v>112</v>
      </c>
      <c r="E6" s="185" t="s">
        <v>112</v>
      </c>
    </row>
    <row r="7" spans="1:5" x14ac:dyDescent="0.3">
      <c r="A7" s="184" t="s">
        <v>112</v>
      </c>
      <c r="B7" s="53" t="s">
        <v>106</v>
      </c>
      <c r="C7" s="184" t="s">
        <v>112</v>
      </c>
      <c r="D7" s="26"/>
      <c r="E7" s="185" t="s">
        <v>112</v>
      </c>
    </row>
    <row r="8" spans="1:5" x14ac:dyDescent="0.3">
      <c r="A8" s="184" t="s">
        <v>112</v>
      </c>
      <c r="B8" s="53" t="s">
        <v>107</v>
      </c>
      <c r="C8" s="184" t="s">
        <v>112</v>
      </c>
      <c r="D8" s="26"/>
      <c r="E8" s="185" t="s">
        <v>112</v>
      </c>
    </row>
    <row r="9" spans="1:5" x14ac:dyDescent="0.3">
      <c r="A9" s="184" t="s">
        <v>112</v>
      </c>
      <c r="B9" s="53" t="s">
        <v>108</v>
      </c>
      <c r="C9" s="184" t="s">
        <v>112</v>
      </c>
      <c r="D9" s="26"/>
      <c r="E9" s="185" t="s">
        <v>112</v>
      </c>
    </row>
    <row r="10" spans="1:5" x14ac:dyDescent="0.3">
      <c r="A10" s="184" t="s">
        <v>112</v>
      </c>
      <c r="B10" s="53" t="s">
        <v>109</v>
      </c>
      <c r="C10" s="184" t="s">
        <v>112</v>
      </c>
      <c r="D10" s="26"/>
      <c r="E10" s="185" t="s">
        <v>112</v>
      </c>
    </row>
    <row r="11" spans="1:5" x14ac:dyDescent="0.3">
      <c r="A11" s="184" t="s">
        <v>112</v>
      </c>
      <c r="B11" s="53" t="s">
        <v>110</v>
      </c>
      <c r="C11" s="184" t="s">
        <v>112</v>
      </c>
      <c r="D11" s="26"/>
      <c r="E11" s="185" t="s">
        <v>112</v>
      </c>
    </row>
    <row r="12" spans="1:5" x14ac:dyDescent="0.3">
      <c r="A12" s="184" t="s">
        <v>112</v>
      </c>
      <c r="B12" s="53" t="s">
        <v>111</v>
      </c>
      <c r="C12" s="184" t="s">
        <v>112</v>
      </c>
      <c r="D12" s="26"/>
      <c r="E12" s="185" t="s">
        <v>112</v>
      </c>
    </row>
    <row r="13" spans="1:5" ht="62.4" x14ac:dyDescent="0.3">
      <c r="A13" s="184" t="s">
        <v>112</v>
      </c>
      <c r="B13" s="53" t="s">
        <v>257</v>
      </c>
      <c r="C13" s="184" t="s">
        <v>112</v>
      </c>
      <c r="D13" s="185" t="s">
        <v>112</v>
      </c>
      <c r="E13" s="185" t="s">
        <v>112</v>
      </c>
    </row>
    <row r="14" spans="1:5" ht="32.1" customHeight="1" x14ac:dyDescent="0.3">
      <c r="A14" s="184" t="s">
        <v>112</v>
      </c>
      <c r="B14" s="183"/>
      <c r="C14" s="184" t="s">
        <v>112</v>
      </c>
      <c r="D14" s="26"/>
      <c r="E14" s="185" t="s">
        <v>112</v>
      </c>
    </row>
    <row r="15" spans="1:5" ht="32.1" customHeight="1" x14ac:dyDescent="0.3">
      <c r="A15" s="184" t="s">
        <v>112</v>
      </c>
      <c r="B15" s="183"/>
      <c r="C15" s="184" t="s">
        <v>112</v>
      </c>
      <c r="D15" s="26"/>
      <c r="E15" s="185" t="s">
        <v>112</v>
      </c>
    </row>
    <row r="16" spans="1:5" ht="32.1" customHeight="1" x14ac:dyDescent="0.3">
      <c r="A16" s="184" t="s">
        <v>112</v>
      </c>
      <c r="B16" s="183"/>
      <c r="C16" s="184" t="s">
        <v>112</v>
      </c>
      <c r="D16" s="26"/>
      <c r="E16" s="185" t="s">
        <v>112</v>
      </c>
    </row>
    <row r="17" spans="1:5" ht="32.1" customHeight="1" thickBot="1" x14ac:dyDescent="0.35">
      <c r="A17" s="191" t="s">
        <v>112</v>
      </c>
      <c r="B17" s="216" t="s">
        <v>235</v>
      </c>
      <c r="C17" s="184" t="s">
        <v>112</v>
      </c>
      <c r="D17" s="125">
        <f>D14+D15+D16</f>
        <v>0</v>
      </c>
      <c r="E17" s="185" t="s">
        <v>112</v>
      </c>
    </row>
    <row r="18" spans="1:5" ht="16.2" thickBot="1" x14ac:dyDescent="0.35">
      <c r="A18" s="184" t="s">
        <v>112</v>
      </c>
      <c r="B18" s="56" t="s">
        <v>113</v>
      </c>
      <c r="C18" s="130">
        <f>C5</f>
        <v>0</v>
      </c>
      <c r="D18" s="58">
        <f>SUM(D5,D7,D8,D9,D10,D11,D12,D17)</f>
        <v>0</v>
      </c>
      <c r="E18" s="58">
        <f>E5</f>
        <v>0</v>
      </c>
    </row>
    <row r="19" spans="1:5" ht="49.95" customHeight="1" thickBot="1" x14ac:dyDescent="0.35">
      <c r="A19" s="193" t="s">
        <v>112</v>
      </c>
      <c r="B19" s="95" t="s">
        <v>216</v>
      </c>
      <c r="C19" s="290" t="s">
        <v>112</v>
      </c>
      <c r="D19" s="291" t="s">
        <v>112</v>
      </c>
      <c r="E19" s="292" t="s">
        <v>112</v>
      </c>
    </row>
    <row r="20" spans="1:5" ht="40.5" customHeight="1" thickBot="1" x14ac:dyDescent="0.35">
      <c r="A20" s="22" t="s">
        <v>0</v>
      </c>
      <c r="B20" s="133" t="s">
        <v>194</v>
      </c>
      <c r="C20" s="22" t="s">
        <v>4</v>
      </c>
      <c r="D20" s="22" t="s">
        <v>126</v>
      </c>
      <c r="E20" s="22" t="s">
        <v>5</v>
      </c>
    </row>
    <row r="21" spans="1:5" x14ac:dyDescent="0.3">
      <c r="A21" s="187" t="s">
        <v>112</v>
      </c>
      <c r="B21" s="167" t="s">
        <v>114</v>
      </c>
      <c r="C21" s="165" t="s">
        <v>112</v>
      </c>
      <c r="D21" s="168"/>
      <c r="E21" s="138" t="s">
        <v>112</v>
      </c>
    </row>
    <row r="22" spans="1:5" x14ac:dyDescent="0.3">
      <c r="A22" s="184" t="s">
        <v>112</v>
      </c>
      <c r="B22" s="132" t="s">
        <v>115</v>
      </c>
      <c r="C22" s="169" t="s">
        <v>112</v>
      </c>
      <c r="D22" s="26"/>
      <c r="E22" s="139" t="s">
        <v>112</v>
      </c>
    </row>
    <row r="23" spans="1:5" x14ac:dyDescent="0.3">
      <c r="A23" s="184" t="s">
        <v>112</v>
      </c>
      <c r="B23" s="132" t="s">
        <v>236</v>
      </c>
      <c r="C23" s="169" t="s">
        <v>112</v>
      </c>
      <c r="D23" s="26"/>
      <c r="E23" s="139" t="s">
        <v>112</v>
      </c>
    </row>
    <row r="24" spans="1:5" x14ac:dyDescent="0.3">
      <c r="A24" s="184" t="s">
        <v>112</v>
      </c>
      <c r="B24" s="132" t="s">
        <v>116</v>
      </c>
      <c r="C24" s="169" t="s">
        <v>112</v>
      </c>
      <c r="D24" s="26"/>
      <c r="E24" s="139" t="s">
        <v>112</v>
      </c>
    </row>
    <row r="25" spans="1:5" x14ac:dyDescent="0.3">
      <c r="A25" s="52">
        <v>608</v>
      </c>
      <c r="B25" s="132" t="s">
        <v>99</v>
      </c>
      <c r="C25" s="54">
        <f>SUMIFS('3_Staff_Regular_Education_Other'!E4:E40,'3_Staff_Regular_Education_Other'!A4:A40,A25)</f>
        <v>0</v>
      </c>
      <c r="D25" s="55">
        <f>SUMIFS('3_Staff_Regular_Education_Other'!$F$4:$F$40,'3_Staff_Regular_Education_Other'!$A$4:$A$40,A25)</f>
        <v>0</v>
      </c>
      <c r="E25" s="55">
        <f>SUMIFS('3_Staff_Regular_Education_Other'!$G$4:$G$40,'3_Staff_Regular_Education_Other'!$A$4:$A$40,A25)</f>
        <v>0</v>
      </c>
    </row>
    <row r="26" spans="1:5" x14ac:dyDescent="0.3">
      <c r="A26" s="52">
        <v>612</v>
      </c>
      <c r="B26" s="132" t="s">
        <v>102</v>
      </c>
      <c r="C26" s="54">
        <f>SUMIFS('3_Staff_Regular_Education_Other'!E4:E40,'3_Staff_Regular_Education_Other'!A4:A40,A26)</f>
        <v>0</v>
      </c>
      <c r="D26" s="55">
        <f>SUMIFS('3_Staff_Regular_Education_Other'!$F$4:$F$40,'3_Staff_Regular_Education_Other'!$A$4:$A$40,A26)</f>
        <v>0</v>
      </c>
      <c r="E26" s="55">
        <f>SUMIFS('3_Staff_Regular_Education_Other'!$G$4:$G$40,'3_Staff_Regular_Education_Other'!$A$4:$A$40,A26)</f>
        <v>0</v>
      </c>
    </row>
    <row r="27" spans="1:5" x14ac:dyDescent="0.3">
      <c r="A27" s="184" t="s">
        <v>112</v>
      </c>
      <c r="B27" s="132" t="s">
        <v>198</v>
      </c>
      <c r="C27" s="169" t="s">
        <v>112</v>
      </c>
      <c r="D27" s="26"/>
      <c r="E27" s="139" t="s">
        <v>112</v>
      </c>
    </row>
    <row r="28" spans="1:5" x14ac:dyDescent="0.3">
      <c r="A28" s="184" t="s">
        <v>112</v>
      </c>
      <c r="B28" s="132" t="s">
        <v>117</v>
      </c>
      <c r="C28" s="169" t="s">
        <v>112</v>
      </c>
      <c r="D28" s="26"/>
      <c r="E28" s="139" t="s">
        <v>112</v>
      </c>
    </row>
    <row r="29" spans="1:5" x14ac:dyDescent="0.3">
      <c r="A29" s="184" t="s">
        <v>112</v>
      </c>
      <c r="B29" s="132" t="s">
        <v>118</v>
      </c>
      <c r="C29" s="169" t="s">
        <v>112</v>
      </c>
      <c r="D29" s="26"/>
      <c r="E29" s="139" t="s">
        <v>112</v>
      </c>
    </row>
    <row r="30" spans="1:5" x14ac:dyDescent="0.3">
      <c r="A30" s="184" t="s">
        <v>112</v>
      </c>
      <c r="B30" s="132" t="s">
        <v>119</v>
      </c>
      <c r="C30" s="169" t="s">
        <v>112</v>
      </c>
      <c r="D30" s="26"/>
      <c r="E30" s="139" t="s">
        <v>112</v>
      </c>
    </row>
    <row r="31" spans="1:5" ht="16.2" thickBot="1" x14ac:dyDescent="0.35">
      <c r="A31" s="191" t="s">
        <v>112</v>
      </c>
      <c r="B31" s="170" t="s">
        <v>120</v>
      </c>
      <c r="C31" s="171" t="s">
        <v>112</v>
      </c>
      <c r="D31" s="172"/>
      <c r="E31" s="143" t="s">
        <v>112</v>
      </c>
    </row>
    <row r="32" spans="1:5" ht="16.2" thickBot="1" x14ac:dyDescent="0.35">
      <c r="A32" s="184" t="s">
        <v>112</v>
      </c>
      <c r="B32" s="56" t="s">
        <v>121</v>
      </c>
      <c r="C32" s="57">
        <f>SUM(C25:C26)</f>
        <v>0</v>
      </c>
      <c r="D32" s="58">
        <f>SUM(D21:D31)</f>
        <v>0</v>
      </c>
      <c r="E32" s="58">
        <f>SUM(E25,E26)</f>
        <v>0</v>
      </c>
    </row>
    <row r="33" spans="1:5" ht="34.5" customHeight="1" thickBot="1" x14ac:dyDescent="0.35">
      <c r="A33" s="192" t="s">
        <v>112</v>
      </c>
      <c r="B33" s="162" t="s">
        <v>38</v>
      </c>
      <c r="C33" s="286" t="s">
        <v>112</v>
      </c>
      <c r="D33" s="286" t="s">
        <v>112</v>
      </c>
      <c r="E33" s="287" t="s">
        <v>112</v>
      </c>
    </row>
    <row r="34" spans="1:5" ht="40.5" customHeight="1" thickBot="1" x14ac:dyDescent="0.35">
      <c r="A34" s="22" t="s">
        <v>0</v>
      </c>
      <c r="B34" s="133" t="s">
        <v>194</v>
      </c>
      <c r="C34" s="22" t="s">
        <v>4</v>
      </c>
      <c r="D34" s="22" t="s">
        <v>126</v>
      </c>
      <c r="E34" s="22" t="s">
        <v>5</v>
      </c>
    </row>
    <row r="35" spans="1:5" x14ac:dyDescent="0.3">
      <c r="A35" s="166">
        <v>201</v>
      </c>
      <c r="B35" s="167" t="s">
        <v>199</v>
      </c>
      <c r="C35" s="173">
        <f>SUMIFS('3_Staff_Regular_Education_Other'!E4:E40,'3_Staff_Regular_Education_Other'!A4:A40,A35)</f>
        <v>0</v>
      </c>
      <c r="D35" s="174">
        <f>SUMIFS('3_Staff_Regular_Education_Other'!$F$4:$F$40,'3_Staff_Regular_Education_Other'!$A$4:$A$40,A35)</f>
        <v>0</v>
      </c>
      <c r="E35" s="174">
        <f>SUMIFS('3_Staff_Regular_Education_Other'!$G$4:$G$40,'3_Staff_Regular_Education_Other'!$A$4:$A$40,A35)</f>
        <v>0</v>
      </c>
    </row>
    <row r="36" spans="1:5" x14ac:dyDescent="0.3">
      <c r="A36" s="52">
        <v>211</v>
      </c>
      <c r="B36" s="132" t="s">
        <v>200</v>
      </c>
      <c r="C36" s="54">
        <f>SUMIFS('3_Staff_Regular_Education_Other'!E4:E40,'3_Staff_Regular_Education_Other'!A4:A40,A36)</f>
        <v>0</v>
      </c>
      <c r="D36" s="175">
        <f>SUMIFS('3_Staff_Regular_Education_Other'!$F$4:$F$40,'3_Staff_Regular_Education_Other'!$A$4:$A$40,A36)</f>
        <v>0</v>
      </c>
      <c r="E36" s="175">
        <f>SUMIFS('3_Staff_Regular_Education_Other'!$G$4:$G$40,'3_Staff_Regular_Education_Other'!$A$4:$A$40,A36)</f>
        <v>0</v>
      </c>
    </row>
    <row r="37" spans="1:5" x14ac:dyDescent="0.3">
      <c r="A37" s="52">
        <v>409</v>
      </c>
      <c r="B37" s="132" t="s">
        <v>201</v>
      </c>
      <c r="C37" s="54">
        <f>SUMIFS('3_Staff_Regular_Education_Other'!E4:E40,'3_Staff_Regular_Education_Other'!A4:A40,A37)</f>
        <v>0</v>
      </c>
      <c r="D37" s="175">
        <f>SUMIFS('3_Staff_Regular_Education_Other'!$F$4:$F$40,'3_Staff_Regular_Education_Other'!$A$4:$A$40,A37)</f>
        <v>0</v>
      </c>
      <c r="E37" s="175">
        <f>SUMIFS('3_Staff_Regular_Education_Other'!$G$4:$G$40,'3_Staff_Regular_Education_Other'!$A$4:$A$40,A37)</f>
        <v>0</v>
      </c>
    </row>
    <row r="38" spans="1:5" x14ac:dyDescent="0.3">
      <c r="A38" s="52">
        <v>204</v>
      </c>
      <c r="B38" s="132" t="s">
        <v>52</v>
      </c>
      <c r="C38" s="54">
        <f>SUMIFS('3_Staff_Regular_Education_Other'!E4:E40,'3_Staff_Regular_Education_Other'!A4:A40,A38)</f>
        <v>0</v>
      </c>
      <c r="D38" s="175">
        <f>SUMIFS('3_Staff_Regular_Education_Other'!$F$4:$F$40,'3_Staff_Regular_Education_Other'!$A$4:$A$40,A38)</f>
        <v>0</v>
      </c>
      <c r="E38" s="175">
        <f>SUMIFS('3_Staff_Regular_Education_Other'!$G$4:$G$40,'3_Staff_Regular_Education_Other'!$A$4:$A$40,A38)</f>
        <v>0</v>
      </c>
    </row>
    <row r="39" spans="1:5" ht="16.2" thickBot="1" x14ac:dyDescent="0.35">
      <c r="A39" s="184" t="s">
        <v>112</v>
      </c>
      <c r="B39" s="132" t="s">
        <v>122</v>
      </c>
      <c r="C39" s="169" t="s">
        <v>112</v>
      </c>
      <c r="D39" s="26"/>
      <c r="E39" s="139" t="s">
        <v>112</v>
      </c>
    </row>
    <row r="40" spans="1:5" ht="93.6" x14ac:dyDescent="0.3">
      <c r="A40" s="184" t="s">
        <v>112</v>
      </c>
      <c r="B40" s="178" t="s">
        <v>254</v>
      </c>
      <c r="C40" s="169" t="s">
        <v>112</v>
      </c>
      <c r="D40" s="26"/>
      <c r="E40" s="139" t="s">
        <v>112</v>
      </c>
    </row>
    <row r="41" spans="1:5" x14ac:dyDescent="0.3">
      <c r="A41" s="184" t="s">
        <v>112</v>
      </c>
      <c r="B41" s="132" t="s">
        <v>261</v>
      </c>
      <c r="C41" s="169" t="s">
        <v>112</v>
      </c>
      <c r="D41" s="26"/>
      <c r="E41" s="139" t="s">
        <v>112</v>
      </c>
    </row>
    <row r="42" spans="1:5" ht="16.2" thickBot="1" x14ac:dyDescent="0.35">
      <c r="A42" s="184" t="s">
        <v>112</v>
      </c>
      <c r="B42" s="170" t="s">
        <v>123</v>
      </c>
      <c r="C42" s="171" t="s">
        <v>112</v>
      </c>
      <c r="D42" s="172"/>
      <c r="E42" s="143" t="s">
        <v>112</v>
      </c>
    </row>
    <row r="43" spans="1:5" ht="16.2" thickBot="1" x14ac:dyDescent="0.35">
      <c r="A43" s="184" t="s">
        <v>112</v>
      </c>
      <c r="B43" s="56" t="s">
        <v>124</v>
      </c>
      <c r="C43" s="57">
        <f>SUM(C35:C38)</f>
        <v>0</v>
      </c>
      <c r="D43" s="58">
        <f>SUM(D35:D42)</f>
        <v>0</v>
      </c>
      <c r="E43" s="58">
        <f>SUM(E35:E38)</f>
        <v>0</v>
      </c>
    </row>
    <row r="44" spans="1:5" ht="16.2" thickBot="1" x14ac:dyDescent="0.35">
      <c r="A44" s="191" t="s">
        <v>112</v>
      </c>
      <c r="B44" s="56" t="s">
        <v>125</v>
      </c>
      <c r="C44" s="57">
        <f>C18+C32+C43</f>
        <v>0</v>
      </c>
      <c r="D44" s="58">
        <f>D18+D32+D43</f>
        <v>0</v>
      </c>
      <c r="E44" s="58">
        <f>E18+E32+E43</f>
        <v>0</v>
      </c>
    </row>
    <row r="45" spans="1:5" ht="16.8" thickTop="1" thickBot="1" x14ac:dyDescent="0.35">
      <c r="A45" s="196" t="s">
        <v>112</v>
      </c>
      <c r="B45" s="98" t="s">
        <v>189</v>
      </c>
      <c r="C45" s="134" t="s">
        <v>112</v>
      </c>
      <c r="D45" s="99">
        <f>SUM(D44+E44)</f>
        <v>0</v>
      </c>
      <c r="E45" s="135" t="s">
        <v>112</v>
      </c>
    </row>
    <row r="46" spans="1:5" s="1" customFormat="1" ht="39.9" customHeight="1" thickTop="1" x14ac:dyDescent="0.3">
      <c r="A46" s="288" t="s">
        <v>112</v>
      </c>
      <c r="B46" s="49" t="s">
        <v>141</v>
      </c>
      <c r="C46" s="288" t="s">
        <v>112</v>
      </c>
      <c r="D46" s="289" t="s">
        <v>112</v>
      </c>
      <c r="E46" s="289" t="s">
        <v>112</v>
      </c>
    </row>
    <row r="47" spans="1:5" s="1" customFormat="1" ht="24.9" customHeight="1" x14ac:dyDescent="0.3">
      <c r="B47" s="59" t="s">
        <v>192</v>
      </c>
      <c r="C47" s="59"/>
    </row>
    <row r="48" spans="1:5" s="1" customFormat="1" x14ac:dyDescent="0.3"/>
    <row r="49" s="1" customFormat="1" x14ac:dyDescent="0.3"/>
    <row r="50" s="1" customFormat="1" x14ac:dyDescent="0.3"/>
    <row r="51" s="1" customFormat="1" x14ac:dyDescent="0.3"/>
    <row r="52" s="1" customFormat="1" x14ac:dyDescent="0.3"/>
  </sheetData>
  <sheetProtection algorithmName="SHA-512" hashValue="R5GVz8CMaDe+EbRLQ3a3hL8/uPCMWYiAtK7LlQJ6hkgUzkbQfXjX4kV39Mmqx43kBkTqwbGhLEZGGZg02JJxqw==" saltValue="itvJIutFLym93IYNfH7AJA==" spinCount="100000" sheet="1" objects="1" scenarios="1"/>
  <mergeCells count="1">
    <mergeCell ref="A1:E1"/>
  </mergeCells>
  <dataValidations xWindow="485" yWindow="736" count="26">
    <dataValidation allowBlank="1" showInputMessage="1" showErrorMessage="1" promptTitle="Policy &amp; Procedural Manuals Cost" prompt="Enter the cost of legal services incurred by the public charter school proportionate to the special education program for the cost of policy and procedural manuals." sqref="D7" xr:uid="{A6015D21-FC68-49FE-B571-36D651283E46}"/>
    <dataValidation allowBlank="1" showInputMessage="1" showErrorMessage="1" promptTitle="Staff-Student Handbook/Contracts" prompt="Enter the cost of legal services incurred by the public charter school proportionate to the special education program for the cost of staff and student handbooks/contracts." sqref="D8" xr:uid="{CE3F9B4E-A2F0-4DD4-9BBB-4492D22E30BF}"/>
    <dataValidation allowBlank="1" showInputMessage="1" showErrorMessage="1" promptTitle="HIPPA Policy-Practice Guidelines" prompt="Enter the cost of legal services incurred by the public charter school proportionate to the special education program for HIPPA Policy and Practice Guidelines." sqref="D9" xr:uid="{9B70BFCE-BEBE-4AAC-8E29-848F0324CCCD}"/>
    <dataValidation allowBlank="1" showInputMessage="1" showErrorMessage="1" promptTitle="Public Relations/Program Aware" prompt="Enter the cost of legal services incurred by the public charter school proportionate to the special education program for Public Relations/Program Awareness." sqref="D10" xr:uid="{5491B866-458E-4BEB-B43D-4C9109F09673}"/>
    <dataValidation allowBlank="1" showInputMessage="1" showErrorMessage="1" promptTitle="Insurance and Bonding Costs" prompt="Enter the cost of insurance and bonding premiums proportionate to the special education program operated by the public charter school." sqref="D11" xr:uid="{78AD31B6-9B75-4F47-82D4-CA91825C3953}"/>
    <dataValidation allowBlank="1" showInputMessage="1" showErrorMessage="1" promptTitle="Board Expenses " prompt="Enter the cost of local board expenses proportionate to the special education program operated by the public charter school." sqref="D12" xr:uid="{0A032F25-5B65-4638-BA56-983DB24F1DC5}"/>
    <dataValidation allowBlank="1" showInputMessage="1" showErrorMessage="1" promptTitle="Other Admin Service Purchased 1 " prompt="Provide detail on the specific administrative service purchased from the chartering district and enter the individual cost in column D." sqref="B14" xr:uid="{6063A62E-9F05-43EF-9282-DEAB59E0D2AF}"/>
    <dataValidation allowBlank="1" showInputMessage="1" showErrorMessage="1" promptTitle="Other Admin Service Purchased 2" prompt="Provide detail on the specific administrative service purchased from the chartering district and enter the individual cost in column D." sqref="B15" xr:uid="{983250A7-A084-4657-898E-7A0B23AE8028}"/>
    <dataValidation allowBlank="1" showInputMessage="1" showErrorMessage="1" promptTitle="Other Admin Service Purchased 3" prompt="Provide detail on the specific administrative service purchased from the chartering district and enter the individual cost in column D." sqref="B16" xr:uid="{5D42C492-D5FD-485A-8F49-4BA5A6C7A685}"/>
    <dataValidation allowBlank="1" showInputMessage="1" showErrorMessage="1" promptTitle="Cost - Other Admin Service 1" prompt="Enter the cost of the specific administrative service purchased from the chartering district." sqref="D14" xr:uid="{CD9FC3E8-BA90-408D-A804-936828E322B3}"/>
    <dataValidation allowBlank="1" showInputMessage="1" showErrorMessage="1" promptTitle="Cost - Other Admin Service 2" prompt="Enter the cost of the specific administrative service purchased from the chartering district." sqref="D15" xr:uid="{6EFE49B3-C947-455E-B30C-D9BF885EC27E}"/>
    <dataValidation allowBlank="1" showInputMessage="1" showErrorMessage="1" promptTitle="Cost - Other Admin Service 4" prompt="Enter the cost of the specific administrative services purchased from the chartering district, including the individual cost amount attributed to each service. " sqref="D17" xr:uid="{3EAE1EC9-50AF-44F0-935E-BB5B1D3B4931}"/>
    <dataValidation allowBlank="1" showInputMessage="1" showErrorMessage="1" promptTitle="Cost - Utilities" prompt="Enter the cost of utilities, typically expenses incurred for energy (electricity/gas) and water/sewage, proportionate to the special education program operated by the public charter school." sqref="D21" xr:uid="{B8C8C3E7-61C4-4C6D-B86C-040B2B1EF0F0}"/>
    <dataValidation allowBlank="1" showInputMessage="1" showErrorMessage="1" promptTitle="Cost - Communication" prompt="Enter the cost of communication, typically telephone, facsimile services, and postage, proportionate to the special education program operated by the public charter school." sqref="D22" xr:uid="{B0D67E50-F768-495E-8AFF-110AA6AAF437}"/>
    <dataValidation allowBlank="1" showInputMessage="1" showErrorMessage="1" promptTitle="Cost - Insurance" prompt="Enter the cost of liability and property insurance premiums proportionate to the special education program operated by the public charter school." sqref="D23" xr:uid="{3AAA970A-EA38-4B97-9095-2E6BE9115DD2}"/>
    <dataValidation allowBlank="1" showInputMessage="1" showErrorMessage="1" promptTitle="Custodial &amp; Building Supplies" prompt="Enter the cost of custodial building supplies proportionate to the special education program operated by the public charter school." sqref="D24" xr:uid="{389DDDA4-B397-459B-B732-DD381EDF01F2}"/>
    <dataValidation allowBlank="1" showInputMessage="1" showErrorMessage="1" promptTitle="Contract Security/ Custodial " prompt="Enter the cost of purchased security and/or custodial services proportionate to the special education program operated by the public charter school." sqref="D27" xr:uid="{79155C2C-2EC2-47E8-B840-9554B65612C2}"/>
    <dataValidation allowBlank="1" showInputMessage="1" showErrorMessage="1" promptTitle="Building Rent or Lease" prompt="Enter the cost of rent or the lease amount of the school building proportionate to the special education program operated by the public charter school." sqref="D28" xr:uid="{A95EE1B8-FAE5-45DE-BE2C-953AFAD4C2E8}"/>
    <dataValidation allowBlank="1" showInputMessage="1" showErrorMessage="1" promptTitle="Copy Machine Repair &amp; Maint." prompt="Enter the cost of copy machine repair and maintenance proportionate to the special education program operated by the public charter school." sqref="D31" xr:uid="{B5FB0054-8821-499A-8090-573DEF41A612}"/>
    <dataValidation allowBlank="1" showInputMessage="1" showErrorMessage="1" promptTitle="Field Trip Cost" prompt="Enter the cost of field trips for students identified with a disability." sqref="D39" xr:uid="{6CD79DB7-240B-4F35-94E6-A025B0BCF451}"/>
    <dataValidation allowBlank="1" showInputMessage="1" showErrorMessage="1" promptTitle="Supplies and Materials " prompt="Enter the cost of regular education supplies and materials specific to students identified with a disability." sqref="D40" xr:uid="{D95017A5-979F-4C2C-8050-B827DDE441D1}"/>
    <dataValidation allowBlank="1" showInputMessage="1" showErrorMessage="1" promptTitle="Equipment" prompt="Enter the cost of reg ed equipment proportionate to the SPED program operated by the charter program (e.g., copy machine). A supplemental attachment identifying each type of equip and the cost amount proprated over the life of the equip must be attached." sqref="D41" xr:uid="{0BB4523B-8667-4B6D-A26D-9857182AB9C2}"/>
    <dataValidation allowBlank="1" showInputMessage="1" showErrorMessage="1" promptTitle="Staff Development " prompt="Enter the cost of staff development activities provided to staff reported in the tuition cost application that applies to services and programs for students identified with a disability." sqref="D42" xr:uid="{10C5C31A-6F39-410F-9315-967D86C1F9EF}"/>
    <dataValidation allowBlank="1" showInputMessage="1" showErrorMessage="1" promptTitle="Building Repair &amp; Maintenance" prompt="Enter the cost of building repair and maintenance proportionate to the special education program operated by the public charter school." sqref="D29" xr:uid="{F4027DC5-015B-454B-AB24-84E889AA094F}"/>
    <dataValidation allowBlank="1" showInputMessage="1" showErrorMessage="1" promptTitle="Copy Machine Replacement" prompt="Enter the cost of copy machine replacement proportionate to the special education program operated by the public charter school." sqref="D30" xr:uid="{E0F59F73-7502-4BAE-9D66-917442F226B9}"/>
    <dataValidation allowBlank="1" showInputMessage="1" showErrorMessage="1" promptTitle="Cost - Other Admin Service 3" prompt="Enter the cost of the specific administrative service purchased from the chartering district." sqref="D16" xr:uid="{7041BC12-334E-41C4-A13A-366C0CAF51AF}"/>
  </dataValidations>
  <pageMargins left="0.25" right="0.25" top="0.75" bottom="0.5" header="0.3" footer="0.3"/>
  <pageSetup fitToHeight="2" orientation="portrait" horizontalDpi="1200" verticalDpi="1200" r:id="rId1"/>
  <rowBreaks count="1" manualBreakCount="1">
    <brk id="3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A20D9-E6BD-4219-B832-42AC756B698A}">
  <dimension ref="A1:K26"/>
  <sheetViews>
    <sheetView showGridLines="0" showRuler="0" zoomScaleNormal="100" workbookViewId="0">
      <selection activeCell="B4" sqref="B4"/>
    </sheetView>
  </sheetViews>
  <sheetFormatPr defaultColWidth="8.3984375" defaultRowHeight="15.6" x14ac:dyDescent="0.3"/>
  <cols>
    <col min="1" max="1" width="64.5" style="13" customWidth="1"/>
    <col min="2" max="2" width="15.19921875" style="12" customWidth="1"/>
    <col min="3" max="16384" width="8.3984375" style="12"/>
  </cols>
  <sheetData>
    <row r="1" spans="1:11" s="14" customFormat="1" ht="23.1" customHeight="1" x14ac:dyDescent="0.4">
      <c r="A1" s="328" t="s">
        <v>135</v>
      </c>
      <c r="B1" s="328"/>
      <c r="C1" s="12"/>
      <c r="D1" s="12"/>
      <c r="E1" s="12"/>
      <c r="F1" s="12"/>
      <c r="G1" s="12"/>
      <c r="H1" s="12"/>
      <c r="I1" s="12"/>
      <c r="J1" s="12"/>
      <c r="K1" s="12"/>
    </row>
    <row r="2" spans="1:11" ht="39.6" customHeight="1" thickBot="1" x14ac:dyDescent="0.35">
      <c r="A2" s="48">
        <f>Name_of_Public_Charter_School</f>
        <v>0</v>
      </c>
      <c r="B2" s="49"/>
    </row>
    <row r="3" spans="1:11" ht="30" customHeight="1" thickBot="1" x14ac:dyDescent="0.35">
      <c r="A3" s="96" t="s">
        <v>134</v>
      </c>
      <c r="B3" s="159" t="s">
        <v>130</v>
      </c>
    </row>
    <row r="4" spans="1:11" ht="15.6" customHeight="1" x14ac:dyDescent="0.3">
      <c r="A4" s="67" t="s">
        <v>133</v>
      </c>
      <c r="B4" s="126"/>
    </row>
    <row r="5" spans="1:11" ht="15.6" customHeight="1" x14ac:dyDescent="0.3">
      <c r="A5" s="70" t="s">
        <v>132</v>
      </c>
      <c r="B5" s="25"/>
    </row>
    <row r="6" spans="1:11" ht="31.2" x14ac:dyDescent="0.3">
      <c r="A6" s="114" t="s">
        <v>258</v>
      </c>
      <c r="B6" s="127" t="s">
        <v>112</v>
      </c>
    </row>
    <row r="7" spans="1:11" ht="15.6" customHeight="1" x14ac:dyDescent="0.3">
      <c r="A7" s="259"/>
      <c r="B7" s="103"/>
    </row>
    <row r="8" spans="1:11" ht="15.6" customHeight="1" x14ac:dyDescent="0.3">
      <c r="A8" s="260"/>
      <c r="B8" s="103"/>
    </row>
    <row r="9" spans="1:11" ht="15.6" customHeight="1" x14ac:dyDescent="0.3">
      <c r="A9" s="261"/>
      <c r="B9" s="105"/>
    </row>
    <row r="10" spans="1:11" ht="15.6" customHeight="1" thickBot="1" x14ac:dyDescent="0.35">
      <c r="A10" s="265" t="s">
        <v>188</v>
      </c>
      <c r="B10" s="263">
        <f>SUM(B7:B9)</f>
        <v>0</v>
      </c>
    </row>
    <row r="11" spans="1:11" ht="15.6" customHeight="1" thickBot="1" x14ac:dyDescent="0.35">
      <c r="A11" s="73" t="s">
        <v>253</v>
      </c>
      <c r="B11" s="267">
        <f>SUM(B4,B5,B10)</f>
        <v>0</v>
      </c>
    </row>
    <row r="12" spans="1:11" s="13" customFormat="1" ht="47.4" thickBot="1" x14ac:dyDescent="0.35">
      <c r="A12" s="262" t="s">
        <v>259</v>
      </c>
      <c r="B12" s="264" t="s">
        <v>112</v>
      </c>
    </row>
    <row r="13" spans="1:11" ht="15.6" customHeight="1" x14ac:dyDescent="0.3">
      <c r="A13" s="259"/>
      <c r="B13" s="103"/>
    </row>
    <row r="14" spans="1:11" ht="15.6" customHeight="1" x14ac:dyDescent="0.3">
      <c r="A14" s="260"/>
      <c r="B14" s="104"/>
    </row>
    <row r="15" spans="1:11" ht="15.6" customHeight="1" x14ac:dyDescent="0.3">
      <c r="A15" s="261"/>
      <c r="B15" s="105"/>
    </row>
    <row r="16" spans="1:11" ht="15.6" customHeight="1" thickBot="1" x14ac:dyDescent="0.35">
      <c r="A16" s="265" t="s">
        <v>197</v>
      </c>
      <c r="B16" s="266">
        <f>SUM(B13:B15)</f>
        <v>0</v>
      </c>
    </row>
    <row r="17" spans="1:2" ht="15.6" customHeight="1" thickBot="1" x14ac:dyDescent="0.35">
      <c r="A17" s="73" t="s">
        <v>131</v>
      </c>
      <c r="B17" s="75">
        <f>SUM(B11+B16)</f>
        <v>0</v>
      </c>
    </row>
    <row r="18" spans="1:2" ht="24.9" customHeight="1" x14ac:dyDescent="0.3">
      <c r="A18" s="42" t="s">
        <v>192</v>
      </c>
    </row>
    <row r="19" spans="1:2" ht="15.6" customHeight="1" x14ac:dyDescent="0.3"/>
    <row r="20" spans="1:2" ht="15.6" customHeight="1" x14ac:dyDescent="0.3"/>
    <row r="21" spans="1:2" ht="15.6" customHeight="1" x14ac:dyDescent="0.3"/>
    <row r="22" spans="1:2" ht="15.6" customHeight="1" x14ac:dyDescent="0.3"/>
    <row r="23" spans="1:2" ht="15.6" customHeight="1" x14ac:dyDescent="0.3"/>
    <row r="24" spans="1:2" ht="15.6" customHeight="1" x14ac:dyDescent="0.3"/>
    <row r="25" spans="1:2" ht="15.6" customHeight="1" x14ac:dyDescent="0.3"/>
    <row r="26" spans="1:2" ht="15.6" customHeight="1" x14ac:dyDescent="0.3"/>
  </sheetData>
  <sheetProtection algorithmName="SHA-512" hashValue="qIg0WLkTj6AdHfxX2agbdNuxaJXFnNYACxHVXIvWvToixb5Yoci6gQse/ivIVzAT3dx+fA39HaLKcrZUOHpXng==" saltValue="FMz9ALdGj3IcqRtHvmWiIg==" spinCount="100000" sheet="1" objects="1" scenarios="1"/>
  <mergeCells count="1">
    <mergeCell ref="A1:B1"/>
  </mergeCells>
  <dataValidations count="14">
    <dataValidation allowBlank="1" showInputMessage="1" showErrorMessage="1" promptTitle="Part B of IDEA Amount" prompt="Enter the amount of IDEA revenues attributed to the estimated average number of students with disabilities to be served in the school year of the tuition cost application." sqref="B5" xr:uid="{21837058-93C3-4ACE-B8A8-AE5CE9B39B4D}"/>
    <dataValidation allowBlank="1" showInputMessage="1" showErrorMessage="1" promptTitle="ECEA Amount" prompt="Enter the amount of ECEA revenues attributed to the estimated average number of students with disabilities to be served in the school year of the tuition cost application." sqref="B4" xr:uid="{BDEA5FD3-2771-421B-95ED-3D901AE30F02}"/>
    <dataValidation allowBlank="1" showInputMessage="1" showErrorMessage="1" promptTitle="Other SPED Revenue Description 1" prompt="Specify or name the other special education revenue attributed to the estimated average number of students with disabilities and enter the amount in column B." sqref="A7" xr:uid="{0BB1C322-75A1-47A8-9261-6C7C592ED975}"/>
    <dataValidation allowBlank="1" showInputMessage="1" showErrorMessage="1" promptTitle="Other SPED Revenue Amount 1" prompt="Enter the amount of other special education revenue attributed to the estimated average number of students with disabilities to be served in the school year of the tuition cost application. " sqref="B7" xr:uid="{ABBDFD4B-C12C-45A1-8FD9-9C91A63C0D4A}"/>
    <dataValidation allowBlank="1" showInputMessage="1" showErrorMessage="1" promptTitle="Other SPED Revenues Amount 2" prompt="Enter the amount of other special education revenue attributed to the estimated average number of students with disabilities to be served in the school year of the tuition cost application. " sqref="B8" xr:uid="{83EE801F-4F7D-48FE-890B-9C5850CA3DC5}"/>
    <dataValidation allowBlank="1" showInputMessage="1" showErrorMessage="1" promptTitle="Other SPED Revenues Amount 3" prompt="Enter the amount of other special education revenue attributed to the estimated average number of students with disabilities to be served in the school year of the tuition cost application. " sqref="B9" xr:uid="{34DBC5CB-FF51-4187-B6BB-191002D9FF35}"/>
    <dataValidation allowBlank="1" showInputMessage="1" showErrorMessage="1" promptTitle="Other Sped Revenue Description 2" prompt="Specify or name the other special education revenue attributed to the estimated average number of students with disabilities and enter the amount in column B." sqref="A8" xr:uid="{F17B0ADC-2128-4A4C-AAB9-6AEEFD5012EE}"/>
    <dataValidation allowBlank="1" showInputMessage="1" showErrorMessage="1" promptTitle="Other Sped Revenue Description 3" prompt="Specify or name the other special education revenue attributed to the estimated average number of students with disabilities and enter the amount in column B." sqref="A9" xr:uid="{E6E39F33-7742-4851-B90E-8FB9CCD2F4D7}"/>
    <dataValidation allowBlank="1" showInputMessage="1" showErrorMessage="1" promptTitle="Other Ed Revenues 1" prompt="Specify or name the other education revenue not including per pupil revenue or universal pre-kindergarten revenue and enter the amount in column B." sqref="A13" xr:uid="{31AF9F49-2375-4416-8078-91FB83F2A2E8}"/>
    <dataValidation allowBlank="1" showInputMessage="1" showErrorMessage="1" promptTitle="Other Ed Revenues 2" prompt="Specify or name the other education revenue not including per pupil revenue or universal pre-kindergarten revenue and enter the amount in column B." sqref="A14" xr:uid="{4949F097-4B58-4071-90A7-4475695390A9}"/>
    <dataValidation allowBlank="1" showInputMessage="1" showErrorMessage="1" promptTitle="Other Ed Revenues 3" prompt="Specify or name the other education revenue not including per pupil revenue or universal pre-kindergarten revenue and enter the amount in column B." sqref="A15" xr:uid="{20179A45-74C3-4EFA-BB5D-8644FFE770CB}"/>
    <dataValidation allowBlank="1" showInputMessage="1" showErrorMessage="1" promptTitle="Other Ed Revenues Amount 1" prompt="Enter the total amount of other education revenue not including per pupil revenue or universal pre-kindergarten revenue. " sqref="B13" xr:uid="{3D61B9BC-4372-4371-83D7-7AA04106D59C}"/>
    <dataValidation allowBlank="1" showInputMessage="1" showErrorMessage="1" promptTitle="Other Ed Revenues Amount 2" prompt="Enter the total amount of other education revenue not including per pupil revenue or universal pre-kindergarten revenue. " sqref="B14" xr:uid="{E336EB68-AD4A-448D-9482-16C48BCE651F}"/>
    <dataValidation allowBlank="1" showInputMessage="1" showErrorMessage="1" promptTitle="Other Ed Revenues Amount 3" prompt="Enter the total amount of other education revenue not including per pupil revenue or universal pre-kindergarten revenue. " sqref="B15" xr:uid="{989CC6EB-2A69-4B59-B090-2F084932081D}"/>
  </dataValidation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6BB8-A536-4F56-9C06-AFF38FB72FB7}">
  <sheetPr>
    <pageSetUpPr fitToPage="1"/>
  </sheetPr>
  <dimension ref="A1:E49"/>
  <sheetViews>
    <sheetView showGridLines="0" showRowColHeaders="0" showRuler="0" zoomScaleNormal="100" zoomScaleSheetLayoutView="96" workbookViewId="0">
      <selection activeCell="E14" sqref="E14"/>
    </sheetView>
  </sheetViews>
  <sheetFormatPr defaultColWidth="8.3984375" defaultRowHeight="15.6" x14ac:dyDescent="0.3"/>
  <cols>
    <col min="1" max="1" width="18" style="12" customWidth="1"/>
    <col min="2" max="2" width="117.19921875" style="12" customWidth="1"/>
    <col min="3" max="3" width="15" style="12" bestFit="1" customWidth="1"/>
    <col min="4" max="4" width="11.19921875" style="12" hidden="1" customWidth="1"/>
    <col min="5" max="5" width="17.5" style="12" customWidth="1"/>
    <col min="6" max="16384" width="8.3984375" style="12"/>
  </cols>
  <sheetData>
    <row r="1" spans="1:5" ht="60" customHeight="1" x14ac:dyDescent="0.3">
      <c r="A1" s="330" t="s">
        <v>177</v>
      </c>
      <c r="B1" s="330"/>
      <c r="C1" s="330"/>
      <c r="D1" s="331"/>
      <c r="E1" s="331"/>
    </row>
    <row r="2" spans="1:5" ht="50.1" customHeight="1" x14ac:dyDescent="0.3">
      <c r="A2" s="43" t="s">
        <v>191</v>
      </c>
      <c r="B2" s="306">
        <f>Name_of_Public_Charter_School</f>
        <v>0</v>
      </c>
      <c r="C2" s="269" t="s">
        <v>112</v>
      </c>
      <c r="D2" s="270"/>
      <c r="E2" s="269" t="s">
        <v>112</v>
      </c>
    </row>
    <row r="3" spans="1:5" ht="45" customHeight="1" thickBot="1" x14ac:dyDescent="0.35">
      <c r="A3" s="268" t="s">
        <v>112</v>
      </c>
      <c r="B3" s="294" t="s">
        <v>249</v>
      </c>
      <c r="C3" s="269" t="s">
        <v>112</v>
      </c>
      <c r="D3" s="270"/>
      <c r="E3" s="269" t="s">
        <v>112</v>
      </c>
    </row>
    <row r="4" spans="1:5" ht="32.25" customHeight="1" thickBot="1" x14ac:dyDescent="0.35">
      <c r="A4" s="307" t="s">
        <v>202</v>
      </c>
      <c r="B4" s="308" t="s">
        <v>176</v>
      </c>
      <c r="C4" s="308" t="s">
        <v>130</v>
      </c>
      <c r="D4" s="309"/>
      <c r="E4" s="310" t="s">
        <v>242</v>
      </c>
    </row>
    <row r="5" spans="1:5" ht="36" customHeight="1" x14ac:dyDescent="0.3">
      <c r="A5" s="228">
        <v>1</v>
      </c>
      <c r="B5" s="229" t="s">
        <v>217</v>
      </c>
      <c r="C5" s="233">
        <f>'6_Costs_SPED_Support'!D43</f>
        <v>0</v>
      </c>
      <c r="D5" s="230"/>
      <c r="E5" s="254">
        <f>IFERROR(C5/'1_Program_ID'!$B$16,0)</f>
        <v>0</v>
      </c>
    </row>
    <row r="6" spans="1:5" ht="36" customHeight="1" x14ac:dyDescent="0.3">
      <c r="A6" s="44">
        <v>2</v>
      </c>
      <c r="B6" s="45" t="s">
        <v>183</v>
      </c>
      <c r="C6" s="232">
        <f>'8_Revenues'!B11</f>
        <v>0</v>
      </c>
      <c r="D6" s="231"/>
      <c r="E6" s="254">
        <f>IFERROR(C6/'1_Program_ID'!$B$16,0)</f>
        <v>0</v>
      </c>
    </row>
    <row r="7" spans="1:5" ht="36" customHeight="1" x14ac:dyDescent="0.3">
      <c r="A7" s="44">
        <v>3</v>
      </c>
      <c r="B7" s="45" t="s">
        <v>241</v>
      </c>
      <c r="C7" s="232">
        <f>C5-C6</f>
        <v>0</v>
      </c>
      <c r="D7" s="231"/>
      <c r="E7" s="254">
        <f>IFERROR(C7/'1_Program_ID'!$B$16,0)</f>
        <v>0</v>
      </c>
    </row>
    <row r="8" spans="1:5" ht="36" customHeight="1" x14ac:dyDescent="0.3">
      <c r="A8" s="44">
        <v>4</v>
      </c>
      <c r="B8" s="45" t="s">
        <v>185</v>
      </c>
      <c r="C8" s="232">
        <f>'7_Costs_Regular_Ed_Other'!D45</f>
        <v>0</v>
      </c>
      <c r="D8" s="231"/>
      <c r="E8" s="255">
        <f>IFERROR(C8/'1_Program_ID'!$B$15,0)</f>
        <v>0</v>
      </c>
    </row>
    <row r="9" spans="1:5" ht="36" customHeight="1" x14ac:dyDescent="0.3">
      <c r="A9" s="44">
        <v>5</v>
      </c>
      <c r="B9" s="45" t="s">
        <v>184</v>
      </c>
      <c r="C9" s="232">
        <f>'8_Revenues'!B16</f>
        <v>0</v>
      </c>
      <c r="D9" s="231"/>
      <c r="E9" s="255">
        <f>IFERROR(C9/'1_Program_ID'!$B$15,0)</f>
        <v>0</v>
      </c>
    </row>
    <row r="10" spans="1:5" ht="31.2" x14ac:dyDescent="0.3">
      <c r="A10" s="44">
        <v>6</v>
      </c>
      <c r="B10" s="45" t="s">
        <v>239</v>
      </c>
      <c r="C10" s="232">
        <f>C8-C9</f>
        <v>0</v>
      </c>
      <c r="D10" s="14"/>
      <c r="E10" s="255">
        <f>IFERROR(C10/'1_Program_ID'!$B$15,0)</f>
        <v>0</v>
      </c>
    </row>
    <row r="11" spans="1:5" ht="31.8" thickBot="1" x14ac:dyDescent="0.35">
      <c r="A11" s="46">
        <v>7</v>
      </c>
      <c r="B11" s="47" t="s">
        <v>250</v>
      </c>
      <c r="C11" s="237">
        <f>C7+C10</f>
        <v>0</v>
      </c>
      <c r="D11" s="238"/>
      <c r="E11" s="256">
        <f>E7+E10</f>
        <v>0</v>
      </c>
    </row>
    <row r="12" spans="1:5" s="234" customFormat="1" ht="60" customHeight="1" thickBot="1" x14ac:dyDescent="0.35">
      <c r="B12" s="295" t="s">
        <v>244</v>
      </c>
      <c r="C12" s="271" t="s">
        <v>112</v>
      </c>
      <c r="D12" s="269"/>
      <c r="E12" s="271" t="s">
        <v>112</v>
      </c>
    </row>
    <row r="13" spans="1:5" ht="32.25" customHeight="1" thickBot="1" x14ac:dyDescent="0.35">
      <c r="A13" s="307" t="s">
        <v>202</v>
      </c>
      <c r="B13" s="308" t="s">
        <v>176</v>
      </c>
      <c r="C13" s="308" t="s">
        <v>130</v>
      </c>
      <c r="D13" s="309"/>
      <c r="E13" s="310" t="s">
        <v>242</v>
      </c>
    </row>
    <row r="14" spans="1:5" ht="31.2" x14ac:dyDescent="0.3">
      <c r="A14" s="228">
        <v>8</v>
      </c>
      <c r="B14" s="229" t="s">
        <v>262</v>
      </c>
      <c r="C14" s="313" t="s">
        <v>112</v>
      </c>
      <c r="D14" s="217" t="e">
        <f>C14*'1_Program_ID'!$B$15</f>
        <v>#VALUE!</v>
      </c>
      <c r="E14" s="235"/>
    </row>
    <row r="15" spans="1:5" ht="31.2" x14ac:dyDescent="0.3">
      <c r="A15" s="44">
        <v>9</v>
      </c>
      <c r="B15" s="45" t="s">
        <v>243</v>
      </c>
      <c r="C15" s="314" t="s">
        <v>112</v>
      </c>
      <c r="D15" s="217"/>
      <c r="E15" s="255">
        <f>E10</f>
        <v>0</v>
      </c>
    </row>
    <row r="16" spans="1:5" s="13" customFormat="1" ht="62.4" x14ac:dyDescent="0.3">
      <c r="A16" s="241">
        <v>10</v>
      </c>
      <c r="B16" s="45" t="s">
        <v>251</v>
      </c>
      <c r="C16" s="314" t="s">
        <v>112</v>
      </c>
      <c r="D16" s="242"/>
      <c r="E16" s="257">
        <f>E14-E10</f>
        <v>0</v>
      </c>
    </row>
    <row r="17" spans="1:5" ht="31.8" thickBot="1" x14ac:dyDescent="0.35">
      <c r="A17" s="46">
        <v>11</v>
      </c>
      <c r="B17" s="47" t="s">
        <v>248</v>
      </c>
      <c r="C17" s="315" t="s">
        <v>112</v>
      </c>
      <c r="D17" s="236"/>
      <c r="E17" s="258">
        <f>IFERROR(E16/E14,0)</f>
        <v>0</v>
      </c>
    </row>
    <row r="18" spans="1:5" ht="50.1" customHeight="1" thickBot="1" x14ac:dyDescent="0.35">
      <c r="B18" s="296" t="s">
        <v>245</v>
      </c>
      <c r="C18" s="271" t="s">
        <v>112</v>
      </c>
      <c r="D18" s="269"/>
      <c r="E18" s="271" t="s">
        <v>112</v>
      </c>
    </row>
    <row r="19" spans="1:5" ht="32.25" customHeight="1" thickBot="1" x14ac:dyDescent="0.35">
      <c r="A19" s="307" t="s">
        <v>202</v>
      </c>
      <c r="B19" s="308" t="s">
        <v>176</v>
      </c>
      <c r="C19" s="308" t="s">
        <v>130</v>
      </c>
      <c r="D19" s="309"/>
      <c r="E19" s="310" t="s">
        <v>242</v>
      </c>
    </row>
    <row r="20" spans="1:5" ht="32.25" customHeight="1" x14ac:dyDescent="0.3">
      <c r="A20" s="239">
        <v>12</v>
      </c>
      <c r="B20" s="243" t="s">
        <v>246</v>
      </c>
      <c r="C20" s="316" t="s">
        <v>112</v>
      </c>
      <c r="D20" s="244"/>
      <c r="E20" s="245">
        <f>E7</f>
        <v>0</v>
      </c>
    </row>
    <row r="21" spans="1:5" ht="46.8" x14ac:dyDescent="0.3">
      <c r="A21" s="240">
        <v>13</v>
      </c>
      <c r="B21" s="319" t="s">
        <v>252</v>
      </c>
      <c r="C21" s="317" t="s">
        <v>112</v>
      </c>
      <c r="D21" s="246"/>
      <c r="E21" s="247">
        <f>E16</f>
        <v>0</v>
      </c>
    </row>
    <row r="22" spans="1:5" ht="46.8" x14ac:dyDescent="0.3">
      <c r="A22" s="44">
        <v>14</v>
      </c>
      <c r="B22" s="45" t="s">
        <v>247</v>
      </c>
      <c r="C22" s="317" t="s">
        <v>112</v>
      </c>
      <c r="D22" s="248"/>
      <c r="E22" s="252">
        <f>E7-E16</f>
        <v>0</v>
      </c>
    </row>
    <row r="23" spans="1:5" ht="36" customHeight="1" x14ac:dyDescent="0.3">
      <c r="A23" s="44">
        <v>15</v>
      </c>
      <c r="B23" s="45" t="s">
        <v>186</v>
      </c>
      <c r="C23" s="317" t="s">
        <v>112</v>
      </c>
      <c r="D23" s="249">
        <f>'1_Program_ID'!$B$16</f>
        <v>0</v>
      </c>
      <c r="E23" s="250">
        <f>'1_Program_ID'!$B$16</f>
        <v>0</v>
      </c>
    </row>
    <row r="24" spans="1:5" ht="36" customHeight="1" x14ac:dyDescent="0.3">
      <c r="A24" s="44">
        <v>16</v>
      </c>
      <c r="B24" s="45" t="s">
        <v>190</v>
      </c>
      <c r="C24" s="317" t="s">
        <v>112</v>
      </c>
      <c r="D24" s="249">
        <f>'1_Program_ID'!$B$12</f>
        <v>0</v>
      </c>
      <c r="E24" s="250">
        <f>'1_Program_ID'!$B$12</f>
        <v>0</v>
      </c>
    </row>
    <row r="25" spans="1:5" ht="36" customHeight="1" thickBot="1" x14ac:dyDescent="0.35">
      <c r="A25" s="46">
        <v>17</v>
      </c>
      <c r="B25" s="47" t="s">
        <v>187</v>
      </c>
      <c r="C25" s="318" t="s">
        <v>112</v>
      </c>
      <c r="D25" s="251"/>
      <c r="E25" s="253">
        <f>IFERROR(E22/E24,0)</f>
        <v>0</v>
      </c>
    </row>
    <row r="26" spans="1:5" ht="24.9" customHeight="1" x14ac:dyDescent="0.3">
      <c r="A26" s="278" t="s">
        <v>112</v>
      </c>
      <c r="B26" s="16" t="s">
        <v>192</v>
      </c>
    </row>
    <row r="27" spans="1:5" x14ac:dyDescent="0.3">
      <c r="B27" s="13"/>
    </row>
    <row r="28" spans="1:5" x14ac:dyDescent="0.3">
      <c r="B28" s="13"/>
    </row>
    <row r="29" spans="1:5" x14ac:dyDescent="0.3">
      <c r="B29" s="13"/>
    </row>
    <row r="30" spans="1:5" x14ac:dyDescent="0.3">
      <c r="B30" s="13"/>
    </row>
    <row r="31" spans="1:5" x14ac:dyDescent="0.3">
      <c r="B31" s="13"/>
    </row>
    <row r="32" spans="1:5" x14ac:dyDescent="0.3">
      <c r="B32" s="13"/>
    </row>
    <row r="33" spans="2:2" x14ac:dyDescent="0.3">
      <c r="B33" s="13"/>
    </row>
    <row r="34" spans="2:2" x14ac:dyDescent="0.3">
      <c r="B34" s="13"/>
    </row>
    <row r="35" spans="2:2" x14ac:dyDescent="0.3">
      <c r="B35" s="13"/>
    </row>
    <row r="36" spans="2:2" x14ac:dyDescent="0.3">
      <c r="B36" s="13"/>
    </row>
    <row r="37" spans="2:2" x14ac:dyDescent="0.3">
      <c r="B37" s="13"/>
    </row>
    <row r="38" spans="2:2" x14ac:dyDescent="0.3">
      <c r="B38" s="13"/>
    </row>
    <row r="39" spans="2:2" x14ac:dyDescent="0.3">
      <c r="B39" s="13"/>
    </row>
    <row r="40" spans="2:2" x14ac:dyDescent="0.3">
      <c r="B40" s="13"/>
    </row>
    <row r="41" spans="2:2" x14ac:dyDescent="0.3">
      <c r="B41" s="13"/>
    </row>
    <row r="42" spans="2:2" x14ac:dyDescent="0.3">
      <c r="B42" s="13"/>
    </row>
    <row r="43" spans="2:2" x14ac:dyDescent="0.3">
      <c r="B43" s="13"/>
    </row>
    <row r="44" spans="2:2" x14ac:dyDescent="0.3">
      <c r="B44" s="13"/>
    </row>
    <row r="45" spans="2:2" x14ac:dyDescent="0.3">
      <c r="B45" s="13"/>
    </row>
    <row r="46" spans="2:2" x14ac:dyDescent="0.3">
      <c r="B46" s="13"/>
    </row>
    <row r="47" spans="2:2" x14ac:dyDescent="0.3">
      <c r="B47" s="13"/>
    </row>
    <row r="48" spans="2:2" x14ac:dyDescent="0.3">
      <c r="B48" s="13"/>
    </row>
    <row r="49" spans="2:2" x14ac:dyDescent="0.3">
      <c r="B49" s="13"/>
    </row>
  </sheetData>
  <sheetProtection algorithmName="SHA-512" hashValue="wZTzncraM0Zgd4V5H7UwBNGyCrYLjEDq5yaTUUR96/qp1cWuuWxGYtJfFyPu6NbSFCRm0o0R4cOZvyBJ2/HleA==" saltValue="uIO+xa8CwoFsHI4bI4d0MA==" spinCount="100000" sheet="1" objects="1" scenarios="1"/>
  <mergeCells count="1">
    <mergeCell ref="A1:E1"/>
  </mergeCells>
  <dataValidations count="1">
    <dataValidation allowBlank="1" showInputMessage="1" showErrorMessage="1" prompt="Enter the amount of PPR or UPK received for each student from the school district/Charter School Institute." sqref="E14" xr:uid="{E0E77DF9-50A2-4DB4-A11F-930576706A60}"/>
  </dataValidations>
  <printOptions horizontalCentered="1"/>
  <pageMargins left="0.25" right="0.25" top="0.75" bottom="0.75" header="0.3" footer="0.3"/>
  <pageSetup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1_Program_ID</vt:lpstr>
      <vt:lpstr>2_Staff_Special_Education</vt:lpstr>
      <vt:lpstr>3_Staff_Regular_Education_Other</vt:lpstr>
      <vt:lpstr>4_Staff_General_Category</vt:lpstr>
      <vt:lpstr>5_Costs_SPED_Instructional</vt:lpstr>
      <vt:lpstr>6_Costs_SPED_Support</vt:lpstr>
      <vt:lpstr>7_Costs_Regular_Ed_Other</vt:lpstr>
      <vt:lpstr>8_Revenues</vt:lpstr>
      <vt:lpstr>9_Tuition_Cost_Calculation</vt:lpstr>
      <vt:lpstr>10_Job_Codes</vt:lpstr>
      <vt:lpstr>Data</vt:lpstr>
      <vt:lpstr>'3_Staff_Regular_Education_Other'!Base_Salary</vt:lpstr>
      <vt:lpstr>'4_Staff_General_Category'!Base_Salary</vt:lpstr>
      <vt:lpstr>Base_Salary</vt:lpstr>
      <vt:lpstr>'3_Staff_Regular_Education_Other'!CDE_License_or_TEE__Endorsement</vt:lpstr>
      <vt:lpstr>'4_Staff_General_Category'!CDE_License_or_TEE__Endorsement</vt:lpstr>
      <vt:lpstr>CDE_License_or_TEE__Endorsement</vt:lpstr>
      <vt:lpstr>'3_Staff_Regular_Education_Other'!CDE_License_or_TEE__Expiration_Date__mm_dd_yyyy</vt:lpstr>
      <vt:lpstr>'4_Staff_General_Category'!CDE_License_or_TEE__Expiration_Date__mm_dd_yyyy</vt:lpstr>
      <vt:lpstr>CDE_License_or_TEE__Expiration_Date__mm_dd_yyyy</vt:lpstr>
      <vt:lpstr>'3_Staff_Regular_Education_Other'!CDE_License_or_TEE_Type</vt:lpstr>
      <vt:lpstr>'4_Staff_General_Category'!CDE_License_or_TEE_Type</vt:lpstr>
      <vt:lpstr>CDE_License_or_TEE_Type</vt:lpstr>
      <vt:lpstr>'3_Staff_Regular_Education_Other'!Employee_Benefits</vt:lpstr>
      <vt:lpstr>'4_Staff_General_Category'!Employee_Benefits</vt:lpstr>
      <vt:lpstr>Employee_Benefits</vt:lpstr>
      <vt:lpstr>'3_Staff_Regular_Education_Other'!First_Name</vt:lpstr>
      <vt:lpstr>'4_Staff_General_Category'!First_Name</vt:lpstr>
      <vt:lpstr>First_Name</vt:lpstr>
      <vt:lpstr>'3_Staff_Regular_Education_Other'!FTE</vt:lpstr>
      <vt:lpstr>'4_Staff_General_Category'!FTE</vt:lpstr>
      <vt:lpstr>FTE</vt:lpstr>
      <vt:lpstr>'3_Staff_Regular_Education_Other'!Job_Code</vt:lpstr>
      <vt:lpstr>'4_Staff_General_Category'!Job_Code</vt:lpstr>
      <vt:lpstr>Job_Code</vt:lpstr>
      <vt:lpstr>'3_Staff_Regular_Education_Other'!Last_Name</vt:lpstr>
      <vt:lpstr>'4_Staff_General_Category'!Last_Name</vt:lpstr>
      <vt:lpstr>Last_Name</vt:lpstr>
      <vt:lpstr>Name_of_Public_Charter_School</vt:lpstr>
      <vt:lpstr>'1_Program_ID'!Print_Area</vt:lpstr>
      <vt:lpstr>'2_Staff_Special_Education'!Print_Area</vt:lpstr>
      <vt:lpstr>'3_Staff_Regular_Education_Other'!Print_Area</vt:lpstr>
      <vt:lpstr>'4_Staff_General_Category'!Print_Area</vt:lpstr>
      <vt:lpstr>'5_Costs_SPED_Instructional'!Print_Area</vt:lpstr>
      <vt:lpstr>'6_Costs_SPED_Support'!Print_Area</vt:lpstr>
      <vt:lpstr>'7_Costs_Regular_Ed_Other'!Print_Area</vt:lpstr>
      <vt:lpstr>'8_Revenues'!Print_Area</vt:lpstr>
      <vt:lpstr>'9_Tuition_Cost_Calculation'!Print_Area</vt:lpstr>
      <vt:lpstr>'10_Job_Codes'!Print_Titles</vt:lpstr>
      <vt:lpstr>'3_Staff_Regular_Education_Other'!Social_Security_Number</vt:lpstr>
      <vt:lpstr>'4_Staff_General_Category'!Social_Security_Number</vt:lpstr>
      <vt:lpstr>Social_Security_Number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Timmerman, Amanda</dc:creator>
  <cp:lastModifiedBy>Schmit, Lisa</cp:lastModifiedBy>
  <cp:lastPrinted>2025-02-05T21:07:36Z</cp:lastPrinted>
  <dcterms:created xsi:type="dcterms:W3CDTF">2024-02-12T20:57:46Z</dcterms:created>
  <dcterms:modified xsi:type="dcterms:W3CDTF">2025-06-16T15:19:46Z</dcterms:modified>
</cp:coreProperties>
</file>