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https://cdecolorado.sharepoint.com/sites/DSU-StudentOctober/Shared Documents/General/Data Requests/Historical Data Requests/Data from Website/2018-2019/"/>
    </mc:Choice>
  </mc:AlternateContent>
  <xr:revisionPtr revIDLastSave="79" documentId="11_E6935C5E8388CF3D3C3E3F3BA0F5F441B2A55BE4" xr6:coauthVersionLast="47" xr6:coauthVersionMax="47" xr10:uidLastSave="{F0F60926-4213-4979-9E80-32918BEEB56E}"/>
  <bookViews>
    <workbookView xWindow="28680" yWindow="-120" windowWidth="29040" windowHeight="15720" xr2:uid="{00000000-000D-0000-FFFF-FFFF00000000}"/>
  </bookViews>
  <sheets>
    <sheet name="Data" sheetId="3" r:id="rId1"/>
    <sheet name="Historical Percentages" sheetId="5" r:id="rId2"/>
    <sheet name="Historical Count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9" i="4" l="1"/>
  <c r="D25" i="3"/>
  <c r="E25" i="3" s="1"/>
  <c r="D26" i="3"/>
  <c r="E26" i="3" s="1"/>
  <c r="D27" i="3"/>
  <c r="E27" i="3" s="1"/>
  <c r="D28" i="3"/>
  <c r="E28" i="3" s="1"/>
  <c r="D29" i="3"/>
  <c r="D30" i="3"/>
  <c r="D24" i="3"/>
  <c r="E24" i="3" s="1"/>
  <c r="D15" i="3" l="1"/>
  <c r="E15" i="3" s="1"/>
  <c r="D16" i="3"/>
  <c r="E16" i="3" s="1"/>
  <c r="D17" i="3"/>
  <c r="E17" i="3" s="1"/>
  <c r="D18" i="3"/>
  <c r="E18" i="3" s="1"/>
  <c r="D19" i="3"/>
  <c r="D20" i="3"/>
  <c r="D14" i="3"/>
  <c r="E14" i="3" s="1"/>
  <c r="E10" i="3"/>
  <c r="E4" i="3"/>
  <c r="D5" i="3"/>
  <c r="E5" i="3" s="1"/>
  <c r="D6" i="3"/>
  <c r="E6" i="3" s="1"/>
  <c r="D7" i="3"/>
  <c r="E7" i="3" s="1"/>
  <c r="D8" i="3"/>
  <c r="E8" i="3" s="1"/>
  <c r="D9" i="3"/>
  <c r="E9" i="3" s="1"/>
  <c r="D10" i="3"/>
  <c r="D4" i="3"/>
  <c r="E9" i="5" l="1"/>
  <c r="D9" i="5"/>
  <c r="C9" i="5"/>
  <c r="B9" i="5"/>
  <c r="X9" i="5"/>
  <c r="W9" i="5"/>
  <c r="V9" i="5"/>
  <c r="U9" i="5"/>
  <c r="T9" i="5"/>
  <c r="S9" i="5"/>
  <c r="R9" i="5"/>
  <c r="Q9" i="5"/>
  <c r="P9" i="5"/>
  <c r="O9" i="5"/>
  <c r="N9" i="5"/>
  <c r="AJ9" i="4"/>
  <c r="AI9" i="4"/>
  <c r="AH9" i="4"/>
  <c r="AG9" i="4"/>
  <c r="AF9" i="4"/>
  <c r="L41" i="3" l="1"/>
  <c r="B41" i="3" l="1"/>
  <c r="B11" i="3"/>
  <c r="K41" i="3" l="1"/>
  <c r="J41" i="3"/>
  <c r="I41" i="3"/>
  <c r="H41" i="3"/>
  <c r="G41" i="3"/>
  <c r="F41" i="3"/>
  <c r="E41" i="3"/>
  <c r="D41" i="3"/>
  <c r="C41" i="3"/>
  <c r="C31" i="3"/>
  <c r="B31" i="3"/>
  <c r="C21" i="3"/>
  <c r="B21" i="3"/>
  <c r="C11" i="3"/>
  <c r="D31" i="3" l="1"/>
  <c r="E31" i="3" s="1"/>
  <c r="D21" i="3"/>
  <c r="E21" i="3" s="1"/>
  <c r="D11" i="3"/>
  <c r="E11" i="3" s="1"/>
</calcChain>
</file>

<file path=xl/sharedStrings.xml><?xml version="1.0" encoding="utf-8"?>
<sst xmlns="http://schemas.openxmlformats.org/spreadsheetml/2006/main" count="144" uniqueCount="72">
  <si>
    <t>COLORADO DEPARTMENT OF EDUCATION</t>
  </si>
  <si>
    <t>Racial/Ethnic Group</t>
  </si>
  <si>
    <t>American Indian or Alaska Native</t>
  </si>
  <si>
    <t>Asian</t>
  </si>
  <si>
    <t>Black or African American</t>
  </si>
  <si>
    <t>Hispanic/Latino</t>
  </si>
  <si>
    <t>White</t>
  </si>
  <si>
    <t>Native Hawaiian or Other Pacific Islander</t>
  </si>
  <si>
    <t>Two or More Races</t>
  </si>
  <si>
    <t>Total</t>
  </si>
  <si>
    <t>Student October Preschool (PK) Through Grade 12 Pupil Counts by Racial/Ethnic Group</t>
  </si>
  <si>
    <t>Pupil Count October 2017</t>
  </si>
  <si>
    <t>2013-2014</t>
  </si>
  <si>
    <t>2014-2015</t>
  </si>
  <si>
    <t>2015-2016</t>
  </si>
  <si>
    <t>2016-2017</t>
  </si>
  <si>
    <t>2017-2018</t>
  </si>
  <si>
    <t>2012-2013</t>
  </si>
  <si>
    <t>2011-2012</t>
  </si>
  <si>
    <t>2010-2011</t>
  </si>
  <si>
    <t>2009-2010</t>
  </si>
  <si>
    <t>2008-2009</t>
  </si>
  <si>
    <t>2007-2008</t>
  </si>
  <si>
    <t>2006-2007</t>
  </si>
  <si>
    <t>2005-2006</t>
  </si>
  <si>
    <t>2004-2005</t>
  </si>
  <si>
    <t>2003-2004</t>
  </si>
  <si>
    <t>2002-2003</t>
  </si>
  <si>
    <t>2001-2002</t>
  </si>
  <si>
    <t>2000-2001</t>
  </si>
  <si>
    <t>1999-2000</t>
  </si>
  <si>
    <t>1998-1999</t>
  </si>
  <si>
    <t>1997-1998</t>
  </si>
  <si>
    <t>1996-1997</t>
  </si>
  <si>
    <t>1995-1996</t>
  </si>
  <si>
    <t>1994-1995</t>
  </si>
  <si>
    <t>1993-1994</t>
  </si>
  <si>
    <t>1992-1993</t>
  </si>
  <si>
    <t>1991-1992</t>
  </si>
  <si>
    <t>1990-1991</t>
  </si>
  <si>
    <t>1989-1990</t>
  </si>
  <si>
    <t>1988-1989</t>
  </si>
  <si>
    <t>1987-1988</t>
  </si>
  <si>
    <t>1986-1987</t>
  </si>
  <si>
    <t>1985-1986</t>
  </si>
  <si>
    <t>1984-1985</t>
  </si>
  <si>
    <t>1983-1984</t>
  </si>
  <si>
    <t>Pupil Count October 2018</t>
  </si>
  <si>
    <t>Count Change From 2017 to 2018</t>
  </si>
  <si>
    <t>Percent Change From 2017 to 2018</t>
  </si>
  <si>
    <t>Pupil Count October 2008</t>
  </si>
  <si>
    <t>Count Change From 2008 to 2018</t>
  </si>
  <si>
    <t>Percent Change From 2008 to 2018</t>
  </si>
  <si>
    <t>Pupil Count October 1998</t>
  </si>
  <si>
    <t>Count Change From 1998 to 2018</t>
  </si>
  <si>
    <t>Percent Change From 1998 to 2018</t>
  </si>
  <si>
    <t>2018-2019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</si>
  <si>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</si>
  <si>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</si>
  <si>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</si>
  <si>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</si>
  <si>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</si>
  <si>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</si>
  <si>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</si>
  <si>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</si>
  <si>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</si>
  <si>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</si>
  <si>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</si>
  <si>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</si>
  <si>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</si>
  <si>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</si>
  <si>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Race/Ethnicity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</si>
</sst>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6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0D2D3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7">
    <xf numFmtId="0" fontId="0" fillId="0" borderId="0"/>
    <xf numFmtId="0" fontId="6" fillId="0" borderId="0"/>
    <xf numFmtId="0" fontId="4" fillId="0" borderId="0"/>
    <xf numFmtId="9" fontId="7" fillId="0" borderId="0" applyFont="0" applyFill="0" applyBorder="0" applyAlignment="0" applyProtection="0"/>
    <xf numFmtId="0" fontId="3" fillId="0" borderId="0"/>
    <xf numFmtId="0" fontId="2" fillId="0" borderId="0"/>
    <xf numFmtId="0" fontId="5" fillId="0" borderId="0"/>
  </cellStyleXfs>
  <cellXfs count="53">
    <xf numFmtId="0" fontId="0" fillId="0" borderId="0" xfId="0" applyFont="1"/>
    <xf numFmtId="0" fontId="8" fillId="0" borderId="0" xfId="0" applyFont="1" applyFill="1" applyAlignment="1">
      <alignment vertical="center"/>
    </xf>
    <xf numFmtId="0" fontId="9" fillId="0" borderId="0" xfId="0" applyFont="1"/>
    <xf numFmtId="0" fontId="10" fillId="0" borderId="0" xfId="0" applyFont="1" applyFill="1" applyAlignment="1"/>
    <xf numFmtId="0" fontId="8" fillId="0" borderId="0" xfId="0" applyFont="1"/>
    <xf numFmtId="0" fontId="9" fillId="0" borderId="0" xfId="0" applyFont="1" applyAlignment="1">
      <alignment horizontal="center" wrapText="1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/>
    <xf numFmtId="3" fontId="9" fillId="0" borderId="0" xfId="0" applyNumberFormat="1" applyFont="1" applyAlignment="1"/>
    <xf numFmtId="10" fontId="9" fillId="0" borderId="0" xfId="0" applyNumberFormat="1" applyFont="1" applyAlignment="1"/>
    <xf numFmtId="3" fontId="13" fillId="0" borderId="0" xfId="0" applyNumberFormat="1" applyFont="1" applyAlignment="1"/>
    <xf numFmtId="0" fontId="13" fillId="0" borderId="0" xfId="0" applyFont="1"/>
    <xf numFmtId="10" fontId="13" fillId="0" borderId="0" xfId="0" applyNumberFormat="1" applyFont="1" applyAlignment="1"/>
    <xf numFmtId="0" fontId="13" fillId="0" borderId="1" xfId="0" applyFont="1" applyBorder="1"/>
    <xf numFmtId="3" fontId="13" fillId="0" borderId="1" xfId="0" applyNumberFormat="1" applyFont="1" applyBorder="1" applyAlignment="1"/>
    <xf numFmtId="3" fontId="1" fillId="0" borderId="1" xfId="5" applyNumberFormat="1" applyFont="1" applyBorder="1" applyAlignment="1"/>
    <xf numFmtId="3" fontId="13" fillId="0" borderId="1" xfId="6" applyNumberFormat="1" applyFont="1" applyBorder="1" applyAlignment="1"/>
    <xf numFmtId="164" fontId="13" fillId="0" borderId="1" xfId="0" applyNumberFormat="1" applyFont="1" applyBorder="1" applyAlignment="1"/>
    <xf numFmtId="164" fontId="13" fillId="0" borderId="1" xfId="0" applyNumberFormat="1" applyFont="1" applyBorder="1"/>
    <xf numFmtId="164" fontId="13" fillId="0" borderId="1" xfId="0" applyNumberFormat="1" applyFont="1" applyBorder="1" applyAlignment="1">
      <alignment wrapText="1"/>
    </xf>
    <xf numFmtId="164" fontId="13" fillId="0" borderId="1" xfId="3" applyNumberFormat="1" applyFont="1" applyBorder="1"/>
    <xf numFmtId="0" fontId="13" fillId="0" borderId="2" xfId="0" applyFont="1" applyBorder="1"/>
    <xf numFmtId="10" fontId="13" fillId="0" borderId="3" xfId="0" applyNumberFormat="1" applyFont="1" applyBorder="1" applyAlignment="1"/>
    <xf numFmtId="0" fontId="12" fillId="0" borderId="4" xfId="0" applyFont="1" applyFill="1" applyBorder="1"/>
    <xf numFmtId="0" fontId="13" fillId="0" borderId="5" xfId="0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/>
    </xf>
    <xf numFmtId="0" fontId="13" fillId="0" borderId="6" xfId="0" applyFont="1" applyFill="1" applyBorder="1" applyAlignment="1">
      <alignment horizontal="center"/>
    </xf>
    <xf numFmtId="0" fontId="13" fillId="2" borderId="7" xfId="0" applyFont="1" applyFill="1" applyBorder="1"/>
    <xf numFmtId="3" fontId="13" fillId="2" borderId="8" xfId="0" applyNumberFormat="1" applyFont="1" applyFill="1" applyBorder="1" applyAlignment="1"/>
    <xf numFmtId="10" fontId="13" fillId="2" borderId="9" xfId="0" applyNumberFormat="1" applyFont="1" applyFill="1" applyBorder="1" applyAlignment="1"/>
    <xf numFmtId="164" fontId="13" fillId="0" borderId="3" xfId="0" applyNumberFormat="1" applyFont="1" applyBorder="1"/>
    <xf numFmtId="0" fontId="12" fillId="0" borderId="4" xfId="0" applyFont="1" applyBorder="1"/>
    <xf numFmtId="0" fontId="13" fillId="0" borderId="5" xfId="0" applyFont="1" applyFill="1" applyBorder="1" applyAlignment="1">
      <alignment horizontal="center" wrapText="1"/>
    </xf>
    <xf numFmtId="0" fontId="13" fillId="0" borderId="6" xfId="0" applyFont="1" applyFill="1" applyBorder="1" applyAlignment="1">
      <alignment horizontal="center" wrapText="1"/>
    </xf>
    <xf numFmtId="164" fontId="13" fillId="2" borderId="8" xfId="0" applyNumberFormat="1" applyFont="1" applyFill="1" applyBorder="1" applyAlignment="1"/>
    <xf numFmtId="164" fontId="13" fillId="2" borderId="8" xfId="0" applyNumberFormat="1" applyFont="1" applyFill="1" applyBorder="1"/>
    <xf numFmtId="164" fontId="13" fillId="2" borderId="9" xfId="0" applyNumberFormat="1" applyFont="1" applyFill="1" applyBorder="1"/>
    <xf numFmtId="0" fontId="13" fillId="0" borderId="1" xfId="0" applyFont="1" applyFill="1" applyBorder="1"/>
    <xf numFmtId="164" fontId="13" fillId="0" borderId="1" xfId="0" applyNumberFormat="1" applyFont="1" applyFill="1" applyBorder="1"/>
    <xf numFmtId="164" fontId="13" fillId="0" borderId="1" xfId="0" applyNumberFormat="1" applyFont="1" applyFill="1" applyBorder="1" applyAlignment="1">
      <alignment wrapText="1"/>
    </xf>
    <xf numFmtId="164" fontId="13" fillId="0" borderId="1" xfId="3" applyNumberFormat="1" applyFont="1" applyFill="1" applyBorder="1"/>
    <xf numFmtId="0" fontId="13" fillId="0" borderId="2" xfId="0" applyFont="1" applyFill="1" applyBorder="1"/>
    <xf numFmtId="164" fontId="13" fillId="0" borderId="3" xfId="0" applyNumberFormat="1" applyFont="1" applyFill="1" applyBorder="1"/>
    <xf numFmtId="0" fontId="13" fillId="0" borderId="7" xfId="0" applyFont="1" applyFill="1" applyBorder="1"/>
    <xf numFmtId="164" fontId="13" fillId="0" borderId="8" xfId="0" applyNumberFormat="1" applyFont="1" applyFill="1" applyBorder="1"/>
    <xf numFmtId="164" fontId="13" fillId="0" borderId="9" xfId="0" applyNumberFormat="1" applyFont="1" applyFill="1" applyBorder="1"/>
    <xf numFmtId="1" fontId="1" fillId="0" borderId="3" xfId="5" applyNumberFormat="1" applyFont="1" applyBorder="1"/>
    <xf numFmtId="0" fontId="13" fillId="0" borderId="4" xfId="0" applyFont="1" applyBorder="1"/>
    <xf numFmtId="0" fontId="12" fillId="0" borderId="5" xfId="0" applyFont="1" applyBorder="1"/>
    <xf numFmtId="0" fontId="12" fillId="0" borderId="6" xfId="0" applyFont="1" applyBorder="1"/>
    <xf numFmtId="0" fontId="13" fillId="0" borderId="7" xfId="0" applyFont="1" applyBorder="1"/>
    <xf numFmtId="0" fontId="13" fillId="0" borderId="8" xfId="0" applyFont="1" applyBorder="1"/>
    <xf numFmtId="1" fontId="13" fillId="0" borderId="9" xfId="0" applyNumberFormat="1" applyFont="1" applyBorder="1"/>
  </cellXfs>
  <cellStyles count="7">
    <cellStyle name="Normal" xfId="0" builtinId="0"/>
    <cellStyle name="Normal 2" xfId="1" xr:uid="{00000000-0005-0000-0000-000001000000}"/>
    <cellStyle name="Normal 3" xfId="2" xr:uid="{00000000-0005-0000-0000-000002000000}"/>
    <cellStyle name="Normal 4" xfId="4" xr:uid="{00000000-0005-0000-0000-000003000000}"/>
    <cellStyle name="Normal 5" xfId="5" xr:uid="{00000000-0005-0000-0000-000004000000}"/>
    <cellStyle name="Normal 6" xfId="6" xr:uid="{00000000-0005-0000-0000-000005000000}"/>
    <cellStyle name="Percent" xfId="3" builtinId="5"/>
  </cellStyles>
  <dxfs count="121"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" formatCode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64" formatCode="0.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14" formatCode="0.00%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alignment horizontal="general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C84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E16273E-57AD-4F74-BA95-6B22B7435451}" name="PK_12_Membership_By_Race_One_Year_Comparison" displayName="PK_12_Membership_By_Race_One_Year_Comparison" ref="A3:E11" totalsRowShown="0" headerRowDxfId="112" headerRowBorderDxfId="119" tableBorderDxfId="120" totalsRowBorderDxfId="118">
  <autoFilter ref="A3:E11" xr:uid="{9E16273E-57AD-4F74-BA95-6B22B7435451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E3EED860-A885-4FB6-AC55-65F0547E7B29}" name="Racial/Ethnic Group" dataDxfId="117"/>
    <tableColumn id="2" xr3:uid="{2A5A811D-4E68-4E0B-8DFF-97A97938DFC7}" name="Pupil Count October 2017" dataDxfId="116"/>
    <tableColumn id="3" xr3:uid="{7318D68C-EDED-4034-80DF-B65169E9C0D5}" name="Pupil Count October 2018" dataDxfId="115" dataCellStyle="Normal 5"/>
    <tableColumn id="4" xr3:uid="{427DE411-1D13-4FEB-9644-D22D3B0B50D7}" name="Count Change From 2017 to 2018" dataDxfId="114"/>
    <tableColumn id="5" xr3:uid="{CB984A6B-6799-4911-970E-AFC4182724A4}" name="Percent Change From 2017 to 2018" dataDxfId="113">
      <calculatedColumnFormula>D4/B4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3ABB449-D70E-4B44-8844-CDDE6965CBD5}" name="PK_12_Membership_By_Race_Ten_Year_Comparison" displayName="PK_12_Membership_By_Race_Ten_Year_Comparison" ref="A13:E21" totalsRowShown="0" headerRowDxfId="103" headerRowBorderDxfId="110" tableBorderDxfId="111" totalsRowBorderDxfId="109">
  <autoFilter ref="A13:E21" xr:uid="{23ABB449-D70E-4B44-8844-CDDE6965CBD5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9B35F234-3D93-42F9-B03B-C229484183B1}" name="Racial/Ethnic Group" dataDxfId="108"/>
    <tableColumn id="2" xr3:uid="{84C1C558-57EE-4BDD-842A-0E17575E538C}" name="Pupil Count October 2008" dataDxfId="107"/>
    <tableColumn id="3" xr3:uid="{890DF635-096C-49C6-99C6-DCE8211F985C}" name="Pupil Count October 2018" dataDxfId="106" dataCellStyle="Normal 5"/>
    <tableColumn id="4" xr3:uid="{00F9052F-F64A-4C40-AF34-31FB158306D4}" name="Count Change From 2008 to 2018" dataDxfId="105">
      <calculatedColumnFormula>C14-B14</calculatedColumnFormula>
    </tableColumn>
    <tableColumn id="5" xr3:uid="{7296ADD7-ECE9-48B6-815E-095A4235F22A}" name="Percent Change From 2008 to 2018" dataDxfId="104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A7F7FD1-6837-43F1-BD52-1334893ECFF4}" name="PK_12_Membership_By_Race_Twenty_Year_Comparison" displayName="PK_12_Membership_By_Race_Twenty_Year_Comparison" ref="A23:E31" totalsRowShown="0" headerRowDxfId="94" headerRowBorderDxfId="101" tableBorderDxfId="102" totalsRowBorderDxfId="100">
  <autoFilter ref="A23:E31" xr:uid="{CA7F7FD1-6837-43F1-BD52-1334893ECFF4}">
    <filterColumn colId="0" hiddenButton="1"/>
    <filterColumn colId="1" hiddenButton="1"/>
    <filterColumn colId="2" hiddenButton="1"/>
    <filterColumn colId="3" hiddenButton="1"/>
    <filterColumn colId="4" hiddenButton="1"/>
  </autoFilter>
  <tableColumns count="5">
    <tableColumn id="1" xr3:uid="{56A5EAE0-9BCA-4C41-9D10-4530EF3C5E42}" name="Racial/Ethnic Group" dataDxfId="99"/>
    <tableColumn id="2" xr3:uid="{D42DCB0C-4DEB-4D21-82CD-8D42BCC3CFCE}" name="Pupil Count October 1998" dataDxfId="98"/>
    <tableColumn id="3" xr3:uid="{A21F3C58-5F9C-4286-AE8C-6F33CAE8EA9B}" name="Pupil Count October 2018" dataDxfId="97" dataCellStyle="Normal 5"/>
    <tableColumn id="4" xr3:uid="{99FF7D0A-EBD5-4BF5-A2B3-C1E492CA1B52}" name="Count Change From 1998 to 2018" dataDxfId="96">
      <calculatedColumnFormula>C24-B24</calculatedColumnFormula>
    </tableColumn>
    <tableColumn id="5" xr3:uid="{0314FCE8-0DD9-4D56-96FD-BC8F485E9D0D}" name="Percent Change From 1998 to 2018" dataDxfId="95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7914A1D6-FA6A-4393-9924-02516465EF9B}" name="PK_12_Membership_By_Race_History" displayName="PK_12_Membership_By_Race_History" ref="A33:O41" totalsRowShown="0" headerRowDxfId="74" dataDxfId="75" headerRowBorderDxfId="92" tableBorderDxfId="93" totalsRowBorderDxfId="91" dataCellStyle="Percent">
  <autoFilter ref="A33:O41" xr:uid="{7914A1D6-FA6A-4393-9924-02516465EF9B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xr3:uid="{A31E0C56-E07B-4791-AA30-BBC033FE8FA3}" name="Racial/Ethnic Group" dataDxfId="90"/>
    <tableColumn id="2" xr3:uid="{FD9FD13E-1DD3-424B-8AFC-7AA1EB4DB88A}" name="2005" dataDxfId="89"/>
    <tableColumn id="3" xr3:uid="{74642621-8DC8-41F3-8FEC-430215F4503D}" name="2006" dataDxfId="88"/>
    <tableColumn id="4" xr3:uid="{8179BD97-026D-4ECF-B8E0-A2F908081299}" name="2007" dataDxfId="87"/>
    <tableColumn id="5" xr3:uid="{C839CC1C-09E9-438D-990F-94B57275B872}" name="2008" dataDxfId="86"/>
    <tableColumn id="6" xr3:uid="{2A6EA01D-885B-4F60-B685-019450DA75E4}" name="2009" dataDxfId="85"/>
    <tableColumn id="7" xr3:uid="{266539DC-6F23-49D8-9459-FB4D285FD62A}" name="2010" dataDxfId="84"/>
    <tableColumn id="8" xr3:uid="{D5D01B25-9C8E-4FA1-9223-C965057B5EAB}" name="2011" dataDxfId="83"/>
    <tableColumn id="9" xr3:uid="{C689F5B7-571A-4DE8-A443-3F69E4846AD8}" name="2012" dataDxfId="82"/>
    <tableColumn id="10" xr3:uid="{F2125ADD-3FDC-4787-9989-6DE3FD3B554E}" name="2013" dataDxfId="81"/>
    <tableColumn id="11" xr3:uid="{58AE94AC-E4BD-4A39-A0C6-ED6BC9CE8255}" name="2014" dataDxfId="80" dataCellStyle="Percent"/>
    <tableColumn id="12" xr3:uid="{9A633594-92F6-4D3D-9168-5DF933F60F83}" name="2015" dataDxfId="79"/>
    <tableColumn id="13" xr3:uid="{C201F94D-E5AD-4061-8FC0-F00EBFC66C27}" name="2016" dataDxfId="78" dataCellStyle="Percent"/>
    <tableColumn id="14" xr3:uid="{65F669A6-193F-428A-9D03-0AD03A1FA526}" name="2017" dataDxfId="77" dataCellStyle="Percent"/>
    <tableColumn id="15" xr3:uid="{53F0EED6-034E-40B0-BEB7-0FE2603F41B7}" name="2018" dataDxfId="76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22532E07-6AFF-4A0D-8F31-618EC124198F}" name="Historical_Percentages_by_Race_Ethnicity" displayName="Historical_Percentages_by_Race_Ethnicity" ref="A1:AA9" totalsRowShown="0" headerRowDxfId="42" dataDxfId="43" headerRowBorderDxfId="72" tableBorderDxfId="73" totalsRowBorderDxfId="71" dataCellStyle="Percent">
  <autoFilter ref="A1:AA9" xr:uid="{22532E07-6AFF-4A0D-8F31-618EC124198F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</autoFilter>
  <tableColumns count="27">
    <tableColumn id="1" xr3:uid="{22BE2783-0388-47EC-8D6A-D5F8C2B4A6CF}" name="Racial/Ethnic Group" dataDxfId="70"/>
    <tableColumn id="2" xr3:uid="{D334DF3B-5705-47A7-A648-1EFC67E18ED3}" name="1993-1994" dataDxfId="69"/>
    <tableColumn id="3" xr3:uid="{FB977258-A924-4239-A6BD-D27EE200E375}" name="1994-1995" dataDxfId="68"/>
    <tableColumn id="4" xr3:uid="{FA1971A4-FDC7-451F-9AE3-151568364CB4}" name="1995-1996" dataDxfId="67"/>
    <tableColumn id="5" xr3:uid="{35E4EE10-5797-4843-BE4D-E8BDB969ED67}" name="1996-1997" dataDxfId="66"/>
    <tableColumn id="6" xr3:uid="{3B384AD8-10EF-4B07-9B0C-FF326852D25C}" name="1997-1998" dataDxfId="65"/>
    <tableColumn id="7" xr3:uid="{1228674E-6CA5-4D84-90DA-8DF4B8DAF260}" name="1998-1999" dataDxfId="64"/>
    <tableColumn id="8" xr3:uid="{76F389C2-55D2-468E-988D-492A34B95A69}" name="1999-2000" dataDxfId="63"/>
    <tableColumn id="9" xr3:uid="{E9761F0A-BA67-4772-A8BA-93CE6982BC6A}" name="2000-2001" dataDxfId="62"/>
    <tableColumn id="10" xr3:uid="{67C36CF5-F4CA-4218-9C2A-5E16552FB324}" name="2001-2002" dataDxfId="61"/>
    <tableColumn id="11" xr3:uid="{57973ADE-0208-45DB-B8E9-DE9CAEC6B82D}" name="2002-2003" dataDxfId="60"/>
    <tableColumn id="12" xr3:uid="{CE670FB7-7863-4724-A087-E899A84A8A96}" name="2003-2004" dataDxfId="59"/>
    <tableColumn id="13" xr3:uid="{A5B9A220-D7D0-4FE6-AA85-7C3614B19BE3}" name="2004-2005" dataDxfId="58"/>
    <tableColumn id="14" xr3:uid="{803D8B04-3FBD-4B9C-9957-38B8CD6240B8}" name="2005-2006" dataDxfId="57"/>
    <tableColumn id="15" xr3:uid="{F3694B05-FE46-4891-A446-AA3BAE7A1BA6}" name="2006-2007" dataDxfId="56"/>
    <tableColumn id="16" xr3:uid="{0299D727-13B0-475C-B431-C0DA6904B524}" name="2007-2008" dataDxfId="55"/>
    <tableColumn id="17" xr3:uid="{166FD5BD-1800-4FA9-B288-91A2E5660ED7}" name="2008-2009" dataDxfId="54"/>
    <tableColumn id="18" xr3:uid="{151F4669-F542-40C5-8450-AA0EF23A6C81}" name="2009-2010" dataDxfId="53"/>
    <tableColumn id="19" xr3:uid="{6B184767-84CB-4C64-996D-4FAD1E02AD37}" name="2010-2011" dataDxfId="52"/>
    <tableColumn id="20" xr3:uid="{9D9A227A-F7C4-47F6-ADB4-DCD0E13D0AA7}" name="2011-2012" dataDxfId="51"/>
    <tableColumn id="21" xr3:uid="{5E89A0B2-549B-4815-97DB-BA2C6AC9C1C3}" name="2012-2013" dataDxfId="50"/>
    <tableColumn id="22" xr3:uid="{6A3CE05C-2503-44F6-A34F-DB9612923F4A}" name="2013-2014" dataDxfId="49"/>
    <tableColumn id="23" xr3:uid="{D9D22ABD-D850-489A-BFED-D181C2DF47E0}" name="2014-2015" dataDxfId="48" dataCellStyle="Percent"/>
    <tableColumn id="24" xr3:uid="{E16ABE6F-5276-47B1-B16E-2E45D32C9803}" name="2015-2016" dataDxfId="47"/>
    <tableColumn id="25" xr3:uid="{77739AAF-EB98-4DEA-9BB4-C73140C56FD0}" name="2016-2017" dataDxfId="46" dataCellStyle="Percent"/>
    <tableColumn id="26" xr3:uid="{81B269EA-94B6-4208-9707-C79DF104E558}" name="2017-2018" dataDxfId="45" dataCellStyle="Percent"/>
    <tableColumn id="27" xr3:uid="{F03430E6-B4A8-4E51-935D-F572788AD702}" name="2018-2019" dataDxfId="44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0626B20-B7EC-457D-A45E-C14325182E19}" name="Historical_Counts_by_Race_Ethnicity" displayName="Historical_Counts_by_Race_Ethnicity" ref="A1:AK9" totalsRowShown="0" headerRowDxfId="0" dataDxfId="1" headerRowBorderDxfId="40" tableBorderDxfId="41" totalsRowBorderDxfId="39">
  <autoFilter ref="A1:AK9" xr:uid="{C0626B20-B7EC-457D-A45E-C14325182E19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  <filterColumn colId="32" hiddenButton="1"/>
    <filterColumn colId="33" hiddenButton="1"/>
    <filterColumn colId="34" hiddenButton="1"/>
    <filterColumn colId="35" hiddenButton="1"/>
    <filterColumn colId="36" hiddenButton="1"/>
  </autoFilter>
  <tableColumns count="37">
    <tableColumn id="1" xr3:uid="{13FF336C-7719-486C-88D1-991685DC53AE}" name="Race/Ethnicity" dataDxfId="38"/>
    <tableColumn id="2" xr3:uid="{348064AF-433A-4F62-BFD6-DF90474BD34C}" name="1983-1984" dataDxfId="37"/>
    <tableColumn id="3" xr3:uid="{AE6D0B4F-43D6-428D-924A-3FFA4C693E20}" name="1984-1985" dataDxfId="36"/>
    <tableColumn id="4" xr3:uid="{A3E23E7F-129F-4C82-8F8E-F8BFE76E8A37}" name="1985-1986" dataDxfId="35"/>
    <tableColumn id="5" xr3:uid="{3A1B1435-973F-4188-B30C-CCF91885763A}" name="1986-1987" dataDxfId="34"/>
    <tableColumn id="6" xr3:uid="{23992D34-0176-4A6E-ACCB-2D98F3DDC3EA}" name="1987-1988" dataDxfId="33"/>
    <tableColumn id="7" xr3:uid="{09C4E2B4-7A4F-4873-B7B4-8835B7CA2803}" name="1988-1989" dataDxfId="32"/>
    <tableColumn id="8" xr3:uid="{BD11F05A-1287-4DA7-9011-23F7946FDF61}" name="1989-1990" dataDxfId="31"/>
    <tableColumn id="9" xr3:uid="{858C65A8-C051-4EE7-9769-C278C6D5A8E4}" name="1990-1991" dataDxfId="30"/>
    <tableColumn id="10" xr3:uid="{384003AC-440C-4697-A49D-2917F24AC921}" name="1991-1992" dataDxfId="29"/>
    <tableColumn id="11" xr3:uid="{6A367C83-1654-4FD8-B8B5-BDCCC57D1E40}" name="1992-1993" dataDxfId="28"/>
    <tableColumn id="12" xr3:uid="{DFBDEFA6-B9ED-4EF8-BB7A-1B92B19DE3EB}" name="1993-1994" dataDxfId="27"/>
    <tableColumn id="13" xr3:uid="{66DB338F-8049-4498-AA97-935275E696E3}" name="1994-1995" dataDxfId="26"/>
    <tableColumn id="14" xr3:uid="{46544C65-CF1B-44A9-AEA2-E7C02A28F4F3}" name="1995-1996" dataDxfId="25"/>
    <tableColumn id="15" xr3:uid="{8A703126-EA2C-4F7B-A0AD-7BECFC490B4E}" name="1996-1997" dataDxfId="24"/>
    <tableColumn id="16" xr3:uid="{6F40EC85-B477-4C44-8C41-7A67DBDA9E80}" name="1997-1998" dataDxfId="23"/>
    <tableColumn id="17" xr3:uid="{66C8675E-F92A-4AAE-99EF-81C52D52ADAC}" name="1998-1999" dataDxfId="22"/>
    <tableColumn id="18" xr3:uid="{BA80FDBC-98A2-4576-B67F-4F4A8766E394}" name="1999-2000" dataDxfId="21"/>
    <tableColumn id="19" xr3:uid="{1B96BE83-DC68-4291-AA82-44E7FB1E3336}" name="2000-2001" dataDxfId="20"/>
    <tableColumn id="20" xr3:uid="{7F2DDD7D-D315-48C9-9C59-6A8CD7244CFE}" name="2001-2002" dataDxfId="19"/>
    <tableColumn id="21" xr3:uid="{1C80D94E-ABB8-43F3-9B44-766EF65F3957}" name="2002-2003" dataDxfId="18"/>
    <tableColumn id="22" xr3:uid="{7F31506B-7F90-4555-9600-6772DE0AEC8A}" name="2003-2004" dataDxfId="17"/>
    <tableColumn id="23" xr3:uid="{D278A62E-BAEC-41DE-851A-01195461FC3A}" name="2004-2005" dataDxfId="16"/>
    <tableColumn id="24" xr3:uid="{0239BF07-1B7D-49D5-8784-383D9410F91A}" name="2005-2006" dataDxfId="15"/>
    <tableColumn id="25" xr3:uid="{7E919EEF-F810-4449-81EE-7E570136A0AD}" name="2006-2007" dataDxfId="14"/>
    <tableColumn id="26" xr3:uid="{00CB89D9-9233-4484-B11E-380413A6250F}" name="2007-2008" dataDxfId="13"/>
    <tableColumn id="27" xr3:uid="{A8AEF068-E55E-4425-A078-06A5DBFE9E4F}" name="2008-2009" dataDxfId="12"/>
    <tableColumn id="28" xr3:uid="{77E224A7-F470-4697-9C97-0B6E3F9689B5}" name="2009-2010" dataDxfId="11"/>
    <tableColumn id="29" xr3:uid="{3FB1DB63-084D-470D-BB7B-F0741AA97BD2}" name="2010-2011" dataDxfId="10"/>
    <tableColumn id="30" xr3:uid="{6C118223-3EFA-4FB1-A1BA-2F379D9740BD}" name="2011-2012" dataDxfId="9"/>
    <tableColumn id="31" xr3:uid="{3BEEA578-CABF-4295-B821-2495934D3034}" name="2012-2013" dataDxfId="8"/>
    <tableColumn id="32" xr3:uid="{66578377-1D84-4070-94CE-E8A199CF0CB5}" name="2013-2014" dataDxfId="7"/>
    <tableColumn id="33" xr3:uid="{FB220E69-2368-453B-9923-F15F59D3B816}" name="2014-2015" dataDxfId="6"/>
    <tableColumn id="34" xr3:uid="{B25F7ADD-0D9C-47AA-969C-A828DEEB6A57}" name="2015-2016" dataDxfId="5"/>
    <tableColumn id="35" xr3:uid="{C38CF623-CB5B-43C9-A5E3-3093BADDFB11}" name="2016-2017" dataDxfId="4"/>
    <tableColumn id="36" xr3:uid="{DAEE2504-5ABC-47B9-8494-DE48DBFE0923}" name="2017-2018" dataDxfId="3"/>
    <tableColumn id="37" xr3:uid="{FE0F6709-F7C9-4120-A94A-F3A3D1317E39}" name="2018-2019" dataDxfId="2" dataCellStyle="Normal 5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41"/>
  <sheetViews>
    <sheetView tabSelected="1" workbookViewId="0">
      <selection activeCell="H8" sqref="H8"/>
    </sheetView>
  </sheetViews>
  <sheetFormatPr defaultRowHeight="12.75" x14ac:dyDescent="0.2"/>
  <cols>
    <col min="1" max="1" width="38.7109375" style="2" customWidth="1"/>
    <col min="2" max="3" width="25.42578125" style="2" customWidth="1"/>
    <col min="4" max="4" width="31.5703125" style="2" customWidth="1"/>
    <col min="5" max="5" width="33.140625" style="2" customWidth="1"/>
    <col min="6" max="6" width="7.140625" style="2" bestFit="1" customWidth="1"/>
    <col min="7" max="15" width="9.28515625" style="2" customWidth="1"/>
    <col min="16" max="16384" width="9.140625" style="2"/>
  </cols>
  <sheetData>
    <row r="1" spans="1:5" ht="21" x14ac:dyDescent="0.2">
      <c r="A1" s="6" t="s">
        <v>0</v>
      </c>
      <c r="B1" s="1"/>
      <c r="C1" s="1"/>
      <c r="D1" s="1"/>
      <c r="E1" s="1"/>
    </row>
    <row r="2" spans="1:5" s="4" customFormat="1" ht="21" x14ac:dyDescent="0.35">
      <c r="A2" s="7" t="s">
        <v>10</v>
      </c>
      <c r="B2" s="3"/>
      <c r="C2" s="3"/>
      <c r="D2" s="3"/>
      <c r="E2" s="3"/>
    </row>
    <row r="3" spans="1:5" s="5" customFormat="1" ht="15" x14ac:dyDescent="0.25">
      <c r="A3" s="23" t="s">
        <v>1</v>
      </c>
      <c r="B3" s="24" t="s">
        <v>11</v>
      </c>
      <c r="C3" s="25" t="s">
        <v>47</v>
      </c>
      <c r="D3" s="24" t="s">
        <v>48</v>
      </c>
      <c r="E3" s="26" t="s">
        <v>49</v>
      </c>
    </row>
    <row r="4" spans="1:5" ht="15" x14ac:dyDescent="0.25">
      <c r="A4" s="21" t="s">
        <v>2</v>
      </c>
      <c r="B4" s="14">
        <v>6455</v>
      </c>
      <c r="C4" s="14">
        <v>6503</v>
      </c>
      <c r="D4" s="14">
        <f>C4-B4</f>
        <v>48</v>
      </c>
      <c r="E4" s="22">
        <f>D4/B4</f>
        <v>7.4360960495739739E-3</v>
      </c>
    </row>
    <row r="5" spans="1:5" ht="15" x14ac:dyDescent="0.25">
      <c r="A5" s="21" t="s">
        <v>3</v>
      </c>
      <c r="B5" s="14">
        <v>28948</v>
      </c>
      <c r="C5" s="14">
        <v>29054</v>
      </c>
      <c r="D5" s="14">
        <f t="shared" ref="D5:D10" si="0">C5-B5</f>
        <v>106</v>
      </c>
      <c r="E5" s="22">
        <f t="shared" ref="E5:E10" si="1">D5/B5</f>
        <v>3.6617382893464143E-3</v>
      </c>
    </row>
    <row r="6" spans="1:5" ht="15" x14ac:dyDescent="0.25">
      <c r="A6" s="21" t="s">
        <v>4</v>
      </c>
      <c r="B6" s="14">
        <v>41671</v>
      </c>
      <c r="C6" s="15">
        <v>41135</v>
      </c>
      <c r="D6" s="14">
        <f t="shared" si="0"/>
        <v>-536</v>
      </c>
      <c r="E6" s="22">
        <f t="shared" si="1"/>
        <v>-1.2862662283122555E-2</v>
      </c>
    </row>
    <row r="7" spans="1:5" ht="15" x14ac:dyDescent="0.25">
      <c r="A7" s="21" t="s">
        <v>5</v>
      </c>
      <c r="B7" s="14">
        <v>306434</v>
      </c>
      <c r="C7" s="15">
        <v>305948</v>
      </c>
      <c r="D7" s="14">
        <f t="shared" si="0"/>
        <v>-486</v>
      </c>
      <c r="E7" s="22">
        <f t="shared" si="1"/>
        <v>-1.5859858892942689E-3</v>
      </c>
    </row>
    <row r="8" spans="1:5" ht="15" x14ac:dyDescent="0.25">
      <c r="A8" s="21" t="s">
        <v>6</v>
      </c>
      <c r="B8" s="14">
        <v>486479</v>
      </c>
      <c r="C8" s="15">
        <v>486634</v>
      </c>
      <c r="D8" s="14">
        <f t="shared" si="0"/>
        <v>155</v>
      </c>
      <c r="E8" s="22">
        <f t="shared" si="1"/>
        <v>3.1861601425755274E-4</v>
      </c>
    </row>
    <row r="9" spans="1:5" ht="15" x14ac:dyDescent="0.25">
      <c r="A9" s="21" t="s">
        <v>7</v>
      </c>
      <c r="B9" s="14">
        <v>2290</v>
      </c>
      <c r="C9" s="15">
        <v>2436</v>
      </c>
      <c r="D9" s="14">
        <f t="shared" si="0"/>
        <v>146</v>
      </c>
      <c r="E9" s="22">
        <f t="shared" si="1"/>
        <v>6.3755458515283844E-2</v>
      </c>
    </row>
    <row r="10" spans="1:5" ht="15" x14ac:dyDescent="0.25">
      <c r="A10" s="21" t="s">
        <v>8</v>
      </c>
      <c r="B10" s="14">
        <v>38003</v>
      </c>
      <c r="C10" s="15">
        <v>39826</v>
      </c>
      <c r="D10" s="14">
        <f t="shared" si="0"/>
        <v>1823</v>
      </c>
      <c r="E10" s="22">
        <f t="shared" si="1"/>
        <v>4.7969897113385784E-2</v>
      </c>
    </row>
    <row r="11" spans="1:5" ht="15" x14ac:dyDescent="0.25">
      <c r="A11" s="27" t="s">
        <v>9</v>
      </c>
      <c r="B11" s="28">
        <f>SUM(B4:B10)</f>
        <v>910280</v>
      </c>
      <c r="C11" s="28">
        <f>SUM(C4:C10)</f>
        <v>911536</v>
      </c>
      <c r="D11" s="28">
        <f>SUM(D4:D10)</f>
        <v>1256</v>
      </c>
      <c r="E11" s="29">
        <f t="shared" ref="E11" si="2">D11/B11</f>
        <v>1.3797952278419828E-3</v>
      </c>
    </row>
    <row r="12" spans="1:5" x14ac:dyDescent="0.2">
      <c r="B12" s="8"/>
      <c r="C12" s="8"/>
      <c r="D12" s="8"/>
      <c r="E12" s="9"/>
    </row>
    <row r="13" spans="1:5" ht="15" x14ac:dyDescent="0.25">
      <c r="A13" s="23" t="s">
        <v>1</v>
      </c>
      <c r="B13" s="24" t="s">
        <v>50</v>
      </c>
      <c r="C13" s="24" t="s">
        <v>47</v>
      </c>
      <c r="D13" s="24" t="s">
        <v>51</v>
      </c>
      <c r="E13" s="26" t="s">
        <v>52</v>
      </c>
    </row>
    <row r="14" spans="1:5" ht="15" x14ac:dyDescent="0.25">
      <c r="A14" s="21" t="s">
        <v>2</v>
      </c>
      <c r="B14" s="16">
        <v>9494</v>
      </c>
      <c r="C14" s="14">
        <v>6503</v>
      </c>
      <c r="D14" s="14">
        <f>C14-B14</f>
        <v>-2991</v>
      </c>
      <c r="E14" s="22">
        <f>D14/B14</f>
        <v>-0.31504107857594271</v>
      </c>
    </row>
    <row r="15" spans="1:5" ht="15" x14ac:dyDescent="0.25">
      <c r="A15" s="21" t="s">
        <v>3</v>
      </c>
      <c r="B15" s="16">
        <v>29253</v>
      </c>
      <c r="C15" s="14">
        <v>29054</v>
      </c>
      <c r="D15" s="14">
        <f t="shared" ref="D15:D20" si="3">C15-B15</f>
        <v>-199</v>
      </c>
      <c r="E15" s="22">
        <f t="shared" ref="E15:E18" si="4">D15/B15</f>
        <v>-6.8027210884353739E-3</v>
      </c>
    </row>
    <row r="16" spans="1:5" ht="15" x14ac:dyDescent="0.25">
      <c r="A16" s="21" t="s">
        <v>4</v>
      </c>
      <c r="B16" s="14">
        <v>48757</v>
      </c>
      <c r="C16" s="15">
        <v>41135</v>
      </c>
      <c r="D16" s="14">
        <f t="shared" si="3"/>
        <v>-7622</v>
      </c>
      <c r="E16" s="22">
        <f t="shared" si="4"/>
        <v>-0.15632627109953443</v>
      </c>
    </row>
    <row r="17" spans="1:5" ht="15" x14ac:dyDescent="0.25">
      <c r="A17" s="21" t="s">
        <v>5</v>
      </c>
      <c r="B17" s="16">
        <v>232226</v>
      </c>
      <c r="C17" s="15">
        <v>305948</v>
      </c>
      <c r="D17" s="14">
        <f t="shared" si="3"/>
        <v>73722</v>
      </c>
      <c r="E17" s="22">
        <f t="shared" si="4"/>
        <v>0.31745799350632575</v>
      </c>
    </row>
    <row r="18" spans="1:5" ht="15" x14ac:dyDescent="0.25">
      <c r="A18" s="21" t="s">
        <v>6</v>
      </c>
      <c r="B18" s="16">
        <v>498713</v>
      </c>
      <c r="C18" s="15">
        <v>486634</v>
      </c>
      <c r="D18" s="14">
        <f t="shared" si="3"/>
        <v>-12079</v>
      </c>
      <c r="E18" s="22">
        <f t="shared" si="4"/>
        <v>-2.4220343163302339E-2</v>
      </c>
    </row>
    <row r="19" spans="1:5" ht="15" x14ac:dyDescent="0.25">
      <c r="A19" s="21" t="s">
        <v>7</v>
      </c>
      <c r="B19" s="14"/>
      <c r="C19" s="15">
        <v>2436</v>
      </c>
      <c r="D19" s="14">
        <f t="shared" si="3"/>
        <v>2436</v>
      </c>
      <c r="E19" s="22"/>
    </row>
    <row r="20" spans="1:5" ht="15" x14ac:dyDescent="0.25">
      <c r="A20" s="21" t="s">
        <v>8</v>
      </c>
      <c r="B20" s="14"/>
      <c r="C20" s="15">
        <v>39826</v>
      </c>
      <c r="D20" s="14">
        <f t="shared" si="3"/>
        <v>39826</v>
      </c>
      <c r="E20" s="22"/>
    </row>
    <row r="21" spans="1:5" ht="15" x14ac:dyDescent="0.25">
      <c r="A21" s="27" t="s">
        <v>9</v>
      </c>
      <c r="B21" s="28">
        <f>SUM(B14:B20)</f>
        <v>818443</v>
      </c>
      <c r="C21" s="28">
        <f>SUM(C14:C20)</f>
        <v>911536</v>
      </c>
      <c r="D21" s="28">
        <f t="shared" ref="D21" si="5">C21-B21</f>
        <v>93093</v>
      </c>
      <c r="E21" s="29">
        <f t="shared" ref="E21" si="6">D21/B21</f>
        <v>0.11374402371331907</v>
      </c>
    </row>
    <row r="22" spans="1:5" ht="15" x14ac:dyDescent="0.25">
      <c r="A22" s="11"/>
      <c r="B22" s="10"/>
      <c r="C22" s="10"/>
      <c r="D22" s="10"/>
      <c r="E22" s="12"/>
    </row>
    <row r="23" spans="1:5" ht="15" x14ac:dyDescent="0.25">
      <c r="A23" s="23" t="s">
        <v>1</v>
      </c>
      <c r="B23" s="24" t="s">
        <v>53</v>
      </c>
      <c r="C23" s="24" t="s">
        <v>47</v>
      </c>
      <c r="D23" s="24" t="s">
        <v>54</v>
      </c>
      <c r="E23" s="26" t="s">
        <v>55</v>
      </c>
    </row>
    <row r="24" spans="1:5" ht="15" x14ac:dyDescent="0.25">
      <c r="A24" s="21" t="s">
        <v>2</v>
      </c>
      <c r="B24" s="16">
        <v>8054</v>
      </c>
      <c r="C24" s="14">
        <v>6503</v>
      </c>
      <c r="D24" s="14">
        <f>C24-B24</f>
        <v>-1551</v>
      </c>
      <c r="E24" s="22">
        <f>D24/B24</f>
        <v>-0.19257511795381177</v>
      </c>
    </row>
    <row r="25" spans="1:5" ht="15" x14ac:dyDescent="0.25">
      <c r="A25" s="21" t="s">
        <v>3</v>
      </c>
      <c r="B25" s="16">
        <v>18876</v>
      </c>
      <c r="C25" s="14">
        <v>29054</v>
      </c>
      <c r="D25" s="14">
        <f t="shared" ref="D25:D30" si="7">C25-B25</f>
        <v>10178</v>
      </c>
      <c r="E25" s="22">
        <f t="shared" ref="E25:E28" si="8">D25/B25</f>
        <v>0.53920322102140283</v>
      </c>
    </row>
    <row r="26" spans="1:5" ht="15" x14ac:dyDescent="0.25">
      <c r="A26" s="21" t="s">
        <v>4</v>
      </c>
      <c r="B26" s="16">
        <v>39402</v>
      </c>
      <c r="C26" s="15">
        <v>41135</v>
      </c>
      <c r="D26" s="14">
        <f t="shared" si="7"/>
        <v>1733</v>
      </c>
      <c r="E26" s="22">
        <f t="shared" si="8"/>
        <v>4.3982538957413331E-2</v>
      </c>
    </row>
    <row r="27" spans="1:5" ht="15" x14ac:dyDescent="0.25">
      <c r="A27" s="21" t="s">
        <v>5</v>
      </c>
      <c r="B27" s="16">
        <v>139451</v>
      </c>
      <c r="C27" s="15">
        <v>305948</v>
      </c>
      <c r="D27" s="14">
        <f t="shared" si="7"/>
        <v>166497</v>
      </c>
      <c r="E27" s="22">
        <f t="shared" si="8"/>
        <v>1.1939462606937203</v>
      </c>
    </row>
    <row r="28" spans="1:5" ht="15" x14ac:dyDescent="0.25">
      <c r="A28" s="21" t="s">
        <v>6</v>
      </c>
      <c r="B28" s="16">
        <v>493352</v>
      </c>
      <c r="C28" s="15">
        <v>486634</v>
      </c>
      <c r="D28" s="14">
        <f t="shared" si="7"/>
        <v>-6718</v>
      </c>
      <c r="E28" s="22">
        <f t="shared" si="8"/>
        <v>-1.3617052327749761E-2</v>
      </c>
    </row>
    <row r="29" spans="1:5" ht="15" x14ac:dyDescent="0.25">
      <c r="A29" s="21" t="s">
        <v>7</v>
      </c>
      <c r="B29" s="14"/>
      <c r="C29" s="15">
        <v>2436</v>
      </c>
      <c r="D29" s="14">
        <f t="shared" si="7"/>
        <v>2436</v>
      </c>
      <c r="E29" s="22"/>
    </row>
    <row r="30" spans="1:5" ht="15" x14ac:dyDescent="0.25">
      <c r="A30" s="21" t="s">
        <v>8</v>
      </c>
      <c r="B30" s="14"/>
      <c r="C30" s="15">
        <v>39826</v>
      </c>
      <c r="D30" s="14">
        <f t="shared" si="7"/>
        <v>39826</v>
      </c>
      <c r="E30" s="22"/>
    </row>
    <row r="31" spans="1:5" ht="15" x14ac:dyDescent="0.25">
      <c r="A31" s="27" t="s">
        <v>9</v>
      </c>
      <c r="B31" s="28">
        <f>SUM(B24:B30)</f>
        <v>699135</v>
      </c>
      <c r="C31" s="28">
        <f>SUM(C24:C30)</f>
        <v>911536</v>
      </c>
      <c r="D31" s="28">
        <f t="shared" ref="D31" si="9">C31-B31</f>
        <v>212401</v>
      </c>
      <c r="E31" s="29">
        <f>D31/B31</f>
        <v>0.30380541669348554</v>
      </c>
    </row>
    <row r="33" spans="1:15" ht="15" x14ac:dyDescent="0.25">
      <c r="A33" s="31" t="s">
        <v>1</v>
      </c>
      <c r="B33" s="24" t="s">
        <v>57</v>
      </c>
      <c r="C33" s="24" t="s">
        <v>58</v>
      </c>
      <c r="D33" s="24" t="s">
        <v>59</v>
      </c>
      <c r="E33" s="24" t="s">
        <v>60</v>
      </c>
      <c r="F33" s="24" t="s">
        <v>61</v>
      </c>
      <c r="G33" s="24" t="s">
        <v>62</v>
      </c>
      <c r="H33" s="24" t="s">
        <v>63</v>
      </c>
      <c r="I33" s="24" t="s">
        <v>64</v>
      </c>
      <c r="J33" s="24" t="s">
        <v>65</v>
      </c>
      <c r="K33" s="24" t="s">
        <v>66</v>
      </c>
      <c r="L33" s="24" t="s">
        <v>67</v>
      </c>
      <c r="M33" s="32" t="s">
        <v>68</v>
      </c>
      <c r="N33" s="32" t="s">
        <v>69</v>
      </c>
      <c r="O33" s="33" t="s">
        <v>70</v>
      </c>
    </row>
    <row r="34" spans="1:15" ht="15" x14ac:dyDescent="0.25">
      <c r="A34" s="21" t="s">
        <v>2</v>
      </c>
      <c r="B34" s="17">
        <v>1.1768804725966687E-2</v>
      </c>
      <c r="C34" s="17">
        <v>1.1538165811275782E-2</v>
      </c>
      <c r="D34" s="17">
        <v>1.2E-2</v>
      </c>
      <c r="E34" s="17">
        <v>1.1600074776129798E-2</v>
      </c>
      <c r="F34" s="18">
        <v>1.1538165811275782E-2</v>
      </c>
      <c r="G34" s="18">
        <v>8.8365452570566671E-3</v>
      </c>
      <c r="H34" s="18">
        <v>8.361573984653474E-3</v>
      </c>
      <c r="I34" s="18">
        <v>7.7770997069112604E-3</v>
      </c>
      <c r="J34" s="19">
        <v>7.0000000000000001E-3</v>
      </c>
      <c r="K34" s="20">
        <v>7.0000000000000001E-3</v>
      </c>
      <c r="L34" s="19">
        <v>7.1448273407539887E-3</v>
      </c>
      <c r="M34" s="20">
        <v>7.1943240970631555E-3</v>
      </c>
      <c r="N34" s="20">
        <v>7.0912246781210178E-3</v>
      </c>
      <c r="O34" s="30">
        <v>7.0000000000000001E-3</v>
      </c>
    </row>
    <row r="35" spans="1:15" ht="15" x14ac:dyDescent="0.25">
      <c r="A35" s="21" t="s">
        <v>3</v>
      </c>
      <c r="B35" s="17">
        <v>3.2613986279121002E-2</v>
      </c>
      <c r="C35" s="17">
        <v>3.3000000000000002E-2</v>
      </c>
      <c r="D35" s="17">
        <v>3.4000000000000002E-2</v>
      </c>
      <c r="E35" s="17">
        <v>3.5742256943977771E-2</v>
      </c>
      <c r="F35" s="18">
        <v>3.7026891951636776E-2</v>
      </c>
      <c r="G35" s="18">
        <v>2.9043679949153106E-2</v>
      </c>
      <c r="H35" s="18">
        <v>3.1046572199493132E-2</v>
      </c>
      <c r="I35" s="18">
        <v>3.1573913134104001E-2</v>
      </c>
      <c r="J35" s="19">
        <v>3.1E-2</v>
      </c>
      <c r="K35" s="20">
        <v>3.1E-2</v>
      </c>
      <c r="L35" s="19">
        <v>3.0844878057461139E-2</v>
      </c>
      <c r="M35" s="20">
        <v>3.1280006276111327E-2</v>
      </c>
      <c r="N35" s="20">
        <v>3.1801204025135123E-2</v>
      </c>
      <c r="O35" s="30">
        <v>3.2000000000000001E-2</v>
      </c>
    </row>
    <row r="36" spans="1:15" ht="15" x14ac:dyDescent="0.25">
      <c r="A36" s="21" t="s">
        <v>4</v>
      </c>
      <c r="B36" s="17">
        <v>5.9603590587005643E-2</v>
      </c>
      <c r="C36" s="17">
        <v>0.06</v>
      </c>
      <c r="D36" s="17">
        <v>0.06</v>
      </c>
      <c r="E36" s="17">
        <v>5.9572871904335425E-2</v>
      </c>
      <c r="F36" s="18">
        <v>5.9364367683524592E-2</v>
      </c>
      <c r="G36" s="18">
        <v>4.8068576903556912E-2</v>
      </c>
      <c r="H36" s="18">
        <v>4.7914874190093236E-2</v>
      </c>
      <c r="I36" s="18">
        <v>4.68941973989098E-2</v>
      </c>
      <c r="J36" s="19">
        <v>4.7E-2</v>
      </c>
      <c r="K36" s="20">
        <v>4.7E-2</v>
      </c>
      <c r="L36" s="19">
        <v>4.62233848508306E-2</v>
      </c>
      <c r="M36" s="20">
        <v>4.583108199938344E-2</v>
      </c>
      <c r="N36" s="20">
        <v>4.5778222085512153E-2</v>
      </c>
      <c r="O36" s="30">
        <v>4.4999999999999998E-2</v>
      </c>
    </row>
    <row r="37" spans="1:15" ht="15" x14ac:dyDescent="0.25">
      <c r="A37" s="21" t="s">
        <v>5</v>
      </c>
      <c r="B37" s="17">
        <v>0.27082212555782698</v>
      </c>
      <c r="C37" s="17">
        <v>0.27600000000000002</v>
      </c>
      <c r="D37" s="17">
        <v>0.27900000000000003</v>
      </c>
      <c r="E37" s="17">
        <v>0.28374120128096886</v>
      </c>
      <c r="F37" s="18">
        <v>0.28568734021490494</v>
      </c>
      <c r="G37" s="18">
        <v>0.3155377106565036</v>
      </c>
      <c r="H37" s="18">
        <v>0.31897596179171567</v>
      </c>
      <c r="I37" s="18">
        <v>0.32263962823703202</v>
      </c>
      <c r="J37" s="19">
        <v>0.32800000000000001</v>
      </c>
      <c r="K37" s="20">
        <v>0.33100000000000002</v>
      </c>
      <c r="L37" s="19">
        <v>0.3337815533548657</v>
      </c>
      <c r="M37" s="20">
        <v>0.33543273677127222</v>
      </c>
      <c r="N37" s="20">
        <v>0.33663707870105902</v>
      </c>
      <c r="O37" s="30">
        <v>0.33600000000000002</v>
      </c>
    </row>
    <row r="38" spans="1:15" ht="15" x14ac:dyDescent="0.25">
      <c r="A38" s="21" t="s">
        <v>6</v>
      </c>
      <c r="B38" s="17">
        <v>0.62519149285007969</v>
      </c>
      <c r="C38" s="17">
        <v>0.61899999999999999</v>
      </c>
      <c r="D38" s="17">
        <v>0.61499999999999999</v>
      </c>
      <c r="E38" s="17">
        <v>0.60934359509458813</v>
      </c>
      <c r="F38" s="18">
        <v>0.60638323433865793</v>
      </c>
      <c r="G38" s="18">
        <v>0.56838361895185197</v>
      </c>
      <c r="H38" s="18">
        <v>0.56105306901254293</v>
      </c>
      <c r="I38" s="18">
        <v>0.55626180431955496</v>
      </c>
      <c r="J38" s="19">
        <v>0.55000000000000004</v>
      </c>
      <c r="K38" s="20">
        <v>0.54500000000000004</v>
      </c>
      <c r="L38" s="19">
        <v>0.54144311276014556</v>
      </c>
      <c r="M38" s="20">
        <v>0.53759865814971841</v>
      </c>
      <c r="N38" s="20">
        <v>0.53442786834820055</v>
      </c>
      <c r="O38" s="30">
        <v>0.53400000000000003</v>
      </c>
    </row>
    <row r="39" spans="1:15" ht="15" x14ac:dyDescent="0.25">
      <c r="A39" s="21" t="s">
        <v>7</v>
      </c>
      <c r="B39" s="17"/>
      <c r="C39" s="17"/>
      <c r="D39" s="17"/>
      <c r="E39" s="17"/>
      <c r="F39" s="18"/>
      <c r="G39" s="18">
        <v>2.1866062069259922E-3</v>
      </c>
      <c r="H39" s="18">
        <v>2.1269746507231362E-3</v>
      </c>
      <c r="I39" s="18">
        <v>2.1538721642130601E-3</v>
      </c>
      <c r="J39" s="19">
        <v>2E-3</v>
      </c>
      <c r="K39" s="20">
        <v>2E-3</v>
      </c>
      <c r="L39" s="19">
        <v>2.3100570340513753E-3</v>
      </c>
      <c r="M39" s="20">
        <v>2.4563020223884804E-3</v>
      </c>
      <c r="N39" s="20">
        <v>2.5157094520367358E-3</v>
      </c>
      <c r="O39" s="30">
        <v>3.0000000000000001E-3</v>
      </c>
    </row>
    <row r="40" spans="1:15" ht="15" x14ac:dyDescent="0.25">
      <c r="A40" s="21" t="s">
        <v>8</v>
      </c>
      <c r="B40" s="17"/>
      <c r="C40" s="17"/>
      <c r="D40" s="17"/>
      <c r="E40" s="17"/>
      <c r="F40" s="18"/>
      <c r="G40" s="18">
        <v>2.7943262074951739E-2</v>
      </c>
      <c r="H40" s="18">
        <v>3.0520974170778387E-2</v>
      </c>
      <c r="I40" s="18">
        <v>3.2699485039273397E-2</v>
      </c>
      <c r="J40" s="19">
        <v>3.5000000000000003E-2</v>
      </c>
      <c r="K40" s="20">
        <v>3.6999999999999998E-2</v>
      </c>
      <c r="L40" s="19">
        <v>3.8252186601891641E-2</v>
      </c>
      <c r="M40" s="20">
        <v>4.0206890684062989E-2</v>
      </c>
      <c r="N40" s="20">
        <v>4.1748692709935406E-2</v>
      </c>
      <c r="O40" s="30">
        <v>4.3999999999999997E-2</v>
      </c>
    </row>
    <row r="41" spans="1:15" ht="15" x14ac:dyDescent="0.25">
      <c r="A41" s="27" t="s">
        <v>9</v>
      </c>
      <c r="B41" s="34">
        <f>SUM(B34:B40)</f>
        <v>1</v>
      </c>
      <c r="C41" s="34">
        <f t="shared" ref="C41:K41" si="10">SUM(B34:B40)</f>
        <v>1</v>
      </c>
      <c r="D41" s="34">
        <f t="shared" si="10"/>
        <v>0.99953816581127586</v>
      </c>
      <c r="E41" s="34">
        <f t="shared" si="10"/>
        <v>1</v>
      </c>
      <c r="F41" s="35">
        <f t="shared" si="10"/>
        <v>1</v>
      </c>
      <c r="G41" s="35">
        <f t="shared" si="10"/>
        <v>1</v>
      </c>
      <c r="H41" s="35">
        <f t="shared" si="10"/>
        <v>1</v>
      </c>
      <c r="I41" s="35">
        <f t="shared" si="10"/>
        <v>0.99999999999999989</v>
      </c>
      <c r="J41" s="35">
        <f t="shared" si="10"/>
        <v>0.99999999999999856</v>
      </c>
      <c r="K41" s="35">
        <f t="shared" si="10"/>
        <v>1</v>
      </c>
      <c r="L41" s="35">
        <f>SUM(L34:L40)</f>
        <v>1</v>
      </c>
      <c r="M41" s="35">
        <v>1</v>
      </c>
      <c r="N41" s="35">
        <v>1</v>
      </c>
      <c r="O41" s="36">
        <v>1</v>
      </c>
    </row>
  </sheetData>
  <printOptions gridLines="1"/>
  <pageMargins left="0.25" right="0.25" top="0.75" bottom="0.75" header="0.3" footer="0.3"/>
  <pageSetup scale="81" orientation="landscape" r:id="rId1"/>
  <headerFooter alignWithMargins="0"/>
  <tableParts count="4">
    <tablePart r:id="rId2"/>
    <tablePart r:id="rId3"/>
    <tablePart r:id="rId4"/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9"/>
  <sheetViews>
    <sheetView workbookViewId="0">
      <selection activeCell="F2" sqref="F2"/>
    </sheetView>
  </sheetViews>
  <sheetFormatPr defaultRowHeight="15" x14ac:dyDescent="0.25"/>
  <cols>
    <col min="1" max="1" width="38" style="11" bestFit="1" customWidth="1"/>
    <col min="2" max="27" width="11.85546875" style="11" customWidth="1"/>
    <col min="28" max="16384" width="9.140625" style="11"/>
  </cols>
  <sheetData>
    <row r="1" spans="1:27" x14ac:dyDescent="0.25">
      <c r="A1" s="23" t="s">
        <v>1</v>
      </c>
      <c r="B1" s="24" t="s">
        <v>36</v>
      </c>
      <c r="C1" s="24" t="s">
        <v>35</v>
      </c>
      <c r="D1" s="24" t="s">
        <v>34</v>
      </c>
      <c r="E1" s="24" t="s">
        <v>33</v>
      </c>
      <c r="F1" s="24" t="s">
        <v>32</v>
      </c>
      <c r="G1" s="24" t="s">
        <v>31</v>
      </c>
      <c r="H1" s="24" t="s">
        <v>30</v>
      </c>
      <c r="I1" s="24" t="s">
        <v>29</v>
      </c>
      <c r="J1" s="24" t="s">
        <v>28</v>
      </c>
      <c r="K1" s="24" t="s">
        <v>27</v>
      </c>
      <c r="L1" s="24" t="s">
        <v>26</v>
      </c>
      <c r="M1" s="24" t="s">
        <v>25</v>
      </c>
      <c r="N1" s="24" t="s">
        <v>24</v>
      </c>
      <c r="O1" s="24" t="s">
        <v>23</v>
      </c>
      <c r="P1" s="24" t="s">
        <v>22</v>
      </c>
      <c r="Q1" s="24" t="s">
        <v>21</v>
      </c>
      <c r="R1" s="24" t="s">
        <v>20</v>
      </c>
      <c r="S1" s="24" t="s">
        <v>19</v>
      </c>
      <c r="T1" s="24" t="s">
        <v>18</v>
      </c>
      <c r="U1" s="24" t="s">
        <v>17</v>
      </c>
      <c r="V1" s="24" t="s">
        <v>12</v>
      </c>
      <c r="W1" s="24" t="s">
        <v>13</v>
      </c>
      <c r="X1" s="24" t="s">
        <v>14</v>
      </c>
      <c r="Y1" s="32" t="s">
        <v>15</v>
      </c>
      <c r="Z1" s="32" t="s">
        <v>16</v>
      </c>
      <c r="AA1" s="33" t="s">
        <v>56</v>
      </c>
    </row>
    <row r="2" spans="1:27" x14ac:dyDescent="0.25">
      <c r="A2" s="41" t="s">
        <v>2</v>
      </c>
      <c r="B2" s="38">
        <v>0.01</v>
      </c>
      <c r="C2" s="38">
        <v>0.01</v>
      </c>
      <c r="D2" s="38">
        <v>1.1000000000000001E-2</v>
      </c>
      <c r="E2" s="38">
        <v>1.1000000000000001E-2</v>
      </c>
      <c r="F2" s="38">
        <v>1.1000000000000001E-2</v>
      </c>
      <c r="G2" s="38">
        <v>1.2E-2</v>
      </c>
      <c r="H2" s="38">
        <v>1.2E-2</v>
      </c>
      <c r="I2" s="38">
        <v>1.2E-2</v>
      </c>
      <c r="J2" s="38">
        <v>1.2E-2</v>
      </c>
      <c r="K2" s="38">
        <v>1.1903780214986261E-2</v>
      </c>
      <c r="L2" s="38">
        <v>1.187327431012E-2</v>
      </c>
      <c r="M2" s="38">
        <v>1.18018879368479E-2</v>
      </c>
      <c r="N2" s="38">
        <v>1.1768804725966687E-2</v>
      </c>
      <c r="O2" s="38">
        <v>1.1538165811275782E-2</v>
      </c>
      <c r="P2" s="38">
        <v>1.2E-2</v>
      </c>
      <c r="Q2" s="38">
        <v>1.1600074776129798E-2</v>
      </c>
      <c r="R2" s="38">
        <v>1.1538165811275782E-2</v>
      </c>
      <c r="S2" s="38">
        <v>8.8365452570566671E-3</v>
      </c>
      <c r="T2" s="38">
        <v>8.361573984653474E-3</v>
      </c>
      <c r="U2" s="38">
        <v>7.7770997069112604E-3</v>
      </c>
      <c r="V2" s="39">
        <v>7.0000000000000001E-3</v>
      </c>
      <c r="W2" s="40">
        <v>7.0000000000000001E-3</v>
      </c>
      <c r="X2" s="39">
        <v>7.1448273407539887E-3</v>
      </c>
      <c r="Y2" s="40">
        <v>7.1943240970631555E-3</v>
      </c>
      <c r="Z2" s="40">
        <v>7.0912246781210178E-3</v>
      </c>
      <c r="AA2" s="42">
        <v>7.0000000000000001E-3</v>
      </c>
    </row>
    <row r="3" spans="1:27" x14ac:dyDescent="0.25">
      <c r="A3" s="41" t="s">
        <v>3</v>
      </c>
      <c r="B3" s="38">
        <v>2.4E-2</v>
      </c>
      <c r="C3" s="38">
        <v>2.5000000000000001E-2</v>
      </c>
      <c r="D3" s="38">
        <v>2.6000000000000002E-2</v>
      </c>
      <c r="E3" s="38">
        <v>2.6000000000000002E-2</v>
      </c>
      <c r="F3" s="38">
        <v>2.7000000000000003E-2</v>
      </c>
      <c r="G3" s="38">
        <v>2.7000000000000003E-2</v>
      </c>
      <c r="H3" s="38">
        <v>2.7999999999999997E-2</v>
      </c>
      <c r="I3" s="38">
        <v>2.8999999999999998E-2</v>
      </c>
      <c r="J3" s="38">
        <v>0.03</v>
      </c>
      <c r="K3" s="38">
        <v>3.0338014156853253E-2</v>
      </c>
      <c r="L3" s="38">
        <v>3.1092774143820247E-2</v>
      </c>
      <c r="M3" s="38">
        <v>3.1839531889749917E-2</v>
      </c>
      <c r="N3" s="38">
        <v>3.2613986279121002E-2</v>
      </c>
      <c r="O3" s="38">
        <v>3.3000000000000002E-2</v>
      </c>
      <c r="P3" s="38">
        <v>3.4000000000000002E-2</v>
      </c>
      <c r="Q3" s="38">
        <v>3.5742256943977771E-2</v>
      </c>
      <c r="R3" s="38">
        <v>3.7026891951636776E-2</v>
      </c>
      <c r="S3" s="38">
        <v>2.9043679949153106E-2</v>
      </c>
      <c r="T3" s="38">
        <v>3.1046572199493132E-2</v>
      </c>
      <c r="U3" s="38">
        <v>3.1573913134104001E-2</v>
      </c>
      <c r="V3" s="39">
        <v>3.1E-2</v>
      </c>
      <c r="W3" s="40">
        <v>3.1E-2</v>
      </c>
      <c r="X3" s="39">
        <v>3.0844878057461139E-2</v>
      </c>
      <c r="Y3" s="40">
        <v>3.1280006276111327E-2</v>
      </c>
      <c r="Z3" s="40">
        <v>3.1801204025135123E-2</v>
      </c>
      <c r="AA3" s="42">
        <v>3.2000000000000001E-2</v>
      </c>
    </row>
    <row r="4" spans="1:27" x14ac:dyDescent="0.25">
      <c r="A4" s="41" t="s">
        <v>4</v>
      </c>
      <c r="B4" s="38">
        <v>5.4000000000000006E-2</v>
      </c>
      <c r="C4" s="38">
        <v>5.4000000000000006E-2</v>
      </c>
      <c r="D4" s="38">
        <v>5.4000000000000006E-2</v>
      </c>
      <c r="E4" s="38">
        <v>5.5E-2</v>
      </c>
      <c r="F4" s="38">
        <v>5.5999999999999994E-2</v>
      </c>
      <c r="G4" s="38">
        <v>5.5999999999999994E-2</v>
      </c>
      <c r="H4" s="38">
        <v>5.7000000000000002E-2</v>
      </c>
      <c r="I4" s="38">
        <v>5.7000000000000002E-2</v>
      </c>
      <c r="J4" s="38">
        <v>5.7000000000000002E-2</v>
      </c>
      <c r="K4" s="38">
        <v>5.723656734879539E-2</v>
      </c>
      <c r="L4" s="38">
        <v>5.8185115380351288E-2</v>
      </c>
      <c r="M4" s="38">
        <v>5.8862046521456143E-2</v>
      </c>
      <c r="N4" s="38">
        <v>5.9603590587005643E-2</v>
      </c>
      <c r="O4" s="38">
        <v>0.06</v>
      </c>
      <c r="P4" s="38">
        <v>0.06</v>
      </c>
      <c r="Q4" s="38">
        <v>5.9572871904335425E-2</v>
      </c>
      <c r="R4" s="38">
        <v>5.9364367683524592E-2</v>
      </c>
      <c r="S4" s="38">
        <v>4.8068576903556912E-2</v>
      </c>
      <c r="T4" s="38">
        <v>4.7914874190093236E-2</v>
      </c>
      <c r="U4" s="38">
        <v>4.68941973989098E-2</v>
      </c>
      <c r="V4" s="39">
        <v>4.7E-2</v>
      </c>
      <c r="W4" s="40">
        <v>4.7E-2</v>
      </c>
      <c r="X4" s="39">
        <v>4.62233848508306E-2</v>
      </c>
      <c r="Y4" s="40">
        <v>4.583108199938344E-2</v>
      </c>
      <c r="Z4" s="40">
        <v>4.5778222085512153E-2</v>
      </c>
      <c r="AA4" s="42">
        <v>4.4999999999999998E-2</v>
      </c>
    </row>
    <row r="5" spans="1:27" x14ac:dyDescent="0.25">
      <c r="A5" s="41" t="s">
        <v>5</v>
      </c>
      <c r="B5" s="38">
        <v>0.17100000000000001</v>
      </c>
      <c r="C5" s="38">
        <v>0.17600000000000002</v>
      </c>
      <c r="D5" s="38">
        <v>0.184</v>
      </c>
      <c r="E5" s="38">
        <v>0.188</v>
      </c>
      <c r="F5" s="38">
        <v>0.193</v>
      </c>
      <c r="G5" s="38">
        <v>0.19899999999999998</v>
      </c>
      <c r="H5" s="38">
        <v>0.20800000000000002</v>
      </c>
      <c r="I5" s="38">
        <v>0.22</v>
      </c>
      <c r="J5" s="38">
        <v>0.23300000000000001</v>
      </c>
      <c r="K5" s="38">
        <v>0.24316430408771822</v>
      </c>
      <c r="L5" s="38">
        <v>0.25337746875940387</v>
      </c>
      <c r="M5" s="38">
        <v>0.2621980885845952</v>
      </c>
      <c r="N5" s="38">
        <v>0.27082212555782698</v>
      </c>
      <c r="O5" s="38">
        <v>0.27600000000000002</v>
      </c>
      <c r="P5" s="38">
        <v>0.27900000000000003</v>
      </c>
      <c r="Q5" s="38">
        <v>0.28374120128096886</v>
      </c>
      <c r="R5" s="38">
        <v>0.28568734021490494</v>
      </c>
      <c r="S5" s="38">
        <v>0.3155377106565036</v>
      </c>
      <c r="T5" s="38">
        <v>0.31897596179171567</v>
      </c>
      <c r="U5" s="38">
        <v>0.32263962823703202</v>
      </c>
      <c r="V5" s="39">
        <v>0.32800000000000001</v>
      </c>
      <c r="W5" s="40">
        <v>0.33100000000000002</v>
      </c>
      <c r="X5" s="39">
        <v>0.3337815533548657</v>
      </c>
      <c r="Y5" s="40">
        <v>0.33543273677127222</v>
      </c>
      <c r="Z5" s="40">
        <v>0.33663707870105902</v>
      </c>
      <c r="AA5" s="42">
        <v>0.33600000000000002</v>
      </c>
    </row>
    <row r="6" spans="1:27" x14ac:dyDescent="0.25">
      <c r="A6" s="41" t="s">
        <v>6</v>
      </c>
      <c r="B6" s="38">
        <v>0.74099999999999999</v>
      </c>
      <c r="C6" s="38">
        <v>0.73499999999999999</v>
      </c>
      <c r="D6" s="38">
        <v>0.72499999999999998</v>
      </c>
      <c r="E6" s="38">
        <v>0.72</v>
      </c>
      <c r="F6" s="38">
        <v>0.71299999999999997</v>
      </c>
      <c r="G6" s="38">
        <v>0.70599999999999996</v>
      </c>
      <c r="H6" s="38">
        <v>0.69499999999999995</v>
      </c>
      <c r="I6" s="38">
        <v>0.68200000000000005</v>
      </c>
      <c r="J6" s="38">
        <v>0.66799999999999993</v>
      </c>
      <c r="K6" s="38">
        <v>0.65735733419164688</v>
      </c>
      <c r="L6" s="38">
        <v>0.64547136740630462</v>
      </c>
      <c r="M6" s="38">
        <v>0.63529844506735089</v>
      </c>
      <c r="N6" s="38">
        <v>0.62519149285007969</v>
      </c>
      <c r="O6" s="38">
        <v>0.61899999999999999</v>
      </c>
      <c r="P6" s="38">
        <v>0.61499999999999999</v>
      </c>
      <c r="Q6" s="38">
        <v>0.60934359509458813</v>
      </c>
      <c r="R6" s="38">
        <v>0.60638323433865793</v>
      </c>
      <c r="S6" s="38">
        <v>0.56838361895185197</v>
      </c>
      <c r="T6" s="38">
        <v>0.56105306901254293</v>
      </c>
      <c r="U6" s="38">
        <v>0.55626180431955496</v>
      </c>
      <c r="V6" s="39">
        <v>0.55000000000000004</v>
      </c>
      <c r="W6" s="40">
        <v>0.54500000000000004</v>
      </c>
      <c r="X6" s="39">
        <v>0.54144311276014556</v>
      </c>
      <c r="Y6" s="40">
        <v>0.53759865814971841</v>
      </c>
      <c r="Z6" s="40">
        <v>0.53442786834820055</v>
      </c>
      <c r="AA6" s="42">
        <v>0.53400000000000003</v>
      </c>
    </row>
    <row r="7" spans="1:27" x14ac:dyDescent="0.25">
      <c r="A7" s="41" t="s">
        <v>7</v>
      </c>
      <c r="B7" s="37"/>
      <c r="C7" s="37"/>
      <c r="D7" s="37"/>
      <c r="E7" s="37"/>
      <c r="F7" s="37"/>
      <c r="G7" s="37"/>
      <c r="H7" s="37"/>
      <c r="I7" s="37"/>
      <c r="J7" s="37"/>
      <c r="K7" s="38"/>
      <c r="L7" s="38"/>
      <c r="M7" s="38"/>
      <c r="N7" s="38"/>
      <c r="O7" s="38"/>
      <c r="P7" s="38"/>
      <c r="Q7" s="38"/>
      <c r="R7" s="38"/>
      <c r="S7" s="38">
        <v>2.1866062069259922E-3</v>
      </c>
      <c r="T7" s="38">
        <v>2.1269746507231362E-3</v>
      </c>
      <c r="U7" s="38">
        <v>2.1538721642130601E-3</v>
      </c>
      <c r="V7" s="39">
        <v>2E-3</v>
      </c>
      <c r="W7" s="40">
        <v>2E-3</v>
      </c>
      <c r="X7" s="39">
        <v>2.3100570340513753E-3</v>
      </c>
      <c r="Y7" s="40">
        <v>2.4563020223884804E-3</v>
      </c>
      <c r="Z7" s="40">
        <v>2.5157094520367358E-3</v>
      </c>
      <c r="AA7" s="42">
        <v>3.0000000000000001E-3</v>
      </c>
    </row>
    <row r="8" spans="1:27" x14ac:dyDescent="0.25">
      <c r="A8" s="41" t="s">
        <v>8</v>
      </c>
      <c r="B8" s="37"/>
      <c r="C8" s="37"/>
      <c r="D8" s="37"/>
      <c r="E8" s="37"/>
      <c r="F8" s="37"/>
      <c r="G8" s="37"/>
      <c r="H8" s="37"/>
      <c r="I8" s="37"/>
      <c r="J8" s="37"/>
      <c r="K8" s="38"/>
      <c r="L8" s="38"/>
      <c r="M8" s="38"/>
      <c r="N8" s="38"/>
      <c r="O8" s="38"/>
      <c r="P8" s="38"/>
      <c r="Q8" s="38"/>
      <c r="R8" s="38"/>
      <c r="S8" s="38">
        <v>2.7943262074951739E-2</v>
      </c>
      <c r="T8" s="38">
        <v>3.0520974170778387E-2</v>
      </c>
      <c r="U8" s="38">
        <v>3.2699485039273397E-2</v>
      </c>
      <c r="V8" s="39">
        <v>3.5000000000000003E-2</v>
      </c>
      <c r="W8" s="40">
        <v>3.6999999999999998E-2</v>
      </c>
      <c r="X8" s="39">
        <v>3.8252186601891641E-2</v>
      </c>
      <c r="Y8" s="40">
        <v>4.0206890684062989E-2</v>
      </c>
      <c r="Z8" s="40">
        <v>4.1748692709935406E-2</v>
      </c>
      <c r="AA8" s="42">
        <v>4.3999999999999997E-2</v>
      </c>
    </row>
    <row r="9" spans="1:27" x14ac:dyDescent="0.25">
      <c r="A9" s="43" t="s">
        <v>9</v>
      </c>
      <c r="B9" s="44">
        <f>SUM(B2:B6)</f>
        <v>1</v>
      </c>
      <c r="C9" s="44">
        <f>SUM(C2:C6)</f>
        <v>1</v>
      </c>
      <c r="D9" s="44">
        <f>SUM(D2:D6)</f>
        <v>1</v>
      </c>
      <c r="E9" s="44">
        <f>SUM(E2:E6)</f>
        <v>1</v>
      </c>
      <c r="F9" s="44">
        <v>1</v>
      </c>
      <c r="G9" s="44">
        <v>1</v>
      </c>
      <c r="H9" s="44">
        <v>1</v>
      </c>
      <c r="I9" s="44">
        <v>1</v>
      </c>
      <c r="J9" s="44">
        <v>1</v>
      </c>
      <c r="K9" s="44">
        <v>1</v>
      </c>
      <c r="L9" s="44">
        <v>1</v>
      </c>
      <c r="M9" s="44">
        <v>1</v>
      </c>
      <c r="N9" s="44">
        <f>SUM(N2:N8)</f>
        <v>1</v>
      </c>
      <c r="O9" s="44">
        <f t="shared" ref="O9:W9" si="0">SUM(N2:N8)</f>
        <v>1</v>
      </c>
      <c r="P9" s="44">
        <f t="shared" si="0"/>
        <v>0.99953816581127586</v>
      </c>
      <c r="Q9" s="44">
        <f t="shared" si="0"/>
        <v>1</v>
      </c>
      <c r="R9" s="44">
        <f t="shared" si="0"/>
        <v>1</v>
      </c>
      <c r="S9" s="44">
        <f t="shared" si="0"/>
        <v>1</v>
      </c>
      <c r="T9" s="44">
        <f t="shared" si="0"/>
        <v>1</v>
      </c>
      <c r="U9" s="44">
        <f t="shared" si="0"/>
        <v>0.99999999999999989</v>
      </c>
      <c r="V9" s="44">
        <f t="shared" si="0"/>
        <v>0.99999999999999856</v>
      </c>
      <c r="W9" s="44">
        <f t="shared" si="0"/>
        <v>1</v>
      </c>
      <c r="X9" s="44">
        <f>SUM(X2:X8)</f>
        <v>1</v>
      </c>
      <c r="Y9" s="44">
        <v>1</v>
      </c>
      <c r="Z9" s="44">
        <v>1</v>
      </c>
      <c r="AA9" s="45">
        <v>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K9"/>
  <sheetViews>
    <sheetView workbookViewId="0">
      <selection activeCell="D19" sqref="D19"/>
    </sheetView>
  </sheetViews>
  <sheetFormatPr defaultRowHeight="15" x14ac:dyDescent="0.25"/>
  <cols>
    <col min="1" max="1" width="39.7109375" style="11" bestFit="1" customWidth="1"/>
    <col min="2" max="36" width="11.85546875" style="11" customWidth="1"/>
    <col min="37" max="37" width="12.140625" style="11" customWidth="1"/>
    <col min="38" max="16384" width="9.140625" style="11"/>
  </cols>
  <sheetData>
    <row r="1" spans="1:37" x14ac:dyDescent="0.25">
      <c r="A1" s="47" t="s">
        <v>71</v>
      </c>
      <c r="B1" s="48" t="s">
        <v>46</v>
      </c>
      <c r="C1" s="48" t="s">
        <v>45</v>
      </c>
      <c r="D1" s="48" t="s">
        <v>44</v>
      </c>
      <c r="E1" s="48" t="s">
        <v>43</v>
      </c>
      <c r="F1" s="48" t="s">
        <v>42</v>
      </c>
      <c r="G1" s="48" t="s">
        <v>41</v>
      </c>
      <c r="H1" s="48" t="s">
        <v>40</v>
      </c>
      <c r="I1" s="48" t="s">
        <v>39</v>
      </c>
      <c r="J1" s="48" t="s">
        <v>38</v>
      </c>
      <c r="K1" s="48" t="s">
        <v>37</v>
      </c>
      <c r="L1" s="48" t="s">
        <v>36</v>
      </c>
      <c r="M1" s="48" t="s">
        <v>35</v>
      </c>
      <c r="N1" s="48" t="s">
        <v>34</v>
      </c>
      <c r="O1" s="48" t="s">
        <v>33</v>
      </c>
      <c r="P1" s="48" t="s">
        <v>32</v>
      </c>
      <c r="Q1" s="48" t="s">
        <v>31</v>
      </c>
      <c r="R1" s="48" t="s">
        <v>30</v>
      </c>
      <c r="S1" s="48" t="s">
        <v>29</v>
      </c>
      <c r="T1" s="48" t="s">
        <v>28</v>
      </c>
      <c r="U1" s="48" t="s">
        <v>27</v>
      </c>
      <c r="V1" s="48" t="s">
        <v>26</v>
      </c>
      <c r="W1" s="48" t="s">
        <v>25</v>
      </c>
      <c r="X1" s="48" t="s">
        <v>24</v>
      </c>
      <c r="Y1" s="48" t="s">
        <v>23</v>
      </c>
      <c r="Z1" s="48" t="s">
        <v>22</v>
      </c>
      <c r="AA1" s="48" t="s">
        <v>21</v>
      </c>
      <c r="AB1" s="48" t="s">
        <v>20</v>
      </c>
      <c r="AC1" s="48" t="s">
        <v>19</v>
      </c>
      <c r="AD1" s="48" t="s">
        <v>18</v>
      </c>
      <c r="AE1" s="48" t="s">
        <v>17</v>
      </c>
      <c r="AF1" s="48" t="s">
        <v>12</v>
      </c>
      <c r="AG1" s="48" t="s">
        <v>13</v>
      </c>
      <c r="AH1" s="48" t="s">
        <v>14</v>
      </c>
      <c r="AI1" s="48" t="s">
        <v>15</v>
      </c>
      <c r="AJ1" s="48" t="s">
        <v>16</v>
      </c>
      <c r="AK1" s="49" t="s">
        <v>56</v>
      </c>
    </row>
    <row r="2" spans="1:37" x14ac:dyDescent="0.25">
      <c r="A2" s="21" t="s">
        <v>2</v>
      </c>
      <c r="B2" s="13">
        <v>3748</v>
      </c>
      <c r="C2" s="13">
        <v>3816</v>
      </c>
      <c r="D2" s="13">
        <v>4135</v>
      </c>
      <c r="E2" s="13">
        <v>4198</v>
      </c>
      <c r="F2" s="13">
        <v>4274</v>
      </c>
      <c r="G2" s="13">
        <v>4515</v>
      </c>
      <c r="H2" s="13">
        <v>5045</v>
      </c>
      <c r="I2" s="13">
        <v>5321</v>
      </c>
      <c r="J2" s="13">
        <v>5674</v>
      </c>
      <c r="K2" s="13">
        <v>5881</v>
      </c>
      <c r="L2" s="13">
        <v>6237</v>
      </c>
      <c r="M2" s="13">
        <v>6467</v>
      </c>
      <c r="N2" s="13">
        <v>7033</v>
      </c>
      <c r="O2" s="13">
        <v>7305</v>
      </c>
      <c r="P2" s="13">
        <v>7672</v>
      </c>
      <c r="Q2" s="13">
        <v>8054</v>
      </c>
      <c r="R2" s="13">
        <v>8258</v>
      </c>
      <c r="S2" s="13">
        <v>8701</v>
      </c>
      <c r="T2" s="13">
        <v>8710</v>
      </c>
      <c r="U2" s="13">
        <v>8950</v>
      </c>
      <c r="V2" s="13">
        <v>8996</v>
      </c>
      <c r="W2" s="13">
        <v>9048</v>
      </c>
      <c r="X2" s="13">
        <v>9188</v>
      </c>
      <c r="Y2" s="13">
        <v>9283</v>
      </c>
      <c r="Z2" s="13">
        <v>9411</v>
      </c>
      <c r="AA2" s="13">
        <v>9494</v>
      </c>
      <c r="AB2" s="13">
        <v>9604</v>
      </c>
      <c r="AC2" s="13">
        <v>7452</v>
      </c>
      <c r="AD2" s="13">
        <v>7143</v>
      </c>
      <c r="AE2" s="13">
        <v>6716</v>
      </c>
      <c r="AF2" s="13">
        <v>6574</v>
      </c>
      <c r="AG2" s="13">
        <v>6537</v>
      </c>
      <c r="AH2" s="13">
        <v>6424</v>
      </c>
      <c r="AI2" s="13">
        <v>6511</v>
      </c>
      <c r="AJ2" s="13">
        <v>6455</v>
      </c>
      <c r="AK2" s="46">
        <v>6503</v>
      </c>
    </row>
    <row r="3" spans="1:37" x14ac:dyDescent="0.25">
      <c r="A3" s="21" t="s">
        <v>3</v>
      </c>
      <c r="B3" s="13">
        <v>10347</v>
      </c>
      <c r="C3" s="13">
        <v>10505</v>
      </c>
      <c r="D3" s="13">
        <v>10916</v>
      </c>
      <c r="E3" s="13">
        <v>11598</v>
      </c>
      <c r="F3" s="13">
        <v>11902</v>
      </c>
      <c r="G3" s="13">
        <v>12318</v>
      </c>
      <c r="H3" s="13">
        <v>12520</v>
      </c>
      <c r="I3" s="13">
        <v>12985</v>
      </c>
      <c r="J3" s="13">
        <v>13720</v>
      </c>
      <c r="K3" s="13">
        <v>14511</v>
      </c>
      <c r="L3" s="13">
        <v>15243</v>
      </c>
      <c r="M3" s="13">
        <v>15956</v>
      </c>
      <c r="N3" s="13">
        <v>16713</v>
      </c>
      <c r="O3" s="13">
        <v>17388</v>
      </c>
      <c r="P3" s="13">
        <v>18224</v>
      </c>
      <c r="Q3" s="13">
        <v>18876</v>
      </c>
      <c r="R3" s="13">
        <v>19792</v>
      </c>
      <c r="S3" s="13">
        <v>20932</v>
      </c>
      <c r="T3" s="13">
        <v>22131</v>
      </c>
      <c r="U3" s="13">
        <v>22810</v>
      </c>
      <c r="V3" s="13">
        <v>23558</v>
      </c>
      <c r="W3" s="13">
        <v>24410</v>
      </c>
      <c r="X3" s="13">
        <v>25462</v>
      </c>
      <c r="Y3" s="13">
        <v>26482</v>
      </c>
      <c r="Z3" s="13">
        <v>27664</v>
      </c>
      <c r="AA3" s="13">
        <v>29253</v>
      </c>
      <c r="AB3" s="13">
        <v>30820</v>
      </c>
      <c r="AC3" s="13">
        <v>24493</v>
      </c>
      <c r="AD3" s="13">
        <v>26522</v>
      </c>
      <c r="AE3" s="13">
        <v>27266</v>
      </c>
      <c r="AF3" s="13">
        <v>26895</v>
      </c>
      <c r="AG3" s="13">
        <v>27297</v>
      </c>
      <c r="AH3" s="13">
        <v>27733</v>
      </c>
      <c r="AI3" s="13">
        <v>28309</v>
      </c>
      <c r="AJ3" s="13">
        <v>28948</v>
      </c>
      <c r="AK3" s="46">
        <v>29054</v>
      </c>
    </row>
    <row r="4" spans="1:37" x14ac:dyDescent="0.25">
      <c r="A4" s="21" t="s">
        <v>4</v>
      </c>
      <c r="B4" s="13">
        <v>24829</v>
      </c>
      <c r="C4" s="13">
        <v>25384</v>
      </c>
      <c r="D4" s="13">
        <v>26324</v>
      </c>
      <c r="E4" s="13">
        <v>27235</v>
      </c>
      <c r="F4" s="13">
        <v>28286</v>
      </c>
      <c r="G4" s="13">
        <v>28722</v>
      </c>
      <c r="H4" s="13">
        <v>28941</v>
      </c>
      <c r="I4" s="13">
        <v>29820</v>
      </c>
      <c r="J4" s="13">
        <v>31053</v>
      </c>
      <c r="K4" s="13">
        <v>33002</v>
      </c>
      <c r="L4" s="13">
        <v>33536</v>
      </c>
      <c r="M4" s="13">
        <v>34425</v>
      </c>
      <c r="N4" s="13">
        <v>35772</v>
      </c>
      <c r="O4" s="13">
        <v>37207</v>
      </c>
      <c r="P4" s="13">
        <v>38556</v>
      </c>
      <c r="Q4" s="13">
        <v>39402</v>
      </c>
      <c r="R4" s="13">
        <v>40156</v>
      </c>
      <c r="S4" s="13">
        <v>40967</v>
      </c>
      <c r="T4" s="13">
        <v>42361</v>
      </c>
      <c r="U4" s="13">
        <v>43034</v>
      </c>
      <c r="V4" s="13">
        <v>44085</v>
      </c>
      <c r="W4" s="13">
        <v>45127</v>
      </c>
      <c r="X4" s="13">
        <v>46533</v>
      </c>
      <c r="Y4" s="13">
        <v>47354</v>
      </c>
      <c r="Z4" s="13">
        <v>47936</v>
      </c>
      <c r="AA4" s="13">
        <v>48757</v>
      </c>
      <c r="AB4" s="13">
        <v>49413</v>
      </c>
      <c r="AC4" s="13">
        <v>40537</v>
      </c>
      <c r="AD4" s="13">
        <v>40932</v>
      </c>
      <c r="AE4" s="13">
        <v>40496</v>
      </c>
      <c r="AF4" s="13">
        <v>41107</v>
      </c>
      <c r="AG4" s="13">
        <v>41660</v>
      </c>
      <c r="AH4" s="13">
        <v>41560</v>
      </c>
      <c r="AI4" s="13">
        <v>41478</v>
      </c>
      <c r="AJ4" s="13">
        <v>41671</v>
      </c>
      <c r="AK4" s="46">
        <v>41135</v>
      </c>
    </row>
    <row r="5" spans="1:37" x14ac:dyDescent="0.25">
      <c r="A5" s="21" t="s">
        <v>5</v>
      </c>
      <c r="B5" s="13">
        <v>81133</v>
      </c>
      <c r="C5" s="13">
        <v>81371</v>
      </c>
      <c r="D5" s="13">
        <v>82952</v>
      </c>
      <c r="E5" s="13">
        <v>85215</v>
      </c>
      <c r="F5" s="13">
        <v>86708</v>
      </c>
      <c r="G5" s="13">
        <v>88783</v>
      </c>
      <c r="H5" s="13">
        <v>90546</v>
      </c>
      <c r="I5" s="13">
        <v>93829</v>
      </c>
      <c r="J5" s="13">
        <v>98207</v>
      </c>
      <c r="K5" s="13">
        <v>102873</v>
      </c>
      <c r="L5" s="13">
        <v>106976</v>
      </c>
      <c r="M5" s="13">
        <v>112890</v>
      </c>
      <c r="N5" s="13">
        <v>120678</v>
      </c>
      <c r="O5" s="13">
        <v>126536</v>
      </c>
      <c r="P5" s="13">
        <v>132657</v>
      </c>
      <c r="Q5" s="13">
        <v>139451</v>
      </c>
      <c r="R5" s="13">
        <v>147447</v>
      </c>
      <c r="S5" s="13">
        <v>159600</v>
      </c>
      <c r="T5" s="13">
        <v>172940</v>
      </c>
      <c r="U5" s="13">
        <v>182826</v>
      </c>
      <c r="V5" s="13">
        <v>191976</v>
      </c>
      <c r="W5" s="13">
        <v>201016</v>
      </c>
      <c r="X5" s="13">
        <v>211433</v>
      </c>
      <c r="Y5" s="13">
        <v>219433</v>
      </c>
      <c r="Z5" s="13">
        <v>224250</v>
      </c>
      <c r="AA5" s="13">
        <v>232226</v>
      </c>
      <c r="AB5" s="13">
        <v>237797</v>
      </c>
      <c r="AC5" s="13">
        <v>266098</v>
      </c>
      <c r="AD5" s="13">
        <v>272490</v>
      </c>
      <c r="AE5" s="13">
        <v>278619</v>
      </c>
      <c r="AF5" s="13">
        <v>287402</v>
      </c>
      <c r="AG5" s="13">
        <v>294435</v>
      </c>
      <c r="AH5" s="13">
        <v>300107</v>
      </c>
      <c r="AI5" s="13">
        <v>303573</v>
      </c>
      <c r="AJ5" s="13">
        <v>306434</v>
      </c>
      <c r="AK5" s="46">
        <v>305948</v>
      </c>
    </row>
    <row r="6" spans="1:37" x14ac:dyDescent="0.25">
      <c r="A6" s="21" t="s">
        <v>7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>
        <v>1844</v>
      </c>
      <c r="AD6" s="13">
        <v>1817</v>
      </c>
      <c r="AE6" s="13">
        <v>1860</v>
      </c>
      <c r="AF6" s="13">
        <v>1991</v>
      </c>
      <c r="AG6" s="13">
        <v>2065</v>
      </c>
      <c r="AH6" s="13">
        <v>2077</v>
      </c>
      <c r="AI6" s="13">
        <v>2223</v>
      </c>
      <c r="AJ6" s="13">
        <v>2290</v>
      </c>
      <c r="AK6" s="46">
        <v>2436</v>
      </c>
    </row>
    <row r="7" spans="1:37" x14ac:dyDescent="0.25">
      <c r="A7" s="21" t="s">
        <v>8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>
        <v>23565</v>
      </c>
      <c r="AD7" s="13">
        <v>26073</v>
      </c>
      <c r="AE7" s="13">
        <v>28238</v>
      </c>
      <c r="AF7" s="13">
        <v>30625</v>
      </c>
      <c r="AG7" s="13">
        <v>32707</v>
      </c>
      <c r="AH7" s="13">
        <v>34393</v>
      </c>
      <c r="AI7" s="13">
        <v>36388</v>
      </c>
      <c r="AJ7" s="13">
        <v>38003</v>
      </c>
      <c r="AK7" s="46">
        <v>39826</v>
      </c>
    </row>
    <row r="8" spans="1:37" x14ac:dyDescent="0.25">
      <c r="A8" s="21" t="s">
        <v>6</v>
      </c>
      <c r="B8" s="13">
        <v>422139</v>
      </c>
      <c r="C8" s="13">
        <v>424351</v>
      </c>
      <c r="D8" s="13">
        <v>426315</v>
      </c>
      <c r="E8" s="13">
        <v>430169</v>
      </c>
      <c r="F8" s="13">
        <v>429066</v>
      </c>
      <c r="G8" s="13">
        <v>425743</v>
      </c>
      <c r="H8" s="13">
        <v>425703</v>
      </c>
      <c r="I8" s="13">
        <v>432258</v>
      </c>
      <c r="J8" s="13">
        <v>444376</v>
      </c>
      <c r="K8" s="13">
        <v>456368</v>
      </c>
      <c r="L8" s="13">
        <v>463070</v>
      </c>
      <c r="M8" s="13">
        <v>470783</v>
      </c>
      <c r="N8" s="13">
        <v>476083</v>
      </c>
      <c r="O8" s="13">
        <v>485002</v>
      </c>
      <c r="P8" s="13">
        <v>490058</v>
      </c>
      <c r="Q8" s="13">
        <v>493352</v>
      </c>
      <c r="R8" s="13">
        <v>492456</v>
      </c>
      <c r="S8" s="13">
        <v>494308</v>
      </c>
      <c r="T8" s="13">
        <v>496003</v>
      </c>
      <c r="U8" s="13">
        <v>494242</v>
      </c>
      <c r="V8" s="13">
        <v>489053</v>
      </c>
      <c r="W8" s="13">
        <v>487056</v>
      </c>
      <c r="X8" s="13">
        <v>488092</v>
      </c>
      <c r="Y8" s="13">
        <v>491474</v>
      </c>
      <c r="Z8" s="13">
        <v>493378</v>
      </c>
      <c r="AA8" s="13">
        <v>498713</v>
      </c>
      <c r="AB8" s="13">
        <v>504734</v>
      </c>
      <c r="AC8" s="13">
        <v>479327</v>
      </c>
      <c r="AD8" s="13">
        <v>479288</v>
      </c>
      <c r="AE8" s="13">
        <v>480366</v>
      </c>
      <c r="AF8" s="13">
        <v>482405</v>
      </c>
      <c r="AG8" s="13">
        <v>484305</v>
      </c>
      <c r="AH8" s="13">
        <v>486818</v>
      </c>
      <c r="AI8" s="13">
        <v>486537</v>
      </c>
      <c r="AJ8" s="13">
        <v>486479</v>
      </c>
      <c r="AK8" s="46">
        <v>486634</v>
      </c>
    </row>
    <row r="9" spans="1:37" x14ac:dyDescent="0.25">
      <c r="A9" s="50" t="s">
        <v>9</v>
      </c>
      <c r="B9" s="51">
        <v>542196</v>
      </c>
      <c r="C9" s="51">
        <v>545427</v>
      </c>
      <c r="D9" s="51">
        <v>550642</v>
      </c>
      <c r="E9" s="51">
        <v>558415</v>
      </c>
      <c r="F9" s="51">
        <v>560236</v>
      </c>
      <c r="G9" s="51">
        <v>560081</v>
      </c>
      <c r="H9" s="51">
        <v>562755</v>
      </c>
      <c r="I9" s="51">
        <v>574213</v>
      </c>
      <c r="J9" s="51">
        <v>593030</v>
      </c>
      <c r="K9" s="51">
        <v>612635</v>
      </c>
      <c r="L9" s="51">
        <v>625062</v>
      </c>
      <c r="M9" s="51">
        <v>640521</v>
      </c>
      <c r="N9" s="51">
        <v>656279</v>
      </c>
      <c r="O9" s="51">
        <v>673438</v>
      </c>
      <c r="P9" s="51">
        <v>687167</v>
      </c>
      <c r="Q9" s="51">
        <v>699135</v>
      </c>
      <c r="R9" s="51">
        <v>708109</v>
      </c>
      <c r="S9" s="51">
        <v>724508</v>
      </c>
      <c r="T9" s="51">
        <v>742145</v>
      </c>
      <c r="U9" s="51">
        <v>751862</v>
      </c>
      <c r="V9" s="51">
        <v>757668</v>
      </c>
      <c r="W9" s="51">
        <v>766657</v>
      </c>
      <c r="X9" s="51">
        <v>780708</v>
      </c>
      <c r="Y9" s="51">
        <v>794026</v>
      </c>
      <c r="Z9" s="51">
        <v>802639</v>
      </c>
      <c r="AA9" s="51">
        <v>818443</v>
      </c>
      <c r="AB9" s="51">
        <v>832368</v>
      </c>
      <c r="AC9" s="51">
        <v>843316</v>
      </c>
      <c r="AD9" s="51">
        <v>854265</v>
      </c>
      <c r="AE9" s="51">
        <v>863561</v>
      </c>
      <c r="AF9" s="51">
        <f t="shared" ref="AF9:AI9" si="0">SUM(AF2:AF8)</f>
        <v>876999</v>
      </c>
      <c r="AG9" s="51">
        <f t="shared" si="0"/>
        <v>889006</v>
      </c>
      <c r="AH9" s="51">
        <f t="shared" si="0"/>
        <v>899112</v>
      </c>
      <c r="AI9" s="51">
        <f t="shared" si="0"/>
        <v>905019</v>
      </c>
      <c r="AJ9" s="51">
        <f>SUM(AJ2:AJ8)</f>
        <v>910280</v>
      </c>
      <c r="AK9" s="52">
        <f>SUM(AK2:AK8)</f>
        <v>911536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f4c7ac3-0834-42cc-a40e-499caae2d50b">
      <Terms xmlns="http://schemas.microsoft.com/office/infopath/2007/PartnerControls"/>
    </lcf76f155ced4ddcb4097134ff3c332f>
    <TaxCatchAll xmlns="6a597bc7-c86c-4892-ad3e-43cc0a7c8044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8C253738870084B85BD429824766166" ma:contentTypeVersion="14" ma:contentTypeDescription="Create a new document." ma:contentTypeScope="" ma:versionID="e96d6277eb334ed1b0ae705b93617138">
  <xsd:schema xmlns:xsd="http://www.w3.org/2001/XMLSchema" xmlns:xs="http://www.w3.org/2001/XMLSchema" xmlns:p="http://schemas.microsoft.com/office/2006/metadata/properties" xmlns:ns2="bf4c7ac3-0834-42cc-a40e-499caae2d50b" xmlns:ns3="6a597bc7-c86c-4892-ad3e-43cc0a7c8044" targetNamespace="http://schemas.microsoft.com/office/2006/metadata/properties" ma:root="true" ma:fieldsID="2a159ca89e9141535715116788e1883a" ns2:_="" ns3:_="">
    <xsd:import namespace="bf4c7ac3-0834-42cc-a40e-499caae2d50b"/>
    <xsd:import namespace="6a597bc7-c86c-4892-ad3e-43cc0a7c804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4c7ac3-0834-42cc-a40e-499caae2d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Image Tags" ma:readOnly="false" ma:fieldId="{5cf76f15-5ced-4ddc-b409-7134ff3c332f}" ma:taxonomyMulti="true" ma:sspId="c3d99294-4495-451a-babc-f01b43cdf9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597bc7-c86c-4892-ad3e-43cc0a7c8044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b5cc5181-36ca-49e1-8e86-be14be12f89d}" ma:internalName="TaxCatchAll" ma:showField="CatchAllData" ma:web="6a597bc7-c86c-4892-ad3e-43cc0a7c804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EB8AB51-4716-4066-8CA6-E96BF3D9DDF4}">
  <ds:schemaRefs>
    <ds:schemaRef ds:uri="http://schemas.microsoft.com/office/2006/metadata/properties"/>
    <ds:schemaRef ds:uri="http://schemas.microsoft.com/office/infopath/2007/PartnerControls"/>
    <ds:schemaRef ds:uri="bf4c7ac3-0834-42cc-a40e-499caae2d50b"/>
    <ds:schemaRef ds:uri="6a597bc7-c86c-4892-ad3e-43cc0a7c8044"/>
  </ds:schemaRefs>
</ds:datastoreItem>
</file>

<file path=customXml/itemProps2.xml><?xml version="1.0" encoding="utf-8"?>
<ds:datastoreItem xmlns:ds="http://schemas.openxmlformats.org/officeDocument/2006/customXml" ds:itemID="{BF09BE1D-AE32-4F62-9521-77748AEB9AB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633417F-4787-466F-B1C0-21A59A0AC6F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4c7ac3-0834-42cc-a40e-499caae2d50b"/>
    <ds:schemaRef ds:uri="6a597bc7-c86c-4892-ad3e-43cc0a7c804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Historical Percentages</vt:lpstr>
      <vt:lpstr>Historical Count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Smith, Kevin</dc:creator>
  <cp:lastModifiedBy>Wenzel, Brooke</cp:lastModifiedBy>
  <cp:lastPrinted>2015-12-29T20:04:54Z</cp:lastPrinted>
  <dcterms:created xsi:type="dcterms:W3CDTF">2012-01-11T15:56:16Z</dcterms:created>
  <dcterms:modified xsi:type="dcterms:W3CDTF">2024-12-12T21:16:07Z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0x010100E8C253738870084B85BD429824766166</vt:lpwstr>
  </property>
</Properties>
</file>