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90" windowWidth="18300" windowHeight="11055" tabRatio="909"/>
  </bookViews>
  <sheets>
    <sheet name="2016 Allocations" sheetId="8" r:id="rId1"/>
  </sheets>
  <calcPr calcId="145621"/>
</workbook>
</file>

<file path=xl/calcChain.xml><?xml version="1.0" encoding="utf-8"?>
<calcChain xmlns="http://schemas.openxmlformats.org/spreadsheetml/2006/main">
  <c r="C75" i="8" l="1"/>
  <c r="C73" i="8" l="1"/>
  <c r="E75" i="8" l="1"/>
  <c r="F75" i="8"/>
  <c r="D75" i="8"/>
  <c r="I73" i="8" l="1"/>
  <c r="I75" i="8" s="1"/>
  <c r="K25" i="8" l="1"/>
  <c r="L25" i="8" s="1"/>
  <c r="K28" i="8"/>
  <c r="L28" i="8" s="1"/>
  <c r="K16" i="8"/>
  <c r="L16" i="8" s="1"/>
  <c r="K67" i="8"/>
  <c r="L67" i="8" s="1"/>
  <c r="K47" i="8"/>
  <c r="L47" i="8" s="1"/>
  <c r="K69" i="8"/>
  <c r="L69" i="8" s="1"/>
  <c r="K65" i="8"/>
  <c r="L65" i="8" s="1"/>
  <c r="K61" i="8"/>
  <c r="L61" i="8" s="1"/>
  <c r="K57" i="8"/>
  <c r="L57" i="8" s="1"/>
  <c r="K53" i="8"/>
  <c r="L53" i="8" s="1"/>
  <c r="K49" i="8"/>
  <c r="L49" i="8" s="1"/>
  <c r="K45" i="8"/>
  <c r="L45" i="8" s="1"/>
  <c r="K41" i="8"/>
  <c r="L41" i="8" s="1"/>
  <c r="K37" i="8"/>
  <c r="L37" i="8" s="1"/>
  <c r="K33" i="8"/>
  <c r="L33" i="8" s="1"/>
  <c r="K29" i="8"/>
  <c r="L29" i="8" s="1"/>
  <c r="K20" i="8"/>
  <c r="L20" i="8" s="1"/>
  <c r="K55" i="8"/>
  <c r="L55" i="8" s="1"/>
  <c r="K39" i="8"/>
  <c r="L39" i="8" s="1"/>
  <c r="K22" i="8"/>
  <c r="L22" i="8" s="1"/>
  <c r="K68" i="8"/>
  <c r="L68" i="8" s="1"/>
  <c r="K64" i="8"/>
  <c r="L64" i="8" s="1"/>
  <c r="K60" i="8"/>
  <c r="L60" i="8" s="1"/>
  <c r="K56" i="8"/>
  <c r="L56" i="8" s="1"/>
  <c r="K52" i="8"/>
  <c r="L52" i="8" s="1"/>
  <c r="K48" i="8"/>
  <c r="L48" i="8" s="1"/>
  <c r="K44" i="8"/>
  <c r="L44" i="8" s="1"/>
  <c r="K40" i="8"/>
  <c r="L40" i="8" s="1"/>
  <c r="K36" i="8"/>
  <c r="L36" i="8" s="1"/>
  <c r="K32" i="8"/>
  <c r="L32" i="8" s="1"/>
  <c r="K26" i="8"/>
  <c r="L26" i="8" s="1"/>
  <c r="K23" i="8"/>
  <c r="L23" i="8" s="1"/>
  <c r="K19" i="8"/>
  <c r="L19" i="8" s="1"/>
  <c r="K15" i="8"/>
  <c r="L15" i="8" s="1"/>
  <c r="K59" i="8"/>
  <c r="L59" i="8" s="1"/>
  <c r="K43" i="8"/>
  <c r="L43" i="8" s="1"/>
  <c r="K31" i="8"/>
  <c r="L31" i="8" s="1"/>
  <c r="K14" i="8"/>
  <c r="L14" i="8" s="1"/>
  <c r="K66" i="8"/>
  <c r="L66" i="8" s="1"/>
  <c r="K62" i="8"/>
  <c r="L62" i="8" s="1"/>
  <c r="K58" i="8"/>
  <c r="L58" i="8" s="1"/>
  <c r="K54" i="8"/>
  <c r="L54" i="8" s="1"/>
  <c r="K50" i="8"/>
  <c r="L50" i="8" s="1"/>
  <c r="K46" i="8"/>
  <c r="L46" i="8" s="1"/>
  <c r="K42" i="8"/>
  <c r="L42" i="8" s="1"/>
  <c r="K38" i="8"/>
  <c r="L38" i="8" s="1"/>
  <c r="K34" i="8"/>
  <c r="L34" i="8" s="1"/>
  <c r="K30" i="8"/>
  <c r="L30" i="8" s="1"/>
  <c r="K21" i="8"/>
  <c r="L21" i="8" s="1"/>
  <c r="K17" i="8"/>
  <c r="L17" i="8" s="1"/>
  <c r="K13" i="8"/>
  <c r="L13" i="8" s="1"/>
  <c r="K24" i="8"/>
  <c r="L24" i="8" s="1"/>
  <c r="K63" i="8"/>
  <c r="L63" i="8" s="1"/>
  <c r="K51" i="8"/>
  <c r="L51" i="8" s="1"/>
  <c r="K35" i="8"/>
  <c r="L35" i="8" s="1"/>
  <c r="K18" i="8"/>
  <c r="L18" i="8" s="1"/>
  <c r="K12" i="8"/>
  <c r="L12" i="8" s="1"/>
  <c r="H73" i="8"/>
  <c r="K27" i="8" l="1"/>
  <c r="K72" i="8"/>
  <c r="L72" i="8" s="1"/>
  <c r="H75" i="8"/>
  <c r="J73" i="8"/>
  <c r="L27" i="8" l="1"/>
  <c r="J75" i="8"/>
  <c r="K73" i="8"/>
  <c r="K75" i="8" l="1"/>
  <c r="L73" i="8"/>
  <c r="L75" i="8" l="1"/>
</calcChain>
</file>

<file path=xl/comments1.xml><?xml version="1.0" encoding="utf-8"?>
<comments xmlns="http://schemas.openxmlformats.org/spreadsheetml/2006/main">
  <authors>
    <author>Schneiderman, David</author>
  </authors>
  <commentList>
    <comment ref="C28" author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Elizabeth - EC BOCES
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Elizabether EC BOCES</t>
        </r>
      </text>
    </comment>
  </commentList>
</comments>
</file>

<file path=xl/sharedStrings.xml><?xml version="1.0" encoding="utf-8"?>
<sst xmlns="http://schemas.openxmlformats.org/spreadsheetml/2006/main" count="203" uniqueCount="174">
  <si>
    <t>ELIZABETH C-1</t>
  </si>
  <si>
    <t>Count</t>
  </si>
  <si>
    <t>01010</t>
  </si>
  <si>
    <t>01020</t>
  </si>
  <si>
    <t>01030</t>
  </si>
  <si>
    <t>01040</t>
  </si>
  <si>
    <t>01070</t>
  </si>
  <si>
    <t>03010</t>
  </si>
  <si>
    <t>03020</t>
  </si>
  <si>
    <t>03030</t>
  </si>
  <si>
    <t>03040</t>
  </si>
  <si>
    <t>03060</t>
  </si>
  <si>
    <t>07010</t>
  </si>
  <si>
    <t>07020</t>
  </si>
  <si>
    <t>15010</t>
  </si>
  <si>
    <t>16010</t>
  </si>
  <si>
    <t>18010</t>
  </si>
  <si>
    <t>21020</t>
  </si>
  <si>
    <t>21030</t>
  </si>
  <si>
    <t>21040</t>
  </si>
  <si>
    <t>21050</t>
  </si>
  <si>
    <t>21060</t>
  </si>
  <si>
    <t>21080</t>
  </si>
  <si>
    <t>21085</t>
  </si>
  <si>
    <t>21090</t>
  </si>
  <si>
    <t>21490</t>
  </si>
  <si>
    <t>22010</t>
  </si>
  <si>
    <t>26011</t>
  </si>
  <si>
    <t>30011</t>
  </si>
  <si>
    <t>35010</t>
  </si>
  <si>
    <t>35020</t>
  </si>
  <si>
    <t>35030</t>
  </si>
  <si>
    <t>38010</t>
  </si>
  <si>
    <t>39031</t>
  </si>
  <si>
    <t>41010</t>
  </si>
  <si>
    <t>43010</t>
  </si>
  <si>
    <t>44020</t>
  </si>
  <si>
    <t>51010</t>
  </si>
  <si>
    <t>51020</t>
  </si>
  <si>
    <t>62040</t>
  </si>
  <si>
    <t>62060</t>
  </si>
  <si>
    <t>64043</t>
  </si>
  <si>
    <t>64053</t>
  </si>
  <si>
    <t>64093</t>
  </si>
  <si>
    <t>64103</t>
  </si>
  <si>
    <t>64123</t>
  </si>
  <si>
    <t>64133</t>
  </si>
  <si>
    <t>64143</t>
  </si>
  <si>
    <t>64153</t>
  </si>
  <si>
    <t>64160</t>
  </si>
  <si>
    <t>64163</t>
  </si>
  <si>
    <t>64193</t>
  </si>
  <si>
    <t>64200</t>
  </si>
  <si>
    <t>64203</t>
  </si>
  <si>
    <t>64205</t>
  </si>
  <si>
    <t>64213</t>
  </si>
  <si>
    <t>80010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</si>
  <si>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</si>
  <si>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</si>
  <si>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</si>
  <si>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</si>
  <si>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</si>
  <si>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</si>
  <si>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</si>
  <si>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</si>
  <si>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</si>
  <si>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</si>
  <si>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Allocation of Remaining Flow Through Funds</t>
  </si>
  <si>
    <t>Allocation of Remaining Flow</t>
  </si>
  <si>
    <t>Based on</t>
  </si>
  <si>
    <t>Through Funds Based on</t>
  </si>
  <si>
    <t>Total Formula</t>
  </si>
  <si>
    <t>Adjusted</t>
  </si>
  <si>
    <t>K-12 Public and Private School Enrollment</t>
  </si>
  <si>
    <t>Children Living in Poverty</t>
  </si>
  <si>
    <t>Allocation of</t>
  </si>
  <si>
    <t>Base</t>
  </si>
  <si>
    <t>Total Public and</t>
  </si>
  <si>
    <t>Allocation for</t>
  </si>
  <si>
    <t>Total</t>
  </si>
  <si>
    <t>Allocation</t>
  </si>
  <si>
    <t>Public</t>
  </si>
  <si>
    <t>Non-Public</t>
  </si>
  <si>
    <t>Count of</t>
  </si>
  <si>
    <t>Private School</t>
  </si>
  <si>
    <t>Relative</t>
  </si>
  <si>
    <t>Low Income</t>
  </si>
  <si>
    <t>Children Living</t>
  </si>
  <si>
    <t>Funds for</t>
  </si>
  <si>
    <t>School</t>
  </si>
  <si>
    <t>Students in</t>
  </si>
  <si>
    <t>Enrollment</t>
  </si>
  <si>
    <t>in Poverty</t>
  </si>
  <si>
    <t>Remaining Funds</t>
  </si>
  <si>
    <t>ADMINISTRATIVE UNITS</t>
  </si>
  <si>
    <t>Adams 1, Mapleton</t>
  </si>
  <si>
    <t>Adams 12, Northglenn</t>
  </si>
  <si>
    <t>Adams 14, Commerce City</t>
  </si>
  <si>
    <t>Adams 27J, Brighton</t>
  </si>
  <si>
    <t>Adams 50, Westminster</t>
  </si>
  <si>
    <t>Arapahoe 1, Englewood</t>
  </si>
  <si>
    <t>Arapahoe 2, Sheridan</t>
  </si>
  <si>
    <t>Arapahoe 5, Cherry Creek</t>
  </si>
  <si>
    <t>Arapahoe 6, Littleton</t>
  </si>
  <si>
    <t>Adams-Arapahoe 28J, Aurora</t>
  </si>
  <si>
    <t>Boulder RE1J, Longmont</t>
  </si>
  <si>
    <t>Boulder RE2, Boulder</t>
  </si>
  <si>
    <t>Delta 50J, Delta</t>
  </si>
  <si>
    <t>Denver 1, Denver</t>
  </si>
  <si>
    <t>Douglas RE 1, Castle Rock</t>
  </si>
  <si>
    <t>El Paso 2, Harrison</t>
  </si>
  <si>
    <t>El Paso 3, Widefield</t>
  </si>
  <si>
    <t>El Paso 8, Fountain</t>
  </si>
  <si>
    <t>El Paso 11, Colorado Springs</t>
  </si>
  <si>
    <t>El Paso 12, Cheyenne Mountain</t>
  </si>
  <si>
    <t>El Paso 20, Academy</t>
  </si>
  <si>
    <t>El Paso 38, Lewis-Palmer</t>
  </si>
  <si>
    <t>El Paso 49, Falcon</t>
  </si>
  <si>
    <t>Fort Lupton/Keenesburg</t>
  </si>
  <si>
    <t>Fremont RE-1, Canon City</t>
  </si>
  <si>
    <t>Gunnison RE1J, Gunnison</t>
  </si>
  <si>
    <t>Jefferson R-1, Lakewood</t>
  </si>
  <si>
    <t>Larimer R-1, Fort Collins</t>
  </si>
  <si>
    <t>Larimer R-2J, Loveland</t>
  </si>
  <si>
    <t>Larimer R-3, Estes Park</t>
  </si>
  <si>
    <t>Logan RE-1, Sterling</t>
  </si>
  <si>
    <t>Mesa 51, Grand Junction</t>
  </si>
  <si>
    <t>Moffat RE 1, Craig</t>
  </si>
  <si>
    <t>Montrose RE-1J, Montrose</t>
  </si>
  <si>
    <t>Morgan Re-3, Fort Morgan</t>
  </si>
  <si>
    <t>Pueblo 60, Pueblo (urban)</t>
  </si>
  <si>
    <t>Pueblo 70, Pueblo (rural)</t>
  </si>
  <si>
    <t>Weld RE-4, Windsor</t>
  </si>
  <si>
    <t>Weld 6, Greeley</t>
  </si>
  <si>
    <t>Centennial BOCES, La Salle</t>
  </si>
  <si>
    <t>East Central BOCES, Limon</t>
  </si>
  <si>
    <t>Mountain BOCES, Leadville</t>
  </si>
  <si>
    <t>Mount Evans BOCS, Idaho Springs</t>
  </si>
  <si>
    <t>Northeast Colorado BOCES, Haxtun</t>
  </si>
  <si>
    <t>Northwest Colorado BOCES, Steamboat Springs</t>
  </si>
  <si>
    <t>Pikes Peak BOCS, Colorado Springs</t>
  </si>
  <si>
    <t>Rio Blanco BOCS, Rangely</t>
  </si>
  <si>
    <t>San Juan BOCS, Durango</t>
  </si>
  <si>
    <t>San Luis Valley BOCS, Alamosa</t>
  </si>
  <si>
    <t>Santa Fe Trail BOCES, La Junta</t>
  </si>
  <si>
    <t>South Central BOCS, Pueblo</t>
  </si>
  <si>
    <t>Southeastern BOCES, Lamar</t>
  </si>
  <si>
    <t>Uncompahgre BOCS, Telluride</t>
  </si>
  <si>
    <t>Ute Pass BOCES, Woodland Park</t>
  </si>
  <si>
    <t>Charter School Institute</t>
  </si>
  <si>
    <t xml:space="preserve">     Total Administrative Units</t>
  </si>
  <si>
    <t>STATE OPERATED PROGRAMS</t>
  </si>
  <si>
    <t>66050</t>
  </si>
  <si>
    <t>Colorado School for the Deaf and the Blind</t>
  </si>
  <si>
    <t xml:space="preserve">     Total State Operated Programs</t>
  </si>
  <si>
    <t xml:space="preserve">     GRAND TOTAL</t>
  </si>
  <si>
    <t/>
  </si>
  <si>
    <t xml:space="preserve">Weld RE-5J Johnstown-Milliken </t>
  </si>
  <si>
    <t>62050</t>
  </si>
  <si>
    <t>Eligible Facilities</t>
  </si>
  <si>
    <t>(B+C+D)</t>
  </si>
  <si>
    <t xml:space="preserve">(F+H) </t>
  </si>
  <si>
    <t>(A+I)</t>
  </si>
  <si>
    <t>(Total Population)</t>
  </si>
  <si>
    <t>EAGLE COUNTY RE 50J</t>
  </si>
  <si>
    <t>EC BOCES - EAGLE</t>
  </si>
  <si>
    <t>IDEA Preschool</t>
  </si>
  <si>
    <t>Allocation Period:  7/1/15 - 9/30/17</t>
  </si>
  <si>
    <t>19205</t>
  </si>
  <si>
    <t>19010</t>
  </si>
  <si>
    <t>FY16</t>
  </si>
  <si>
    <t>2014(Oct Ct)</t>
  </si>
  <si>
    <t>2015-2016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</si>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</sst>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Helv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2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3">
    <xf numFmtId="0" fontId="0" fillId="0" borderId="0"/>
    <xf numFmtId="0" fontId="2" fillId="0" borderId="0"/>
    <xf numFmtId="0" fontId="3" fillId="0" borderId="0"/>
    <xf numFmtId="3" fontId="1" fillId="0" borderId="0" applyFont="0" applyFill="0" applyBorder="0" applyAlignment="0" applyProtection="0"/>
    <xf numFmtId="0" fontId="2" fillId="0" borderId="0"/>
    <xf numFmtId="5" fontId="4" fillId="0" borderId="0"/>
    <xf numFmtId="5" fontId="4" fillId="0" borderId="0"/>
    <xf numFmtId="0" fontId="2" fillId="2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2" fillId="0" borderId="0"/>
    <xf numFmtId="0" fontId="8" fillId="0" borderId="0"/>
    <xf numFmtId="0" fontId="9" fillId="0" borderId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0" fontId="8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1" fillId="0" borderId="0"/>
    <xf numFmtId="0" fontId="13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69">
    <xf numFmtId="0" fontId="0" fillId="0" borderId="0" xfId="0"/>
    <xf numFmtId="0" fontId="2" fillId="0" borderId="0" xfId="1"/>
    <xf numFmtId="0" fontId="5" fillId="0" borderId="0" xfId="1" applyFont="1" applyProtection="1"/>
    <xf numFmtId="0" fontId="6" fillId="0" borderId="0" xfId="1" applyFont="1" applyProtection="1"/>
    <xf numFmtId="0" fontId="2" fillId="0" borderId="0" xfId="1" applyAlignment="1">
      <alignment horizontal="center"/>
    </xf>
    <xf numFmtId="0" fontId="5" fillId="0" borderId="2" xfId="1" applyFont="1" applyBorder="1" applyProtection="1"/>
    <xf numFmtId="0" fontId="2" fillId="0" borderId="3" xfId="1" applyBorder="1" applyAlignment="1" applyProtection="1">
      <alignment horizontal="centerContinuous"/>
    </xf>
    <xf numFmtId="0" fontId="2" fillId="0" borderId="4" xfId="1" applyBorder="1" applyAlignment="1" applyProtection="1">
      <alignment horizontal="centerContinuous"/>
    </xf>
    <xf numFmtId="0" fontId="2" fillId="0" borderId="3" xfId="1" applyBorder="1" applyAlignment="1" applyProtection="1">
      <alignment horizontal="center"/>
    </xf>
    <xf numFmtId="0" fontId="5" fillId="0" borderId="6" xfId="1" applyFont="1" applyBorder="1" applyProtection="1"/>
    <xf numFmtId="0" fontId="2" fillId="0" borderId="7" xfId="1" applyBorder="1" applyAlignment="1" applyProtection="1">
      <alignment horizontal="centerContinuous"/>
    </xf>
    <xf numFmtId="0" fontId="2" fillId="0" borderId="7" xfId="1" applyBorder="1" applyAlignment="1" applyProtection="1">
      <alignment horizontal="center"/>
    </xf>
    <xf numFmtId="0" fontId="2" fillId="0" borderId="6" xfId="1" applyBorder="1" applyAlignment="1" applyProtection="1">
      <alignment horizontal="centerContinuous"/>
    </xf>
    <xf numFmtId="0" fontId="2" fillId="0" borderId="7" xfId="1" applyBorder="1" applyProtection="1"/>
    <xf numFmtId="0" fontId="5" fillId="0" borderId="12" xfId="1" applyFont="1" applyBorder="1" applyProtection="1"/>
    <xf numFmtId="0" fontId="2" fillId="0" borderId="11" xfId="1" applyBorder="1" applyProtection="1"/>
    <xf numFmtId="0" fontId="2" fillId="0" borderId="6" xfId="1" applyBorder="1" applyProtection="1"/>
    <xf numFmtId="37" fontId="2" fillId="0" borderId="7" xfId="1" applyNumberFormat="1" applyBorder="1" applyProtection="1"/>
    <xf numFmtId="0" fontId="2" fillId="0" borderId="12" xfId="1" applyBorder="1" applyProtection="1"/>
    <xf numFmtId="37" fontId="5" fillId="0" borderId="11" xfId="1" applyNumberFormat="1" applyFont="1" applyBorder="1" applyProtection="1"/>
    <xf numFmtId="164" fontId="5" fillId="0" borderId="11" xfId="1" applyNumberFormat="1" applyFont="1" applyBorder="1" applyProtection="1"/>
    <xf numFmtId="0" fontId="2" fillId="0" borderId="0" xfId="1" quotePrefix="1"/>
    <xf numFmtId="0" fontId="2" fillId="0" borderId="6" xfId="1" applyFill="1" applyBorder="1" applyProtection="1"/>
    <xf numFmtId="165" fontId="2" fillId="0" borderId="7" xfId="1" applyNumberFormat="1" applyBorder="1" applyProtection="1"/>
    <xf numFmtId="0" fontId="2" fillId="0" borderId="7" xfId="1" applyFill="1" applyBorder="1" applyProtection="1"/>
    <xf numFmtId="0" fontId="0" fillId="0" borderId="0" xfId="0" applyFill="1"/>
    <xf numFmtId="0" fontId="2" fillId="0" borderId="7" xfId="1" applyBorder="1" applyAlignment="1" applyProtection="1">
      <alignment horizontal="center"/>
    </xf>
    <xf numFmtId="0" fontId="2" fillId="0" borderId="11" xfId="1" applyBorder="1" applyAlignment="1" applyProtection="1">
      <alignment horizontal="center"/>
    </xf>
    <xf numFmtId="3" fontId="2" fillId="0" borderId="6" xfId="1" applyNumberFormat="1" applyFill="1" applyBorder="1"/>
    <xf numFmtId="0" fontId="2" fillId="0" borderId="11" xfId="1" applyBorder="1" applyAlignment="1" applyProtection="1">
      <alignment horizontal="center"/>
    </xf>
    <xf numFmtId="0" fontId="2" fillId="0" borderId="0" xfId="1" quotePrefix="1" applyFill="1"/>
    <xf numFmtId="37" fontId="5" fillId="0" borderId="1" xfId="1" applyNumberFormat="1" applyFont="1" applyBorder="1" applyProtection="1"/>
    <xf numFmtId="164" fontId="2" fillId="0" borderId="7" xfId="8" applyNumberFormat="1" applyFont="1" applyFill="1" applyBorder="1" applyProtection="1"/>
    <xf numFmtId="164" fontId="5" fillId="0" borderId="1" xfId="1" applyNumberFormat="1" applyFont="1" applyFill="1" applyBorder="1" applyProtection="1"/>
    <xf numFmtId="0" fontId="0" fillId="0" borderId="0" xfId="0"/>
    <xf numFmtId="0" fontId="11" fillId="0" borderId="10" xfId="1" applyFont="1" applyBorder="1" applyAlignment="1" applyProtection="1">
      <alignment horizontal="center" wrapText="1"/>
    </xf>
    <xf numFmtId="164" fontId="2" fillId="0" borderId="7" xfId="19" applyNumberFormat="1" applyFont="1" applyBorder="1" applyProtection="1"/>
    <xf numFmtId="0" fontId="2" fillId="0" borderId="7" xfId="1" applyBorder="1" applyProtection="1"/>
    <xf numFmtId="37" fontId="2" fillId="0" borderId="7" xfId="1" applyNumberFormat="1" applyFill="1" applyBorder="1" applyProtection="1"/>
    <xf numFmtId="0" fontId="2" fillId="0" borderId="2" xfId="1" applyBorder="1" applyAlignment="1" applyProtection="1">
      <alignment horizontal="center"/>
    </xf>
    <xf numFmtId="0" fontId="2" fillId="0" borderId="6" xfId="1" applyBorder="1" applyAlignment="1" applyProtection="1">
      <alignment horizontal="center"/>
    </xf>
    <xf numFmtId="0" fontId="2" fillId="0" borderId="12" xfId="1" applyBorder="1" applyAlignment="1" applyProtection="1">
      <alignment horizontal="center"/>
    </xf>
    <xf numFmtId="0" fontId="2" fillId="0" borderId="0" xfId="1" applyFill="1"/>
    <xf numFmtId="164" fontId="2" fillId="0" borderId="7" xfId="1" applyNumberFormat="1" applyFill="1" applyBorder="1" applyProtection="1"/>
    <xf numFmtId="37" fontId="5" fillId="0" borderId="13" xfId="1" applyNumberFormat="1" applyFont="1" applyFill="1" applyBorder="1" applyProtection="1"/>
    <xf numFmtId="37" fontId="5" fillId="0" borderId="14" xfId="1" applyNumberFormat="1" applyFont="1" applyFill="1" applyBorder="1" applyProtection="1"/>
    <xf numFmtId="37" fontId="5" fillId="0" borderId="11" xfId="1" applyNumberFormat="1" applyFont="1" applyFill="1" applyBorder="1" applyProtection="1"/>
    <xf numFmtId="164" fontId="2" fillId="0" borderId="7" xfId="19" applyNumberFormat="1" applyFont="1" applyFill="1" applyBorder="1" applyProtection="1"/>
    <xf numFmtId="0" fontId="2" fillId="0" borderId="0" xfId="1" applyBorder="1" applyAlignment="1" applyProtection="1">
      <alignment horizontal="center"/>
    </xf>
    <xf numFmtId="0" fontId="2" fillId="0" borderId="8" xfId="1" applyBorder="1" applyAlignment="1" applyProtection="1">
      <alignment horizontal="center"/>
    </xf>
    <xf numFmtId="0" fontId="11" fillId="0" borderId="15" xfId="1" applyFont="1" applyBorder="1" applyAlignment="1" applyProtection="1">
      <alignment horizontal="center"/>
    </xf>
    <xf numFmtId="37" fontId="2" fillId="0" borderId="16" xfId="1" applyNumberFormat="1" applyFill="1" applyBorder="1" applyProtection="1"/>
    <xf numFmtId="0" fontId="2" fillId="0" borderId="0" xfId="1" applyBorder="1" applyProtection="1"/>
    <xf numFmtId="164" fontId="5" fillId="0" borderId="10" xfId="1" applyNumberFormat="1" applyFont="1" applyBorder="1" applyProtection="1"/>
    <xf numFmtId="164" fontId="5" fillId="0" borderId="18" xfId="19" applyNumberFormat="1" applyFont="1" applyBorder="1" applyProtection="1"/>
    <xf numFmtId="164" fontId="5" fillId="0" borderId="19" xfId="19" applyNumberFormat="1" applyFont="1" applyBorder="1" applyProtection="1"/>
    <xf numFmtId="164" fontId="5" fillId="0" borderId="17" xfId="19" applyNumberFormat="1" applyFont="1" applyBorder="1" applyProtection="1"/>
    <xf numFmtId="165" fontId="5" fillId="0" borderId="20" xfId="1" applyNumberFormat="1" applyFont="1" applyBorder="1" applyProtection="1"/>
    <xf numFmtId="37" fontId="5" fillId="0" borderId="17" xfId="1" applyNumberFormat="1" applyFont="1" applyBorder="1" applyProtection="1"/>
    <xf numFmtId="0" fontId="5" fillId="0" borderId="17" xfId="1" applyFont="1" applyBorder="1" applyProtection="1"/>
    <xf numFmtId="0" fontId="2" fillId="0" borderId="4" xfId="1" applyBorder="1" applyAlignment="1" applyProtection="1">
      <alignment horizontal="center"/>
    </xf>
    <xf numFmtId="0" fontId="2" fillId="0" borderId="3" xfId="1" applyBorder="1" applyAlignment="1" applyProtection="1">
      <alignment horizontal="center"/>
    </xf>
    <xf numFmtId="0" fontId="2" fillId="0" borderId="5" xfId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0" fontId="2" fillId="0" borderId="7" xfId="1" applyBorder="1" applyAlignment="1" applyProtection="1">
      <alignment horizontal="center"/>
    </xf>
    <xf numFmtId="0" fontId="2" fillId="0" borderId="8" xfId="1" applyBorder="1" applyAlignment="1" applyProtection="1">
      <alignment horizontal="center"/>
    </xf>
    <xf numFmtId="0" fontId="2" fillId="0" borderId="10" xfId="1" applyBorder="1" applyAlignment="1" applyProtection="1">
      <alignment horizontal="center"/>
    </xf>
    <xf numFmtId="0" fontId="2" fillId="0" borderId="11" xfId="1" applyBorder="1" applyAlignment="1" applyProtection="1">
      <alignment horizontal="center"/>
    </xf>
    <xf numFmtId="0" fontId="2" fillId="0" borderId="9" xfId="1" applyBorder="1" applyAlignment="1" applyProtection="1">
      <alignment horizontal="center"/>
    </xf>
  </cellXfs>
  <cellStyles count="33">
    <cellStyle name="Comma 2" xfId="9"/>
    <cellStyle name="Comma 3" xfId="18"/>
    <cellStyle name="Comma 4" xfId="29"/>
    <cellStyle name="Comma0" xfId="3"/>
    <cellStyle name="Currency" xfId="19" builtinId="4"/>
    <cellStyle name="Currency 2" xfId="8"/>
    <cellStyle name="Currency 3" xfId="21"/>
    <cellStyle name="Normal" xfId="0" builtinId="0"/>
    <cellStyle name="Normal 2" xfId="1"/>
    <cellStyle name="Normal 2 2" xfId="4"/>
    <cellStyle name="Normal 2 2 2" xfId="13"/>
    <cellStyle name="Normal 2 2 3" xfId="12"/>
    <cellStyle name="Normal 2 2 4" xfId="25"/>
    <cellStyle name="Normal 2 3" xfId="5"/>
    <cellStyle name="Normal 2 3 2" xfId="26"/>
    <cellStyle name="Normal 2 4" xfId="11"/>
    <cellStyle name="Normal 2 5" xfId="15"/>
    <cellStyle name="Normal 3" xfId="2"/>
    <cellStyle name="Normal 3 2" xfId="6"/>
    <cellStyle name="Normal 3 2 2" xfId="27"/>
    <cellStyle name="Normal 3 3" xfId="14"/>
    <cellStyle name="Normal 3 4" xfId="31"/>
    <cellStyle name="Normal 3 5" xfId="32"/>
    <cellStyle name="Normal 4" xfId="10"/>
    <cellStyle name="Normal 4 2" xfId="7"/>
    <cellStyle name="Normal 4 3" xfId="22"/>
    <cellStyle name="Normal 4 3 2" xfId="30"/>
    <cellStyle name="Normal 4 4" xfId="23"/>
    <cellStyle name="Normal 4 5" xfId="20"/>
    <cellStyle name="Normal 5" xfId="16"/>
    <cellStyle name="Normal 6" xfId="17"/>
    <cellStyle name="Normal 7" xfId="24"/>
    <cellStyle name="Normal 8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L75"/>
  <sheetViews>
    <sheetView tabSelected="1" zoomScale="85" zoomScaleNormal="85" workbookViewId="0">
      <pane xSplit="2" ySplit="10" topLeftCell="C50" activePane="bottomRight" state="frozen"/>
      <selection pane="topRight" activeCell="C1" sqref="C1"/>
      <selection pane="bottomLeft" activeCell="A11" sqref="A11"/>
      <selection pane="bottomRight" activeCell="D75" sqref="D75"/>
    </sheetView>
  </sheetViews>
  <sheetFormatPr defaultRowHeight="15" x14ac:dyDescent="0.25"/>
  <cols>
    <col min="1" max="1" width="7.85546875" bestFit="1" customWidth="1"/>
    <col min="2" max="2" width="44.5703125" customWidth="1"/>
    <col min="3" max="3" width="20.85546875" style="34" customWidth="1"/>
    <col min="4" max="4" width="26.42578125" customWidth="1"/>
    <col min="5" max="5" width="17" bestFit="1" customWidth="1"/>
    <col min="6" max="6" width="18.140625" customWidth="1"/>
    <col min="7" max="7" width="18.5703125" bestFit="1" customWidth="1"/>
    <col min="8" max="8" width="19.85546875" customWidth="1"/>
    <col min="9" max="9" width="21.42578125" customWidth="1"/>
    <col min="10" max="10" width="16.7109375" customWidth="1"/>
    <col min="11" max="12" width="20.140625" customWidth="1"/>
    <col min="13" max="13" width="20.42578125" customWidth="1"/>
  </cols>
  <sheetData>
    <row r="1" spans="1:12" ht="18" x14ac:dyDescent="0.25">
      <c r="A1" s="1"/>
      <c r="B1" s="2" t="s">
        <v>166</v>
      </c>
      <c r="C1" s="3"/>
      <c r="D1" s="1"/>
      <c r="E1" s="1"/>
      <c r="F1" s="1"/>
      <c r="G1" s="1"/>
      <c r="H1" s="1"/>
      <c r="I1" s="1"/>
      <c r="J1" s="1"/>
      <c r="K1" s="1"/>
      <c r="L1" s="1"/>
    </row>
    <row r="2" spans="1:12" ht="18" x14ac:dyDescent="0.25">
      <c r="A2" s="1"/>
      <c r="B2" s="2" t="s">
        <v>167</v>
      </c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/>
      <c r="B3" s="2"/>
      <c r="C3" s="4" t="s">
        <v>57</v>
      </c>
      <c r="D3" s="4" t="s">
        <v>58</v>
      </c>
      <c r="E3" s="4" t="s">
        <v>59</v>
      </c>
      <c r="F3" s="4" t="s">
        <v>60</v>
      </c>
      <c r="G3" s="4" t="s">
        <v>61</v>
      </c>
      <c r="H3" s="4" t="s">
        <v>62</v>
      </c>
      <c r="I3" s="4" t="s">
        <v>63</v>
      </c>
      <c r="J3" s="4" t="s">
        <v>64</v>
      </c>
      <c r="K3" s="4" t="s">
        <v>65</v>
      </c>
      <c r="L3" s="4" t="s">
        <v>66</v>
      </c>
    </row>
    <row r="4" spans="1:12" ht="15.75" x14ac:dyDescent="0.25">
      <c r="A4" s="1"/>
      <c r="B4" s="5"/>
      <c r="C4" s="7"/>
      <c r="D4" s="60" t="s">
        <v>67</v>
      </c>
      <c r="E4" s="60"/>
      <c r="F4" s="60"/>
      <c r="G4" s="61"/>
      <c r="H4" s="6"/>
      <c r="I4" s="62" t="s">
        <v>68</v>
      </c>
      <c r="J4" s="61"/>
      <c r="K4" s="6"/>
      <c r="L4" s="8"/>
    </row>
    <row r="5" spans="1:12" ht="15.75" x14ac:dyDescent="0.25">
      <c r="A5" s="1"/>
      <c r="B5" s="9"/>
      <c r="C5" s="48" t="s">
        <v>170</v>
      </c>
      <c r="D5" s="63" t="s">
        <v>69</v>
      </c>
      <c r="E5" s="63"/>
      <c r="F5" s="63"/>
      <c r="G5" s="64"/>
      <c r="H5" s="10"/>
      <c r="I5" s="65" t="s">
        <v>70</v>
      </c>
      <c r="J5" s="64"/>
      <c r="K5" s="10"/>
      <c r="L5" s="11" t="s">
        <v>71</v>
      </c>
    </row>
    <row r="6" spans="1:12" ht="15.75" x14ac:dyDescent="0.25">
      <c r="A6" s="1"/>
      <c r="B6" s="9"/>
      <c r="C6" s="49" t="s">
        <v>72</v>
      </c>
      <c r="D6" s="66" t="s">
        <v>73</v>
      </c>
      <c r="E6" s="66"/>
      <c r="F6" s="66"/>
      <c r="G6" s="67"/>
      <c r="H6" s="12"/>
      <c r="I6" s="68" t="s">
        <v>74</v>
      </c>
      <c r="J6" s="67"/>
      <c r="K6" s="10"/>
      <c r="L6" s="11" t="s">
        <v>75</v>
      </c>
    </row>
    <row r="7" spans="1:12" ht="15.75" x14ac:dyDescent="0.25">
      <c r="A7" s="1"/>
      <c r="B7" s="9"/>
      <c r="C7" s="48" t="s">
        <v>76</v>
      </c>
      <c r="D7" s="39" t="s">
        <v>171</v>
      </c>
      <c r="E7" s="39" t="s">
        <v>171</v>
      </c>
      <c r="F7" s="39" t="s">
        <v>171</v>
      </c>
      <c r="G7" s="11" t="s">
        <v>77</v>
      </c>
      <c r="H7" s="39" t="s">
        <v>78</v>
      </c>
      <c r="I7" s="13"/>
      <c r="J7" s="11" t="s">
        <v>78</v>
      </c>
      <c r="K7" s="11" t="s">
        <v>79</v>
      </c>
      <c r="L7" s="11" t="s">
        <v>166</v>
      </c>
    </row>
    <row r="8" spans="1:12" ht="15.75" x14ac:dyDescent="0.25">
      <c r="A8" s="1"/>
      <c r="B8" s="9"/>
      <c r="C8" s="48" t="s">
        <v>80</v>
      </c>
      <c r="D8" s="40" t="s">
        <v>81</v>
      </c>
      <c r="E8" s="11" t="s">
        <v>82</v>
      </c>
      <c r="F8" s="11" t="s">
        <v>83</v>
      </c>
      <c r="G8" s="11" t="s">
        <v>84</v>
      </c>
      <c r="H8" s="11" t="s">
        <v>85</v>
      </c>
      <c r="I8" s="11" t="s">
        <v>86</v>
      </c>
      <c r="J8" s="11" t="s">
        <v>87</v>
      </c>
      <c r="K8" s="11" t="s">
        <v>75</v>
      </c>
      <c r="L8" s="11" t="s">
        <v>88</v>
      </c>
    </row>
    <row r="9" spans="1:12" ht="15.75" x14ac:dyDescent="0.25">
      <c r="A9" s="1"/>
      <c r="B9" s="9"/>
      <c r="C9" s="50" t="s">
        <v>165</v>
      </c>
      <c r="D9" s="40" t="s">
        <v>89</v>
      </c>
      <c r="E9" s="11" t="s">
        <v>89</v>
      </c>
      <c r="F9" s="11" t="s">
        <v>90</v>
      </c>
      <c r="G9" s="11" t="s">
        <v>91</v>
      </c>
      <c r="H9" s="11" t="s">
        <v>91</v>
      </c>
      <c r="I9" s="11" t="s">
        <v>1</v>
      </c>
      <c r="J9" s="11" t="s">
        <v>92</v>
      </c>
      <c r="K9" s="11" t="s">
        <v>93</v>
      </c>
      <c r="L9" s="26" t="s">
        <v>172</v>
      </c>
    </row>
    <row r="10" spans="1:12" ht="32.25" customHeight="1" x14ac:dyDescent="0.25">
      <c r="A10" s="21" t="s">
        <v>156</v>
      </c>
      <c r="B10" s="14"/>
      <c r="C10" s="35"/>
      <c r="D10" s="41" t="s">
        <v>91</v>
      </c>
      <c r="E10" s="29" t="s">
        <v>91</v>
      </c>
      <c r="F10" s="29" t="s">
        <v>159</v>
      </c>
      <c r="G10" s="29" t="s">
        <v>160</v>
      </c>
      <c r="H10" s="27" t="s">
        <v>163</v>
      </c>
      <c r="I10" s="15"/>
      <c r="J10" s="27"/>
      <c r="K10" s="29" t="s">
        <v>161</v>
      </c>
      <c r="L10" s="29" t="s">
        <v>162</v>
      </c>
    </row>
    <row r="11" spans="1:12" ht="15.75" x14ac:dyDescent="0.25">
      <c r="A11" s="1"/>
      <c r="B11" s="9" t="s">
        <v>94</v>
      </c>
      <c r="C11" s="37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5.75" x14ac:dyDescent="0.25">
      <c r="A12" s="21" t="s">
        <v>2</v>
      </c>
      <c r="B12" s="16" t="s">
        <v>95</v>
      </c>
      <c r="C12" s="36">
        <v>39810</v>
      </c>
      <c r="D12" s="28">
        <v>8240</v>
      </c>
      <c r="E12" s="28">
        <v>122</v>
      </c>
      <c r="F12" s="28">
        <v>0</v>
      </c>
      <c r="G12" s="38">
        <v>8362</v>
      </c>
      <c r="H12" s="32">
        <v>0</v>
      </c>
      <c r="I12" s="28">
        <v>4327.2</v>
      </c>
      <c r="J12" s="43">
        <v>0</v>
      </c>
      <c r="K12" s="43">
        <f>ROUND(H12+J12,0)</f>
        <v>0</v>
      </c>
      <c r="L12" s="36">
        <f>ROUND(C12+K12,0)</f>
        <v>39810</v>
      </c>
    </row>
    <row r="13" spans="1:12" ht="15.75" x14ac:dyDescent="0.25">
      <c r="A13" s="21" t="s">
        <v>3</v>
      </c>
      <c r="B13" s="16" t="s">
        <v>96</v>
      </c>
      <c r="C13" s="36">
        <v>126475</v>
      </c>
      <c r="D13" s="28">
        <v>37665</v>
      </c>
      <c r="E13" s="28">
        <v>957</v>
      </c>
      <c r="F13" s="28">
        <v>46</v>
      </c>
      <c r="G13" s="38">
        <v>38668</v>
      </c>
      <c r="H13" s="32">
        <v>0</v>
      </c>
      <c r="I13" s="28">
        <v>12457.1</v>
      </c>
      <c r="J13" s="43">
        <v>0</v>
      </c>
      <c r="K13" s="43">
        <f t="shared" ref="K13:K69" si="0">ROUND(H13+J13,0)</f>
        <v>0</v>
      </c>
      <c r="L13" s="36">
        <f t="shared" ref="L13:L69" si="1">ROUND(C13+K13,0)</f>
        <v>126475</v>
      </c>
    </row>
    <row r="14" spans="1:12" ht="15.75" x14ac:dyDescent="0.25">
      <c r="A14" s="1" t="s">
        <v>4</v>
      </c>
      <c r="B14" s="16" t="s">
        <v>97</v>
      </c>
      <c r="C14" s="36">
        <v>49520</v>
      </c>
      <c r="D14" s="28" t="s">
        <v>173</v>
      </c>
      <c r="E14" s="28" t="s">
        <v>173</v>
      </c>
      <c r="F14" s="28" t="s">
        <v>173</v>
      </c>
      <c r="G14" s="38">
        <v>6992</v>
      </c>
      <c r="H14" s="32">
        <v>0</v>
      </c>
      <c r="I14" s="28">
        <v>4678.6000000000004</v>
      </c>
      <c r="J14" s="43">
        <v>0</v>
      </c>
      <c r="K14" s="43">
        <f t="shared" si="0"/>
        <v>0</v>
      </c>
      <c r="L14" s="36">
        <f t="shared" si="1"/>
        <v>49520</v>
      </c>
    </row>
    <row r="15" spans="1:12" ht="15.75" x14ac:dyDescent="0.25">
      <c r="A15" s="1" t="s">
        <v>5</v>
      </c>
      <c r="B15" s="16" t="s">
        <v>98</v>
      </c>
      <c r="C15" s="36">
        <v>31918</v>
      </c>
      <c r="D15" s="28">
        <v>16575</v>
      </c>
      <c r="E15" s="28">
        <v>375</v>
      </c>
      <c r="F15" s="28">
        <v>19</v>
      </c>
      <c r="G15" s="38">
        <v>16969</v>
      </c>
      <c r="H15" s="32">
        <v>0</v>
      </c>
      <c r="I15" s="28">
        <v>5166.6000000000004</v>
      </c>
      <c r="J15" s="43">
        <v>0</v>
      </c>
      <c r="K15" s="43">
        <f t="shared" si="0"/>
        <v>0</v>
      </c>
      <c r="L15" s="36">
        <f t="shared" si="1"/>
        <v>31918</v>
      </c>
    </row>
    <row r="16" spans="1:12" ht="15.75" x14ac:dyDescent="0.25">
      <c r="A16" s="1" t="s">
        <v>6</v>
      </c>
      <c r="B16" s="16" t="s">
        <v>99</v>
      </c>
      <c r="C16" s="36">
        <v>54860</v>
      </c>
      <c r="D16" s="28">
        <v>9626</v>
      </c>
      <c r="E16" s="28">
        <v>540</v>
      </c>
      <c r="F16" s="28">
        <v>0</v>
      </c>
      <c r="G16" s="38">
        <v>10166</v>
      </c>
      <c r="H16" s="32">
        <v>0</v>
      </c>
      <c r="I16" s="28">
        <v>6700.6</v>
      </c>
      <c r="J16" s="43">
        <v>0</v>
      </c>
      <c r="K16" s="43">
        <f t="shared" si="0"/>
        <v>0</v>
      </c>
      <c r="L16" s="36">
        <f t="shared" si="1"/>
        <v>54860</v>
      </c>
    </row>
    <row r="17" spans="1:12" ht="15.75" x14ac:dyDescent="0.25">
      <c r="A17" s="1" t="s">
        <v>7</v>
      </c>
      <c r="B17" s="16" t="s">
        <v>100</v>
      </c>
      <c r="C17" s="36">
        <v>32528</v>
      </c>
      <c r="D17" s="28">
        <v>2656</v>
      </c>
      <c r="E17" s="28">
        <v>429</v>
      </c>
      <c r="F17" s="28">
        <v>0</v>
      </c>
      <c r="G17" s="38">
        <v>3085</v>
      </c>
      <c r="H17" s="32">
        <v>0</v>
      </c>
      <c r="I17" s="28">
        <v>1427.6</v>
      </c>
      <c r="J17" s="43">
        <v>0</v>
      </c>
      <c r="K17" s="43">
        <f t="shared" si="0"/>
        <v>0</v>
      </c>
      <c r="L17" s="36">
        <f t="shared" si="1"/>
        <v>32528</v>
      </c>
    </row>
    <row r="18" spans="1:12" ht="15.75" x14ac:dyDescent="0.25">
      <c r="A18" s="1" t="s">
        <v>8</v>
      </c>
      <c r="B18" s="16" t="s">
        <v>101</v>
      </c>
      <c r="C18" s="36">
        <v>12623</v>
      </c>
      <c r="D18" s="28">
        <v>1376</v>
      </c>
      <c r="E18" s="28">
        <v>0</v>
      </c>
      <c r="F18" s="28">
        <v>0</v>
      </c>
      <c r="G18" s="38">
        <v>1376</v>
      </c>
      <c r="H18" s="32">
        <v>0</v>
      </c>
      <c r="I18" s="28">
        <v>1157.5</v>
      </c>
      <c r="J18" s="43">
        <v>0</v>
      </c>
      <c r="K18" s="43">
        <f t="shared" si="0"/>
        <v>0</v>
      </c>
      <c r="L18" s="36">
        <f t="shared" si="1"/>
        <v>12623</v>
      </c>
    </row>
    <row r="19" spans="1:12" ht="15.75" x14ac:dyDescent="0.25">
      <c r="A19" s="1" t="s">
        <v>9</v>
      </c>
      <c r="B19" s="16" t="s">
        <v>102</v>
      </c>
      <c r="C19" s="36">
        <v>141763</v>
      </c>
      <c r="D19" s="28">
        <v>52805</v>
      </c>
      <c r="E19" s="28">
        <v>4234</v>
      </c>
      <c r="F19" s="28">
        <v>116</v>
      </c>
      <c r="G19" s="38">
        <v>57155</v>
      </c>
      <c r="H19" s="32">
        <v>0</v>
      </c>
      <c r="I19" s="28">
        <v>12715.6</v>
      </c>
      <c r="J19" s="43">
        <v>0</v>
      </c>
      <c r="K19" s="43">
        <f t="shared" si="0"/>
        <v>0</v>
      </c>
      <c r="L19" s="36">
        <f t="shared" si="1"/>
        <v>141763</v>
      </c>
    </row>
    <row r="20" spans="1:12" ht="15.75" x14ac:dyDescent="0.25">
      <c r="A20" s="1" t="s">
        <v>10</v>
      </c>
      <c r="B20" s="16" t="s">
        <v>103</v>
      </c>
      <c r="C20" s="36">
        <v>63599</v>
      </c>
      <c r="D20" s="28" t="s">
        <v>173</v>
      </c>
      <c r="E20" s="28" t="s">
        <v>173</v>
      </c>
      <c r="F20" s="28" t="s">
        <v>173</v>
      </c>
      <c r="G20" s="38">
        <v>15730</v>
      </c>
      <c r="H20" s="32">
        <v>0</v>
      </c>
      <c r="I20" s="28">
        <v>2616.8000000000002</v>
      </c>
      <c r="J20" s="43">
        <v>0</v>
      </c>
      <c r="K20" s="43">
        <f t="shared" si="0"/>
        <v>0</v>
      </c>
      <c r="L20" s="36">
        <f t="shared" si="1"/>
        <v>63599</v>
      </c>
    </row>
    <row r="21" spans="1:12" ht="15.75" x14ac:dyDescent="0.25">
      <c r="A21" s="1" t="s">
        <v>11</v>
      </c>
      <c r="B21" s="16" t="s">
        <v>104</v>
      </c>
      <c r="C21" s="36">
        <v>190797</v>
      </c>
      <c r="D21" s="28">
        <v>40009</v>
      </c>
      <c r="E21" s="28">
        <v>543</v>
      </c>
      <c r="F21" s="28">
        <v>139</v>
      </c>
      <c r="G21" s="38">
        <v>40691</v>
      </c>
      <c r="H21" s="32">
        <v>0</v>
      </c>
      <c r="I21" s="28">
        <v>24921.200000000001</v>
      </c>
      <c r="J21" s="43">
        <v>0</v>
      </c>
      <c r="K21" s="43">
        <f t="shared" si="0"/>
        <v>0</v>
      </c>
      <c r="L21" s="36">
        <f t="shared" si="1"/>
        <v>190797</v>
      </c>
    </row>
    <row r="22" spans="1:12" ht="15.75" x14ac:dyDescent="0.25">
      <c r="A22" s="1" t="s">
        <v>12</v>
      </c>
      <c r="B22" s="16" t="s">
        <v>105</v>
      </c>
      <c r="C22" s="36">
        <v>57773</v>
      </c>
      <c r="D22" s="28">
        <v>29692</v>
      </c>
      <c r="E22" s="28">
        <v>1070</v>
      </c>
      <c r="F22" s="28">
        <v>19</v>
      </c>
      <c r="G22" s="38">
        <v>30781</v>
      </c>
      <c r="H22" s="32">
        <v>0</v>
      </c>
      <c r="I22" s="28">
        <v>7771.7</v>
      </c>
      <c r="J22" s="43">
        <v>0</v>
      </c>
      <c r="K22" s="43">
        <f t="shared" si="0"/>
        <v>0</v>
      </c>
      <c r="L22" s="36">
        <f t="shared" si="1"/>
        <v>57773</v>
      </c>
    </row>
    <row r="23" spans="1:12" ht="15.75" x14ac:dyDescent="0.25">
      <c r="A23" s="1" t="s">
        <v>13</v>
      </c>
      <c r="B23" s="16" t="s">
        <v>106</v>
      </c>
      <c r="C23" s="36">
        <v>112634</v>
      </c>
      <c r="D23" s="28">
        <v>30032</v>
      </c>
      <c r="E23" s="28">
        <v>1454</v>
      </c>
      <c r="F23" s="28">
        <v>19</v>
      </c>
      <c r="G23" s="38">
        <v>31505</v>
      </c>
      <c r="H23" s="32">
        <v>0</v>
      </c>
      <c r="I23" s="28">
        <v>5348.7</v>
      </c>
      <c r="J23" s="43">
        <v>0</v>
      </c>
      <c r="K23" s="43">
        <f t="shared" si="0"/>
        <v>0</v>
      </c>
      <c r="L23" s="36">
        <f t="shared" si="1"/>
        <v>112634</v>
      </c>
    </row>
    <row r="24" spans="1:12" ht="15.75" x14ac:dyDescent="0.25">
      <c r="A24" s="1" t="s">
        <v>14</v>
      </c>
      <c r="B24" s="16" t="s">
        <v>107</v>
      </c>
      <c r="C24" s="36">
        <v>43694</v>
      </c>
      <c r="D24" s="28" t="s">
        <v>173</v>
      </c>
      <c r="E24" s="28" t="s">
        <v>173</v>
      </c>
      <c r="F24" s="28" t="s">
        <v>173</v>
      </c>
      <c r="G24" s="38">
        <v>4803</v>
      </c>
      <c r="H24" s="32">
        <v>0</v>
      </c>
      <c r="I24" s="28">
        <v>2128.5</v>
      </c>
      <c r="J24" s="43">
        <v>0</v>
      </c>
      <c r="K24" s="43">
        <f t="shared" si="0"/>
        <v>0</v>
      </c>
      <c r="L24" s="36">
        <f t="shared" si="1"/>
        <v>43694</v>
      </c>
    </row>
    <row r="25" spans="1:12" ht="15.75" x14ac:dyDescent="0.25">
      <c r="A25" s="1" t="s">
        <v>15</v>
      </c>
      <c r="B25" s="16" t="s">
        <v>108</v>
      </c>
      <c r="C25" s="36">
        <v>370917</v>
      </c>
      <c r="D25" s="28">
        <v>84283</v>
      </c>
      <c r="E25" s="28">
        <v>6625</v>
      </c>
      <c r="F25" s="28">
        <v>484</v>
      </c>
      <c r="G25" s="38">
        <v>91392</v>
      </c>
      <c r="H25" s="32">
        <v>0</v>
      </c>
      <c r="I25" s="28">
        <v>51589.2</v>
      </c>
      <c r="J25" s="43">
        <v>0</v>
      </c>
      <c r="K25" s="43">
        <f t="shared" si="0"/>
        <v>0</v>
      </c>
      <c r="L25" s="36">
        <f t="shared" si="1"/>
        <v>370917</v>
      </c>
    </row>
    <row r="26" spans="1:12" ht="15.75" x14ac:dyDescent="0.25">
      <c r="A26" s="1" t="s">
        <v>16</v>
      </c>
      <c r="B26" s="16" t="s">
        <v>109</v>
      </c>
      <c r="C26" s="36">
        <v>100982</v>
      </c>
      <c r="D26" s="28">
        <v>64960</v>
      </c>
      <c r="E26" s="28">
        <v>2411</v>
      </c>
      <c r="F26" s="28">
        <v>0</v>
      </c>
      <c r="G26" s="38">
        <v>67371</v>
      </c>
      <c r="H26" s="32">
        <v>0</v>
      </c>
      <c r="I26" s="28">
        <v>6198</v>
      </c>
      <c r="J26" s="43">
        <v>0</v>
      </c>
      <c r="K26" s="43">
        <f t="shared" si="0"/>
        <v>0</v>
      </c>
      <c r="L26" s="36">
        <f t="shared" si="1"/>
        <v>100982</v>
      </c>
    </row>
    <row r="27" spans="1:12" s="34" customFormat="1" ht="15.75" x14ac:dyDescent="0.25">
      <c r="A27" s="21" t="s">
        <v>169</v>
      </c>
      <c r="B27" s="16" t="s">
        <v>164</v>
      </c>
      <c r="C27" s="36">
        <v>25033.199955133477</v>
      </c>
      <c r="D27" s="28">
        <v>6464</v>
      </c>
      <c r="E27" s="28">
        <v>791</v>
      </c>
      <c r="F27" s="28">
        <v>0</v>
      </c>
      <c r="G27" s="38">
        <v>7255</v>
      </c>
      <c r="H27" s="32">
        <v>0</v>
      </c>
      <c r="I27" s="28">
        <v>2188.5</v>
      </c>
      <c r="J27" s="43">
        <v>0</v>
      </c>
      <c r="K27" s="43">
        <f>ROUND(H27+J27,0)</f>
        <v>0</v>
      </c>
      <c r="L27" s="36">
        <f t="shared" si="1"/>
        <v>25033</v>
      </c>
    </row>
    <row r="28" spans="1:12" s="34" customFormat="1" ht="15.75" x14ac:dyDescent="0.25">
      <c r="A28" s="30" t="s">
        <v>168</v>
      </c>
      <c r="B28" s="22" t="s">
        <v>0</v>
      </c>
      <c r="C28" s="36">
        <v>17811.788990825684</v>
      </c>
      <c r="D28" s="28">
        <v>2429</v>
      </c>
      <c r="E28" s="28">
        <v>0</v>
      </c>
      <c r="F28" s="28">
        <v>0</v>
      </c>
      <c r="G28" s="38">
        <v>2429</v>
      </c>
      <c r="H28" s="32">
        <v>0</v>
      </c>
      <c r="I28" s="28">
        <v>313.5</v>
      </c>
      <c r="J28" s="43">
        <v>0</v>
      </c>
      <c r="K28" s="43">
        <f t="shared" ref="K28" si="2">ROUND(H28+J28,0)</f>
        <v>0</v>
      </c>
      <c r="L28" s="36">
        <f>ROUND(C28+K28,0)</f>
        <v>17812</v>
      </c>
    </row>
    <row r="29" spans="1:12" ht="15.75" x14ac:dyDescent="0.25">
      <c r="A29" s="1" t="s">
        <v>17</v>
      </c>
      <c r="B29" s="16" t="s">
        <v>110</v>
      </c>
      <c r="C29" s="36">
        <v>83504</v>
      </c>
      <c r="D29" s="28" t="s">
        <v>173</v>
      </c>
      <c r="E29" s="28" t="s">
        <v>173</v>
      </c>
      <c r="F29" s="28" t="s">
        <v>173</v>
      </c>
      <c r="G29" s="38">
        <v>11472</v>
      </c>
      <c r="H29" s="32">
        <v>0</v>
      </c>
      <c r="I29" s="28">
        <v>7037.4</v>
      </c>
      <c r="J29" s="43">
        <v>0</v>
      </c>
      <c r="K29" s="43">
        <f t="shared" si="0"/>
        <v>0</v>
      </c>
      <c r="L29" s="36">
        <f t="shared" si="1"/>
        <v>83504</v>
      </c>
    </row>
    <row r="30" spans="1:12" ht="15.75" x14ac:dyDescent="0.25">
      <c r="A30" s="1" t="s">
        <v>18</v>
      </c>
      <c r="B30" s="16" t="s">
        <v>111</v>
      </c>
      <c r="C30" s="36">
        <v>72338</v>
      </c>
      <c r="D30" s="28">
        <v>8839</v>
      </c>
      <c r="E30" s="28">
        <v>248</v>
      </c>
      <c r="F30" s="28">
        <v>0</v>
      </c>
      <c r="G30" s="38">
        <v>9087</v>
      </c>
      <c r="H30" s="32">
        <v>0</v>
      </c>
      <c r="I30" s="28">
        <v>3164.3</v>
      </c>
      <c r="J30" s="43">
        <v>0</v>
      </c>
      <c r="K30" s="43">
        <f t="shared" si="0"/>
        <v>0</v>
      </c>
      <c r="L30" s="36">
        <f t="shared" si="1"/>
        <v>72338</v>
      </c>
    </row>
    <row r="31" spans="1:12" ht="15.75" x14ac:dyDescent="0.25">
      <c r="A31" s="1" t="s">
        <v>19</v>
      </c>
      <c r="B31" s="16" t="s">
        <v>112</v>
      </c>
      <c r="C31" s="36">
        <v>55346</v>
      </c>
      <c r="D31" s="28">
        <v>7758</v>
      </c>
      <c r="E31" s="28">
        <v>0</v>
      </c>
      <c r="F31" s="28">
        <v>0</v>
      </c>
      <c r="G31" s="38">
        <v>7758</v>
      </c>
      <c r="H31" s="32">
        <v>0</v>
      </c>
      <c r="I31" s="28">
        <v>2405.5</v>
      </c>
      <c r="J31" s="43">
        <v>0</v>
      </c>
      <c r="K31" s="43">
        <f t="shared" si="0"/>
        <v>0</v>
      </c>
      <c r="L31" s="36">
        <f t="shared" si="1"/>
        <v>55346</v>
      </c>
    </row>
    <row r="32" spans="1:12" ht="15.75" x14ac:dyDescent="0.25">
      <c r="A32" s="1" t="s">
        <v>20</v>
      </c>
      <c r="B32" s="16" t="s">
        <v>113</v>
      </c>
      <c r="C32" s="36">
        <v>146133</v>
      </c>
      <c r="D32" s="28">
        <v>27676</v>
      </c>
      <c r="E32" s="28">
        <v>2034</v>
      </c>
      <c r="F32" s="28">
        <v>57</v>
      </c>
      <c r="G32" s="38">
        <v>29767</v>
      </c>
      <c r="H32" s="32">
        <v>0</v>
      </c>
      <c r="I32" s="28">
        <v>14296.9</v>
      </c>
      <c r="J32" s="43">
        <v>0</v>
      </c>
      <c r="K32" s="43">
        <f t="shared" si="0"/>
        <v>0</v>
      </c>
      <c r="L32" s="36">
        <f t="shared" si="1"/>
        <v>146133</v>
      </c>
    </row>
    <row r="33" spans="1:12" ht="15.75" x14ac:dyDescent="0.25">
      <c r="A33" s="1" t="s">
        <v>21</v>
      </c>
      <c r="B33" s="16" t="s">
        <v>114</v>
      </c>
      <c r="C33" s="36">
        <v>8686</v>
      </c>
      <c r="D33" s="28">
        <v>5009</v>
      </c>
      <c r="E33" s="28">
        <v>408</v>
      </c>
      <c r="F33" s="28">
        <v>0</v>
      </c>
      <c r="G33" s="38">
        <v>5417</v>
      </c>
      <c r="H33" s="32">
        <v>0</v>
      </c>
      <c r="I33" s="28">
        <v>613.70000000000005</v>
      </c>
      <c r="J33" s="43">
        <v>0</v>
      </c>
      <c r="K33" s="43">
        <f t="shared" si="0"/>
        <v>0</v>
      </c>
      <c r="L33" s="36">
        <f t="shared" si="1"/>
        <v>8686</v>
      </c>
    </row>
    <row r="34" spans="1:12" ht="15.75" x14ac:dyDescent="0.25">
      <c r="A34" s="1" t="s">
        <v>22</v>
      </c>
      <c r="B34" s="16" t="s">
        <v>115</v>
      </c>
      <c r="C34" s="36">
        <v>54860</v>
      </c>
      <c r="D34" s="28">
        <v>24245</v>
      </c>
      <c r="E34" s="28">
        <v>30</v>
      </c>
      <c r="F34" s="28">
        <v>0</v>
      </c>
      <c r="G34" s="38">
        <v>24275</v>
      </c>
      <c r="H34" s="32">
        <v>0</v>
      </c>
      <c r="I34" s="28">
        <v>2287.1</v>
      </c>
      <c r="J34" s="43">
        <v>0</v>
      </c>
      <c r="K34" s="43">
        <f t="shared" si="0"/>
        <v>0</v>
      </c>
      <c r="L34" s="36">
        <f t="shared" si="1"/>
        <v>54860</v>
      </c>
    </row>
    <row r="35" spans="1:12" ht="15.75" x14ac:dyDescent="0.25">
      <c r="A35" s="1" t="s">
        <v>23</v>
      </c>
      <c r="B35" s="16" t="s">
        <v>116</v>
      </c>
      <c r="C35" s="36">
        <v>15969</v>
      </c>
      <c r="D35" s="28">
        <v>5979</v>
      </c>
      <c r="E35" s="28">
        <v>123</v>
      </c>
      <c r="F35" s="28">
        <v>0</v>
      </c>
      <c r="G35" s="38">
        <v>6102</v>
      </c>
      <c r="H35" s="32">
        <v>0</v>
      </c>
      <c r="I35" s="28">
        <v>503.3</v>
      </c>
      <c r="J35" s="43">
        <v>0</v>
      </c>
      <c r="K35" s="43">
        <f t="shared" si="0"/>
        <v>0</v>
      </c>
      <c r="L35" s="36">
        <f t="shared" si="1"/>
        <v>15969</v>
      </c>
    </row>
    <row r="36" spans="1:12" ht="15.75" x14ac:dyDescent="0.25">
      <c r="A36" s="1" t="s">
        <v>24</v>
      </c>
      <c r="B36" s="16" t="s">
        <v>117</v>
      </c>
      <c r="C36" s="36">
        <v>26702</v>
      </c>
      <c r="D36" s="28">
        <v>20972</v>
      </c>
      <c r="E36" s="28">
        <v>0</v>
      </c>
      <c r="F36" s="28">
        <v>0</v>
      </c>
      <c r="G36" s="38">
        <v>20972</v>
      </c>
      <c r="H36" s="32">
        <v>0</v>
      </c>
      <c r="I36" s="28">
        <v>5449</v>
      </c>
      <c r="J36" s="43">
        <v>0</v>
      </c>
      <c r="K36" s="43">
        <f t="shared" si="0"/>
        <v>0</v>
      </c>
      <c r="L36" s="36">
        <f t="shared" si="1"/>
        <v>26702</v>
      </c>
    </row>
    <row r="37" spans="1:12" ht="15.75" x14ac:dyDescent="0.25">
      <c r="A37" s="1" t="s">
        <v>25</v>
      </c>
      <c r="B37" s="16" t="s">
        <v>118</v>
      </c>
      <c r="C37" s="36">
        <v>21847</v>
      </c>
      <c r="D37" s="28">
        <v>4439</v>
      </c>
      <c r="E37" s="28">
        <v>0</v>
      </c>
      <c r="F37" s="28">
        <v>0</v>
      </c>
      <c r="G37" s="38">
        <v>4439</v>
      </c>
      <c r="H37" s="32">
        <v>0</v>
      </c>
      <c r="I37" s="28">
        <v>2239.5</v>
      </c>
      <c r="J37" s="43">
        <v>0</v>
      </c>
      <c r="K37" s="43">
        <f t="shared" si="0"/>
        <v>0</v>
      </c>
      <c r="L37" s="36">
        <f t="shared" si="1"/>
        <v>21847</v>
      </c>
    </row>
    <row r="38" spans="1:12" ht="15.75" x14ac:dyDescent="0.25">
      <c r="A38" s="1" t="s">
        <v>26</v>
      </c>
      <c r="B38" s="16" t="s">
        <v>119</v>
      </c>
      <c r="C38" s="36">
        <v>43694</v>
      </c>
      <c r="D38" s="28">
        <v>3603</v>
      </c>
      <c r="E38" s="28">
        <v>24</v>
      </c>
      <c r="F38" s="28">
        <v>42</v>
      </c>
      <c r="G38" s="38">
        <v>3669</v>
      </c>
      <c r="H38" s="32">
        <v>0</v>
      </c>
      <c r="I38" s="28">
        <v>1642.4</v>
      </c>
      <c r="J38" s="43">
        <v>0</v>
      </c>
      <c r="K38" s="43">
        <f t="shared" si="0"/>
        <v>0</v>
      </c>
      <c r="L38" s="36">
        <f t="shared" si="1"/>
        <v>43694</v>
      </c>
    </row>
    <row r="39" spans="1:12" ht="15.75" x14ac:dyDescent="0.25">
      <c r="A39" s="1" t="s">
        <v>27</v>
      </c>
      <c r="B39" s="16" t="s">
        <v>120</v>
      </c>
      <c r="C39" s="36">
        <v>3399</v>
      </c>
      <c r="D39" s="28">
        <v>1936</v>
      </c>
      <c r="E39" s="28">
        <v>56</v>
      </c>
      <c r="F39" s="28">
        <v>0</v>
      </c>
      <c r="G39" s="38">
        <v>1992</v>
      </c>
      <c r="H39" s="32">
        <v>0</v>
      </c>
      <c r="I39" s="28">
        <v>406</v>
      </c>
      <c r="J39" s="43">
        <v>0</v>
      </c>
      <c r="K39" s="43">
        <f t="shared" si="0"/>
        <v>0</v>
      </c>
      <c r="L39" s="36">
        <f t="shared" si="1"/>
        <v>3399</v>
      </c>
    </row>
    <row r="40" spans="1:12" ht="15.75" x14ac:dyDescent="0.25">
      <c r="A40" s="1" t="s">
        <v>28</v>
      </c>
      <c r="B40" s="16" t="s">
        <v>121</v>
      </c>
      <c r="C40" s="36">
        <v>325764</v>
      </c>
      <c r="D40" s="28">
        <v>83613</v>
      </c>
      <c r="E40" s="28">
        <v>3440</v>
      </c>
      <c r="F40" s="28">
        <v>141</v>
      </c>
      <c r="G40" s="38">
        <v>87194</v>
      </c>
      <c r="H40" s="32">
        <v>0</v>
      </c>
      <c r="I40" s="28">
        <v>21769.7</v>
      </c>
      <c r="J40" s="43">
        <v>0</v>
      </c>
      <c r="K40" s="43">
        <f t="shared" si="0"/>
        <v>0</v>
      </c>
      <c r="L40" s="36">
        <f t="shared" si="1"/>
        <v>325764</v>
      </c>
    </row>
    <row r="41" spans="1:12" ht="15.75" x14ac:dyDescent="0.25">
      <c r="A41" s="1" t="s">
        <v>29</v>
      </c>
      <c r="B41" s="16" t="s">
        <v>122</v>
      </c>
      <c r="C41" s="36">
        <v>82670</v>
      </c>
      <c r="D41" s="28">
        <v>28224</v>
      </c>
      <c r="E41" s="28">
        <v>742</v>
      </c>
      <c r="F41" s="28">
        <v>40</v>
      </c>
      <c r="G41" s="38">
        <v>29006</v>
      </c>
      <c r="H41" s="32">
        <v>0</v>
      </c>
      <c r="I41" s="28">
        <v>7498.8</v>
      </c>
      <c r="J41" s="43">
        <v>0</v>
      </c>
      <c r="K41" s="43">
        <f t="shared" si="0"/>
        <v>0</v>
      </c>
      <c r="L41" s="36">
        <f t="shared" si="1"/>
        <v>82670</v>
      </c>
    </row>
    <row r="42" spans="1:12" ht="15.75" x14ac:dyDescent="0.25">
      <c r="A42" s="1" t="s">
        <v>30</v>
      </c>
      <c r="B42" s="16" t="s">
        <v>123</v>
      </c>
      <c r="C42" s="36">
        <v>74765</v>
      </c>
      <c r="D42" s="28">
        <v>15588</v>
      </c>
      <c r="E42" s="28">
        <v>1611</v>
      </c>
      <c r="F42" s="28">
        <v>33</v>
      </c>
      <c r="G42" s="38">
        <v>17232</v>
      </c>
      <c r="H42" s="32">
        <v>0</v>
      </c>
      <c r="I42" s="28">
        <v>4530</v>
      </c>
      <c r="J42" s="43">
        <v>0</v>
      </c>
      <c r="K42" s="43">
        <f t="shared" si="0"/>
        <v>0</v>
      </c>
      <c r="L42" s="36">
        <f t="shared" si="1"/>
        <v>74765</v>
      </c>
    </row>
    <row r="43" spans="1:12" ht="15.75" x14ac:dyDescent="0.25">
      <c r="A43" s="1" t="s">
        <v>31</v>
      </c>
      <c r="B43" s="16" t="s">
        <v>124</v>
      </c>
      <c r="C43" s="36">
        <v>11652</v>
      </c>
      <c r="D43" s="28">
        <v>1097</v>
      </c>
      <c r="E43" s="28">
        <v>0</v>
      </c>
      <c r="F43" s="28">
        <v>0</v>
      </c>
      <c r="G43" s="38">
        <v>1097</v>
      </c>
      <c r="H43" s="32">
        <v>0</v>
      </c>
      <c r="I43" s="28">
        <v>360.6</v>
      </c>
      <c r="J43" s="43">
        <v>0</v>
      </c>
      <c r="K43" s="43">
        <f t="shared" si="0"/>
        <v>0</v>
      </c>
      <c r="L43" s="36">
        <f t="shared" si="1"/>
        <v>11652</v>
      </c>
    </row>
    <row r="44" spans="1:12" ht="15.75" x14ac:dyDescent="0.25">
      <c r="A44" s="1" t="s">
        <v>32</v>
      </c>
      <c r="B44" s="16" t="s">
        <v>125</v>
      </c>
      <c r="C44" s="36">
        <v>33984</v>
      </c>
      <c r="D44" s="28">
        <v>2098</v>
      </c>
      <c r="E44" s="28">
        <v>70</v>
      </c>
      <c r="F44" s="28">
        <v>0</v>
      </c>
      <c r="G44" s="38">
        <v>2168</v>
      </c>
      <c r="H44" s="32">
        <v>0</v>
      </c>
      <c r="I44" s="28">
        <v>809</v>
      </c>
      <c r="J44" s="43">
        <v>0</v>
      </c>
      <c r="K44" s="43">
        <f t="shared" si="0"/>
        <v>0</v>
      </c>
      <c r="L44" s="36">
        <f t="shared" si="1"/>
        <v>33984</v>
      </c>
    </row>
    <row r="45" spans="1:12" ht="15.75" x14ac:dyDescent="0.25">
      <c r="A45" s="1" t="s">
        <v>33</v>
      </c>
      <c r="B45" s="16" t="s">
        <v>126</v>
      </c>
      <c r="C45" s="36">
        <v>165066</v>
      </c>
      <c r="D45" s="28">
        <v>21632</v>
      </c>
      <c r="E45" s="28">
        <v>798</v>
      </c>
      <c r="F45" s="28">
        <v>29</v>
      </c>
      <c r="G45" s="38">
        <v>22459</v>
      </c>
      <c r="H45" s="32">
        <v>0</v>
      </c>
      <c r="I45" s="28">
        <v>8036.6</v>
      </c>
      <c r="J45" s="43">
        <v>0</v>
      </c>
      <c r="K45" s="43">
        <f t="shared" si="0"/>
        <v>0</v>
      </c>
      <c r="L45" s="36">
        <f t="shared" si="1"/>
        <v>165066</v>
      </c>
    </row>
    <row r="46" spans="1:12" ht="15.75" x14ac:dyDescent="0.25">
      <c r="A46" s="1" t="s">
        <v>34</v>
      </c>
      <c r="B46" s="16" t="s">
        <v>127</v>
      </c>
      <c r="C46" s="36">
        <v>21361</v>
      </c>
      <c r="D46" s="28">
        <v>2005</v>
      </c>
      <c r="E46" s="28">
        <v>0</v>
      </c>
      <c r="F46" s="28">
        <v>0</v>
      </c>
      <c r="G46" s="38">
        <v>2005</v>
      </c>
      <c r="H46" s="32">
        <v>0</v>
      </c>
      <c r="I46" s="28">
        <v>722.3</v>
      </c>
      <c r="J46" s="43">
        <v>0</v>
      </c>
      <c r="K46" s="43">
        <f t="shared" si="0"/>
        <v>0</v>
      </c>
      <c r="L46" s="36">
        <f t="shared" si="1"/>
        <v>21361</v>
      </c>
    </row>
    <row r="47" spans="1:12" ht="15.75" x14ac:dyDescent="0.25">
      <c r="A47" s="1" t="s">
        <v>35</v>
      </c>
      <c r="B47" s="16" t="s">
        <v>128</v>
      </c>
      <c r="C47" s="36">
        <v>29614</v>
      </c>
      <c r="D47" s="28">
        <v>5812</v>
      </c>
      <c r="E47" s="28">
        <v>129</v>
      </c>
      <c r="F47" s="28">
        <v>0</v>
      </c>
      <c r="G47" s="38">
        <v>5941</v>
      </c>
      <c r="H47" s="32">
        <v>0</v>
      </c>
      <c r="I47" s="28">
        <v>2734.7</v>
      </c>
      <c r="J47" s="43">
        <v>0</v>
      </c>
      <c r="K47" s="43">
        <f t="shared" si="0"/>
        <v>0</v>
      </c>
      <c r="L47" s="36">
        <f t="shared" si="1"/>
        <v>29614</v>
      </c>
    </row>
    <row r="48" spans="1:12" ht="15.75" x14ac:dyDescent="0.25">
      <c r="A48" s="1" t="s">
        <v>36</v>
      </c>
      <c r="B48" s="16" t="s">
        <v>129</v>
      </c>
      <c r="C48" s="36">
        <v>26702</v>
      </c>
      <c r="D48" s="28">
        <v>2970</v>
      </c>
      <c r="E48" s="28">
        <v>54</v>
      </c>
      <c r="F48" s="28">
        <v>0</v>
      </c>
      <c r="G48" s="38">
        <v>3024</v>
      </c>
      <c r="H48" s="32">
        <v>0</v>
      </c>
      <c r="I48" s="28">
        <v>1708.6</v>
      </c>
      <c r="J48" s="43">
        <v>0</v>
      </c>
      <c r="K48" s="43">
        <f t="shared" si="0"/>
        <v>0</v>
      </c>
      <c r="L48" s="36">
        <f t="shared" si="1"/>
        <v>26702</v>
      </c>
    </row>
    <row r="49" spans="1:12" ht="15.75" x14ac:dyDescent="0.25">
      <c r="A49" s="1" t="s">
        <v>37</v>
      </c>
      <c r="B49" s="16" t="s">
        <v>130</v>
      </c>
      <c r="C49" s="36">
        <v>73794</v>
      </c>
      <c r="D49" s="28">
        <v>16969</v>
      </c>
      <c r="E49" s="28">
        <v>352</v>
      </c>
      <c r="F49" s="28">
        <v>0</v>
      </c>
      <c r="G49" s="38">
        <v>17321</v>
      </c>
      <c r="H49" s="32">
        <v>0</v>
      </c>
      <c r="I49" s="28">
        <v>11145.7</v>
      </c>
      <c r="J49" s="43">
        <v>0</v>
      </c>
      <c r="K49" s="43">
        <f t="shared" si="0"/>
        <v>0</v>
      </c>
      <c r="L49" s="36">
        <f t="shared" si="1"/>
        <v>73794</v>
      </c>
    </row>
    <row r="50" spans="1:12" ht="15.75" x14ac:dyDescent="0.25">
      <c r="A50" s="1" t="s">
        <v>38</v>
      </c>
      <c r="B50" s="16" t="s">
        <v>131</v>
      </c>
      <c r="C50" s="36">
        <v>16507</v>
      </c>
      <c r="D50" s="28" t="s">
        <v>173</v>
      </c>
      <c r="E50" s="28" t="s">
        <v>173</v>
      </c>
      <c r="F50" s="28" t="s">
        <v>173</v>
      </c>
      <c r="G50" s="38">
        <v>9072</v>
      </c>
      <c r="H50" s="32">
        <v>0</v>
      </c>
      <c r="I50" s="28">
        <v>3510</v>
      </c>
      <c r="J50" s="43">
        <v>0</v>
      </c>
      <c r="K50" s="43">
        <f t="shared" si="0"/>
        <v>0</v>
      </c>
      <c r="L50" s="36">
        <f t="shared" si="1"/>
        <v>16507</v>
      </c>
    </row>
    <row r="51" spans="1:12" ht="15.75" x14ac:dyDescent="0.25">
      <c r="A51" s="1" t="s">
        <v>39</v>
      </c>
      <c r="B51" s="16" t="s">
        <v>132</v>
      </c>
      <c r="C51" s="36">
        <v>16507</v>
      </c>
      <c r="D51" s="28">
        <v>4959</v>
      </c>
      <c r="E51" s="28">
        <v>0</v>
      </c>
      <c r="F51" s="28">
        <v>0</v>
      </c>
      <c r="G51" s="38">
        <v>4959</v>
      </c>
      <c r="H51" s="32">
        <v>0</v>
      </c>
      <c r="I51" s="28">
        <v>662.7</v>
      </c>
      <c r="J51" s="43">
        <v>0</v>
      </c>
      <c r="K51" s="43">
        <f t="shared" si="0"/>
        <v>0</v>
      </c>
      <c r="L51" s="36">
        <f t="shared" si="1"/>
        <v>16507</v>
      </c>
    </row>
    <row r="52" spans="1:12" s="25" customFormat="1" ht="15.75" x14ac:dyDescent="0.25">
      <c r="A52" s="30" t="s">
        <v>158</v>
      </c>
      <c r="B52" s="22" t="s">
        <v>157</v>
      </c>
      <c r="C52" s="36">
        <v>14004</v>
      </c>
      <c r="D52" s="28">
        <v>3603</v>
      </c>
      <c r="E52" s="28">
        <v>0</v>
      </c>
      <c r="F52" s="28">
        <v>0</v>
      </c>
      <c r="G52" s="38">
        <v>3603</v>
      </c>
      <c r="H52" s="32">
        <v>0</v>
      </c>
      <c r="I52" s="28">
        <v>758.5</v>
      </c>
      <c r="J52" s="43">
        <v>0</v>
      </c>
      <c r="K52" s="43">
        <f t="shared" si="0"/>
        <v>0</v>
      </c>
      <c r="L52" s="36">
        <f t="shared" si="1"/>
        <v>14004</v>
      </c>
    </row>
    <row r="53" spans="1:12" ht="15.75" x14ac:dyDescent="0.25">
      <c r="A53" s="1" t="s">
        <v>40</v>
      </c>
      <c r="B53" s="16" t="s">
        <v>133</v>
      </c>
      <c r="C53" s="36">
        <v>87874</v>
      </c>
      <c r="D53" s="28">
        <v>21183</v>
      </c>
      <c r="E53" s="28">
        <v>486</v>
      </c>
      <c r="F53" s="28">
        <v>24</v>
      </c>
      <c r="G53" s="38">
        <v>21693</v>
      </c>
      <c r="H53" s="32">
        <v>0</v>
      </c>
      <c r="I53" s="28">
        <v>11254.2</v>
      </c>
      <c r="J53" s="43">
        <v>0</v>
      </c>
      <c r="K53" s="43">
        <f t="shared" si="0"/>
        <v>0</v>
      </c>
      <c r="L53" s="36">
        <f t="shared" si="1"/>
        <v>87874</v>
      </c>
    </row>
    <row r="54" spans="1:12" ht="15.75" x14ac:dyDescent="0.25">
      <c r="A54" s="1" t="s">
        <v>53</v>
      </c>
      <c r="B54" s="16" t="s">
        <v>134</v>
      </c>
      <c r="C54" s="36">
        <v>36972</v>
      </c>
      <c r="D54" s="28">
        <v>8428</v>
      </c>
      <c r="E54" s="28">
        <v>0</v>
      </c>
      <c r="F54" s="28">
        <v>0</v>
      </c>
      <c r="G54" s="38">
        <v>8428</v>
      </c>
      <c r="H54" s="32">
        <v>0</v>
      </c>
      <c r="I54" s="28">
        <v>3158.6</v>
      </c>
      <c r="J54" s="43">
        <v>0</v>
      </c>
      <c r="K54" s="43">
        <f t="shared" si="0"/>
        <v>0</v>
      </c>
      <c r="L54" s="36">
        <f t="shared" si="1"/>
        <v>36972</v>
      </c>
    </row>
    <row r="55" spans="1:12" ht="15.75" x14ac:dyDescent="0.25">
      <c r="A55" s="42" t="s">
        <v>41</v>
      </c>
      <c r="B55" s="22" t="s">
        <v>135</v>
      </c>
      <c r="C55" s="36">
        <v>41926.211009174316</v>
      </c>
      <c r="D55" s="28">
        <v>7159</v>
      </c>
      <c r="E55" s="28">
        <v>164</v>
      </c>
      <c r="F55" s="28">
        <v>0</v>
      </c>
      <c r="G55" s="38">
        <v>7323</v>
      </c>
      <c r="H55" s="32">
        <v>0</v>
      </c>
      <c r="I55" s="28">
        <v>1908.2000000000003</v>
      </c>
      <c r="J55" s="43">
        <v>0</v>
      </c>
      <c r="K55" s="43">
        <f t="shared" si="0"/>
        <v>0</v>
      </c>
      <c r="L55" s="36">
        <f t="shared" si="1"/>
        <v>41926</v>
      </c>
    </row>
    <row r="56" spans="1:12" ht="15.75" x14ac:dyDescent="0.25">
      <c r="A56" s="1" t="s">
        <v>43</v>
      </c>
      <c r="B56" s="16" t="s">
        <v>136</v>
      </c>
      <c r="C56" s="36">
        <v>71344.800044866526</v>
      </c>
      <c r="D56" s="28" t="s">
        <v>173</v>
      </c>
      <c r="E56" s="28" t="s">
        <v>173</v>
      </c>
      <c r="F56" s="28" t="s">
        <v>173</v>
      </c>
      <c r="G56" s="38">
        <v>20325</v>
      </c>
      <c r="H56" s="32">
        <v>0</v>
      </c>
      <c r="I56" s="28">
        <v>6665.1999999999989</v>
      </c>
      <c r="J56" s="43">
        <v>0</v>
      </c>
      <c r="K56" s="43">
        <f t="shared" si="0"/>
        <v>0</v>
      </c>
      <c r="L56" s="36">
        <f t="shared" si="1"/>
        <v>71345</v>
      </c>
    </row>
    <row r="57" spans="1:12" ht="15.75" x14ac:dyDescent="0.25">
      <c r="A57" s="1" t="s">
        <v>42</v>
      </c>
      <c r="B57" s="16" t="s">
        <v>137</v>
      </c>
      <c r="C57" s="36">
        <v>26702</v>
      </c>
      <c r="D57" s="28">
        <v>2165</v>
      </c>
      <c r="E57" s="28">
        <v>0</v>
      </c>
      <c r="F57" s="28">
        <v>0</v>
      </c>
      <c r="G57" s="38">
        <v>2165</v>
      </c>
      <c r="H57" s="32">
        <v>0</v>
      </c>
      <c r="I57" s="28">
        <v>491.8</v>
      </c>
      <c r="J57" s="43">
        <v>0</v>
      </c>
      <c r="K57" s="43">
        <f t="shared" si="0"/>
        <v>0</v>
      </c>
      <c r="L57" s="36">
        <f t="shared" si="1"/>
        <v>26702</v>
      </c>
    </row>
    <row r="58" spans="1:12" ht="15.75" x14ac:dyDescent="0.25">
      <c r="A58" s="1" t="s">
        <v>44</v>
      </c>
      <c r="B58" s="16" t="s">
        <v>138</v>
      </c>
      <c r="C58" s="36">
        <v>40559</v>
      </c>
      <c r="D58" s="28">
        <v>4508</v>
      </c>
      <c r="E58" s="28">
        <v>0</v>
      </c>
      <c r="F58" s="28">
        <v>0</v>
      </c>
      <c r="G58" s="38">
        <v>4508</v>
      </c>
      <c r="H58" s="32">
        <v>0</v>
      </c>
      <c r="I58" s="28">
        <v>1597.9</v>
      </c>
      <c r="J58" s="43">
        <v>0</v>
      </c>
      <c r="K58" s="43">
        <f t="shared" si="0"/>
        <v>0</v>
      </c>
      <c r="L58" s="36">
        <f t="shared" si="1"/>
        <v>40559</v>
      </c>
    </row>
    <row r="59" spans="1:12" ht="15.75" x14ac:dyDescent="0.25">
      <c r="A59" s="1" t="s">
        <v>45</v>
      </c>
      <c r="B59" s="16" t="s">
        <v>139</v>
      </c>
      <c r="C59" s="36">
        <v>30586</v>
      </c>
      <c r="D59" s="28">
        <v>5045</v>
      </c>
      <c r="E59" s="28">
        <v>225</v>
      </c>
      <c r="F59" s="28">
        <v>0</v>
      </c>
      <c r="G59" s="38">
        <v>5270</v>
      </c>
      <c r="H59" s="32">
        <v>0</v>
      </c>
      <c r="I59" s="28">
        <v>1049.4000000000001</v>
      </c>
      <c r="J59" s="43">
        <v>0</v>
      </c>
      <c r="K59" s="43">
        <f t="shared" si="0"/>
        <v>0</v>
      </c>
      <c r="L59" s="36">
        <f t="shared" si="1"/>
        <v>30586</v>
      </c>
    </row>
    <row r="60" spans="1:12" ht="15.75" x14ac:dyDescent="0.25">
      <c r="A60" s="1" t="s">
        <v>46</v>
      </c>
      <c r="B60" s="16" t="s">
        <v>140</v>
      </c>
      <c r="C60" s="36">
        <v>32600</v>
      </c>
      <c r="D60" s="28">
        <v>4580</v>
      </c>
      <c r="E60" s="28">
        <v>27</v>
      </c>
      <c r="F60" s="28">
        <v>0</v>
      </c>
      <c r="G60" s="38">
        <v>4607</v>
      </c>
      <c r="H60" s="32">
        <v>0</v>
      </c>
      <c r="I60" s="28">
        <v>1958.8999999999999</v>
      </c>
      <c r="J60" s="43">
        <v>0</v>
      </c>
      <c r="K60" s="43">
        <f t="shared" si="0"/>
        <v>0</v>
      </c>
      <c r="L60" s="36">
        <f t="shared" si="1"/>
        <v>32600</v>
      </c>
    </row>
    <row r="61" spans="1:12" ht="15.75" x14ac:dyDescent="0.25">
      <c r="A61" s="1" t="s">
        <v>55</v>
      </c>
      <c r="B61" s="16" t="s">
        <v>141</v>
      </c>
      <c r="C61" s="36">
        <v>13593</v>
      </c>
      <c r="D61" s="28">
        <v>1141</v>
      </c>
      <c r="E61" s="28">
        <v>19</v>
      </c>
      <c r="F61" s="28">
        <v>0</v>
      </c>
      <c r="G61" s="38">
        <v>1160</v>
      </c>
      <c r="H61" s="32">
        <v>0</v>
      </c>
      <c r="I61" s="28">
        <v>329.6</v>
      </c>
      <c r="J61" s="43">
        <v>0</v>
      </c>
      <c r="K61" s="43">
        <f t="shared" si="0"/>
        <v>0</v>
      </c>
      <c r="L61" s="36">
        <f t="shared" si="1"/>
        <v>13593</v>
      </c>
    </row>
    <row r="62" spans="1:12" ht="15.75" x14ac:dyDescent="0.25">
      <c r="A62" s="1" t="s">
        <v>47</v>
      </c>
      <c r="B62" s="16" t="s">
        <v>142</v>
      </c>
      <c r="C62" s="36">
        <v>51948</v>
      </c>
      <c r="D62" s="28">
        <v>12017</v>
      </c>
      <c r="E62" s="28">
        <v>287</v>
      </c>
      <c r="F62" s="28">
        <v>0</v>
      </c>
      <c r="G62" s="38">
        <v>12304</v>
      </c>
      <c r="H62" s="32">
        <v>0</v>
      </c>
      <c r="I62" s="28">
        <v>4225.3999999999996</v>
      </c>
      <c r="J62" s="43">
        <v>0</v>
      </c>
      <c r="K62" s="43">
        <f t="shared" si="0"/>
        <v>0</v>
      </c>
      <c r="L62" s="36">
        <f t="shared" si="1"/>
        <v>51948</v>
      </c>
    </row>
    <row r="63" spans="1:12" ht="15.75" x14ac:dyDescent="0.25">
      <c r="A63" s="1" t="s">
        <v>48</v>
      </c>
      <c r="B63" s="16" t="s">
        <v>143</v>
      </c>
      <c r="C63" s="36">
        <v>35441</v>
      </c>
      <c r="D63" s="28" t="s">
        <v>173</v>
      </c>
      <c r="E63" s="28" t="s">
        <v>173</v>
      </c>
      <c r="F63" s="28" t="s">
        <v>173</v>
      </c>
      <c r="G63" s="38">
        <v>7450</v>
      </c>
      <c r="H63" s="32">
        <v>0</v>
      </c>
      <c r="I63" s="28">
        <v>4276.9000000000005</v>
      </c>
      <c r="J63" s="43">
        <v>0</v>
      </c>
      <c r="K63" s="43">
        <f t="shared" si="0"/>
        <v>0</v>
      </c>
      <c r="L63" s="36">
        <f t="shared" si="1"/>
        <v>35441</v>
      </c>
    </row>
    <row r="64" spans="1:12" ht="15.75" x14ac:dyDescent="0.25">
      <c r="A64" s="1" t="s">
        <v>49</v>
      </c>
      <c r="B64" s="16" t="s">
        <v>144</v>
      </c>
      <c r="C64" s="36">
        <v>23789</v>
      </c>
      <c r="D64" s="28">
        <v>3114</v>
      </c>
      <c r="E64" s="28">
        <v>47</v>
      </c>
      <c r="F64" s="28">
        <v>0</v>
      </c>
      <c r="G64" s="38">
        <v>3161</v>
      </c>
      <c r="H64" s="32">
        <v>0</v>
      </c>
      <c r="I64" s="28">
        <v>1958.4</v>
      </c>
      <c r="J64" s="43">
        <v>0</v>
      </c>
      <c r="K64" s="43">
        <f t="shared" si="0"/>
        <v>0</v>
      </c>
      <c r="L64" s="36">
        <f t="shared" si="1"/>
        <v>23789</v>
      </c>
    </row>
    <row r="65" spans="1:12" ht="15.75" x14ac:dyDescent="0.25">
      <c r="A65" s="1" t="s">
        <v>50</v>
      </c>
      <c r="B65" s="16" t="s">
        <v>145</v>
      </c>
      <c r="C65" s="36">
        <v>35128</v>
      </c>
      <c r="D65" s="28">
        <v>4388</v>
      </c>
      <c r="E65" s="28">
        <v>0</v>
      </c>
      <c r="F65" s="28">
        <v>0</v>
      </c>
      <c r="G65" s="38">
        <v>4388</v>
      </c>
      <c r="H65" s="32">
        <v>0</v>
      </c>
      <c r="I65" s="28">
        <v>2137.1999999999998</v>
      </c>
      <c r="J65" s="43">
        <v>0</v>
      </c>
      <c r="K65" s="43">
        <f t="shared" si="0"/>
        <v>0</v>
      </c>
      <c r="L65" s="36">
        <f t="shared" si="1"/>
        <v>35128</v>
      </c>
    </row>
    <row r="66" spans="1:12" ht="15.75" x14ac:dyDescent="0.25">
      <c r="A66" s="1" t="s">
        <v>51</v>
      </c>
      <c r="B66" s="16" t="s">
        <v>146</v>
      </c>
      <c r="C66" s="36">
        <v>44180</v>
      </c>
      <c r="D66" s="28">
        <v>3261</v>
      </c>
      <c r="E66" s="28">
        <v>0</v>
      </c>
      <c r="F66" s="28">
        <v>0</v>
      </c>
      <c r="G66" s="38">
        <v>3261</v>
      </c>
      <c r="H66" s="32">
        <v>0</v>
      </c>
      <c r="I66" s="28">
        <v>1722.1000000000001</v>
      </c>
      <c r="J66" s="43">
        <v>0</v>
      </c>
      <c r="K66" s="43">
        <f t="shared" si="0"/>
        <v>0</v>
      </c>
      <c r="L66" s="36">
        <f t="shared" si="1"/>
        <v>44180</v>
      </c>
    </row>
    <row r="67" spans="1:12" ht="15.75" x14ac:dyDescent="0.25">
      <c r="A67" s="1" t="s">
        <v>52</v>
      </c>
      <c r="B67" s="16" t="s">
        <v>147</v>
      </c>
      <c r="C67" s="36">
        <v>10196</v>
      </c>
      <c r="D67" s="28">
        <v>1895</v>
      </c>
      <c r="E67" s="28">
        <v>91</v>
      </c>
      <c r="F67" s="28">
        <v>0</v>
      </c>
      <c r="G67" s="38">
        <v>1986</v>
      </c>
      <c r="H67" s="32">
        <v>0</v>
      </c>
      <c r="I67" s="28">
        <v>473.5</v>
      </c>
      <c r="J67" s="43">
        <v>0</v>
      </c>
      <c r="K67" s="43">
        <f t="shared" si="0"/>
        <v>0</v>
      </c>
      <c r="L67" s="36">
        <f t="shared" si="1"/>
        <v>10196</v>
      </c>
    </row>
    <row r="68" spans="1:12" ht="15.75" x14ac:dyDescent="0.25">
      <c r="A68" s="1" t="s">
        <v>54</v>
      </c>
      <c r="B68" s="16" t="s">
        <v>148</v>
      </c>
      <c r="C68" s="36">
        <v>22877</v>
      </c>
      <c r="D68" s="28">
        <v>4124</v>
      </c>
      <c r="E68" s="28">
        <v>58</v>
      </c>
      <c r="F68" s="28">
        <v>0</v>
      </c>
      <c r="G68" s="38">
        <v>4182</v>
      </c>
      <c r="H68" s="32">
        <v>0</v>
      </c>
      <c r="I68" s="28">
        <v>1193</v>
      </c>
      <c r="J68" s="43">
        <v>0</v>
      </c>
      <c r="K68" s="43">
        <f t="shared" si="0"/>
        <v>0</v>
      </c>
      <c r="L68" s="36">
        <f t="shared" si="1"/>
        <v>22877</v>
      </c>
    </row>
    <row r="69" spans="1:12" ht="15.75" x14ac:dyDescent="0.25">
      <c r="A69" s="1" t="s">
        <v>56</v>
      </c>
      <c r="B69" s="18" t="s">
        <v>149</v>
      </c>
      <c r="C69" s="36">
        <v>5251</v>
      </c>
      <c r="D69" s="28">
        <v>13878</v>
      </c>
      <c r="E69" s="28">
        <v>0</v>
      </c>
      <c r="F69" s="28">
        <v>0</v>
      </c>
      <c r="G69" s="51">
        <v>13878</v>
      </c>
      <c r="H69" s="32">
        <v>0</v>
      </c>
      <c r="I69" s="28">
        <v>4575.5</v>
      </c>
      <c r="J69" s="43">
        <v>0</v>
      </c>
      <c r="K69" s="43">
        <f t="shared" si="0"/>
        <v>0</v>
      </c>
      <c r="L69" s="36">
        <f t="shared" si="1"/>
        <v>5251</v>
      </c>
    </row>
    <row r="70" spans="1:12" ht="15.75" x14ac:dyDescent="0.25">
      <c r="A70" s="1"/>
      <c r="B70" s="14" t="s">
        <v>150</v>
      </c>
      <c r="C70" s="56">
        <v>3508573</v>
      </c>
      <c r="D70" s="44">
        <v>856968</v>
      </c>
      <c r="E70" s="45">
        <v>32583</v>
      </c>
      <c r="F70" s="45">
        <v>1299</v>
      </c>
      <c r="G70" s="46">
        <v>890850</v>
      </c>
      <c r="H70" s="33">
        <v>0</v>
      </c>
      <c r="I70" s="45">
        <v>304975.00000000012</v>
      </c>
      <c r="J70" s="33">
        <v>0</v>
      </c>
      <c r="K70" s="56">
        <v>0</v>
      </c>
      <c r="L70" s="56">
        <v>3508573</v>
      </c>
    </row>
    <row r="71" spans="1:12" ht="15.75" x14ac:dyDescent="0.25">
      <c r="A71" s="1"/>
      <c r="B71" s="9" t="s">
        <v>151</v>
      </c>
      <c r="C71" s="37"/>
      <c r="D71" s="38"/>
      <c r="E71" s="38"/>
      <c r="F71" s="38"/>
      <c r="G71" s="24"/>
      <c r="H71" s="24"/>
      <c r="I71" s="38"/>
      <c r="J71" s="24"/>
      <c r="K71" s="24"/>
      <c r="L71" s="13"/>
    </row>
    <row r="72" spans="1:12" ht="15.75" x14ac:dyDescent="0.25">
      <c r="A72" s="1" t="s">
        <v>152</v>
      </c>
      <c r="B72" s="16" t="s">
        <v>153</v>
      </c>
      <c r="C72" s="36">
        <v>10681</v>
      </c>
      <c r="D72" s="38">
        <v>0</v>
      </c>
      <c r="E72" s="38">
        <v>0</v>
      </c>
      <c r="F72" s="28">
        <v>214</v>
      </c>
      <c r="G72" s="38">
        <v>214</v>
      </c>
      <c r="H72" s="47">
        <v>0</v>
      </c>
      <c r="I72" s="38">
        <v>73.400000000000006</v>
      </c>
      <c r="J72" s="47">
        <v>0</v>
      </c>
      <c r="K72" s="47">
        <f>ROUND(H72+J72,0)</f>
        <v>0</v>
      </c>
      <c r="L72" s="36">
        <f>ROUND(C72+K72,0)</f>
        <v>10681</v>
      </c>
    </row>
    <row r="73" spans="1:12" ht="15.75" x14ac:dyDescent="0.25">
      <c r="A73" s="1"/>
      <c r="B73" s="59" t="s">
        <v>154</v>
      </c>
      <c r="C73" s="56">
        <f t="shared" ref="C73" si="3">SUM(C72:C72)</f>
        <v>10681</v>
      </c>
      <c r="D73" s="58">
        <v>0</v>
      </c>
      <c r="E73" s="58">
        <v>0</v>
      </c>
      <c r="F73" s="58">
        <v>214</v>
      </c>
      <c r="G73" s="58">
        <v>214</v>
      </c>
      <c r="H73" s="57">
        <f t="shared" ref="H73:L73" si="4">SUM(H72:H72)</f>
        <v>0</v>
      </c>
      <c r="I73" s="31">
        <f>SUM(I72:I72)</f>
        <v>73.400000000000006</v>
      </c>
      <c r="J73" s="56">
        <f t="shared" si="4"/>
        <v>0</v>
      </c>
      <c r="K73" s="56">
        <f t="shared" si="4"/>
        <v>0</v>
      </c>
      <c r="L73" s="56">
        <f t="shared" si="4"/>
        <v>10681</v>
      </c>
    </row>
    <row r="74" spans="1:12" ht="15.75" x14ac:dyDescent="0.25">
      <c r="A74" s="1"/>
      <c r="B74" s="9"/>
      <c r="C74" s="54"/>
      <c r="D74" s="17"/>
      <c r="E74" s="17"/>
      <c r="F74" s="17"/>
      <c r="G74" s="13"/>
      <c r="H74" s="23"/>
      <c r="I74" s="17"/>
      <c r="J74" s="52"/>
      <c r="K74" s="54"/>
      <c r="L74" s="54"/>
    </row>
    <row r="75" spans="1:12" ht="15.75" x14ac:dyDescent="0.25">
      <c r="A75" s="1"/>
      <c r="B75" s="14" t="s">
        <v>155</v>
      </c>
      <c r="C75" s="55">
        <f>C70+C73</f>
        <v>3519254</v>
      </c>
      <c r="D75" s="19">
        <f t="shared" ref="D75:F75" si="5">D70+D73</f>
        <v>856968</v>
      </c>
      <c r="E75" s="19">
        <f t="shared" si="5"/>
        <v>32583</v>
      </c>
      <c r="F75" s="19">
        <f t="shared" si="5"/>
        <v>1513</v>
      </c>
      <c r="G75" s="19">
        <v>891064</v>
      </c>
      <c r="H75" s="20">
        <f>ROUND(H70+H73,1)</f>
        <v>0</v>
      </c>
      <c r="I75" s="19">
        <f>I70+I73</f>
        <v>305048.40000000014</v>
      </c>
      <c r="J75" s="53">
        <f>J70+J73</f>
        <v>0</v>
      </c>
      <c r="K75" s="55">
        <f>K70+K73</f>
        <v>0</v>
      </c>
      <c r="L75" s="55">
        <f>L70+L73</f>
        <v>3519254</v>
      </c>
    </row>
  </sheetData>
  <sheetProtection password="EF32" sheet="1" objects="1" scenarios="1"/>
  <mergeCells count="6">
    <mergeCell ref="D4:G4"/>
    <mergeCell ref="I4:J4"/>
    <mergeCell ref="D5:G5"/>
    <mergeCell ref="I5:J5"/>
    <mergeCell ref="D6:G6"/>
    <mergeCell ref="I6:J6"/>
  </mergeCells>
  <printOptions horizontalCentered="1" verticalCentered="1"/>
  <pageMargins left="0" right="0.2" top="0.25" bottom="0.5" header="0.3" footer="0.3"/>
  <pageSetup scale="47" orientation="landscape" r:id="rId1"/>
  <headerFooter>
    <oddFooter>&amp;LOffice Of Grants Fiscal&amp;R4/27/2015</oddFooter>
  </headerFooter>
  <rowBreaks count="1" manualBreakCount="1">
    <brk id="6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Allocations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moyle_r</dc:creator>
  <cp:lastModifiedBy>Davis, Evan</cp:lastModifiedBy>
  <cp:lastPrinted>2015-04-27T18:13:27Z</cp:lastPrinted>
  <dcterms:created xsi:type="dcterms:W3CDTF">2010-07-13T16:48:16Z</dcterms:created>
  <dcterms:modified xsi:type="dcterms:W3CDTF">2015-08-11T21:00:35Z</dcterms:modified>
</cp:coreProperties>
</file>