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eller_p\Desktop\EASI\"/>
    </mc:Choice>
  </mc:AlternateContent>
  <xr:revisionPtr revIDLastSave="0" documentId="13_ncr:1_{BC9F5BAD-2E31-48D2-A3BF-4A19FC52473D}" xr6:coauthVersionLast="47" xr6:coauthVersionMax="47" xr10:uidLastSave="{00000000-0000-0000-0000-000000000000}"/>
  <bookViews>
    <workbookView xWindow="15435" yWindow="-18120" windowWidth="29040" windowHeight="17640" xr2:uid="{38D87AD6-0A86-4658-B7C6-580C5B280A79}"/>
  </bookViews>
  <sheets>
    <sheet name="Distribution Report" sheetId="1" r:id="rId1"/>
  </sheets>
  <externalReferences>
    <externalReference r:id="rId2"/>
  </externalReferences>
  <definedNames>
    <definedName name="_xlnm._FilterDatabase" localSheetId="0" hidden="1">'Distribution Report'!$A$1:$CI$430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429" i="1" l="1"/>
  <c r="BZ428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L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P428" i="1"/>
  <c r="O428" i="1"/>
  <c r="N428" i="1"/>
  <c r="M428" i="1"/>
  <c r="Q426" i="1"/>
  <c r="AF426" i="1" s="1"/>
  <c r="AW426" i="1" s="1"/>
  <c r="BM426" i="1" s="1"/>
  <c r="CA426" i="1" s="1"/>
  <c r="L426" i="1"/>
  <c r="J426" i="1"/>
  <c r="I426" i="1"/>
  <c r="H426" i="1"/>
  <c r="G426" i="1"/>
  <c r="K426" i="1" s="1"/>
  <c r="Q425" i="1"/>
  <c r="AF425" i="1" s="1"/>
  <c r="AW425" i="1" s="1"/>
  <c r="BM425" i="1" s="1"/>
  <c r="CA425" i="1" s="1"/>
  <c r="L425" i="1"/>
  <c r="J425" i="1"/>
  <c r="I425" i="1"/>
  <c r="H425" i="1"/>
  <c r="G425" i="1"/>
  <c r="K425" i="1" s="1"/>
  <c r="Q424" i="1"/>
  <c r="AF424" i="1" s="1"/>
  <c r="AW424" i="1" s="1"/>
  <c r="BM424" i="1" s="1"/>
  <c r="CA424" i="1" s="1"/>
  <c r="L424" i="1"/>
  <c r="J424" i="1"/>
  <c r="I424" i="1"/>
  <c r="H424" i="1"/>
  <c r="G424" i="1"/>
  <c r="K424" i="1" s="1"/>
  <c r="Q423" i="1"/>
  <c r="AF423" i="1" s="1"/>
  <c r="AW423" i="1" s="1"/>
  <c r="BM423" i="1" s="1"/>
  <c r="CA423" i="1" s="1"/>
  <c r="L423" i="1"/>
  <c r="J423" i="1"/>
  <c r="I423" i="1"/>
  <c r="H423" i="1"/>
  <c r="G423" i="1"/>
  <c r="Q422" i="1"/>
  <c r="AF422" i="1" s="1"/>
  <c r="AW422" i="1" s="1"/>
  <c r="BM422" i="1" s="1"/>
  <c r="CA422" i="1" s="1"/>
  <c r="L422" i="1"/>
  <c r="K422" i="1"/>
  <c r="J422" i="1"/>
  <c r="I422" i="1"/>
  <c r="H422" i="1"/>
  <c r="G422" i="1"/>
  <c r="AF421" i="1"/>
  <c r="AW421" i="1" s="1"/>
  <c r="BM421" i="1" s="1"/>
  <c r="CA421" i="1" s="1"/>
  <c r="Q421" i="1"/>
  <c r="L421" i="1"/>
  <c r="J421" i="1"/>
  <c r="I421" i="1"/>
  <c r="H421" i="1"/>
  <c r="G421" i="1"/>
  <c r="K421" i="1" s="1"/>
  <c r="CA420" i="1"/>
  <c r="Q420" i="1"/>
  <c r="AF420" i="1" s="1"/>
  <c r="AW420" i="1" s="1"/>
  <c r="BM420" i="1" s="1"/>
  <c r="L420" i="1"/>
  <c r="J420" i="1"/>
  <c r="I420" i="1"/>
  <c r="K420" i="1" s="1"/>
  <c r="H420" i="1"/>
  <c r="G420" i="1"/>
  <c r="AF419" i="1"/>
  <c r="AW419" i="1" s="1"/>
  <c r="BM419" i="1" s="1"/>
  <c r="CA419" i="1" s="1"/>
  <c r="Q419" i="1"/>
  <c r="L419" i="1"/>
  <c r="J419" i="1"/>
  <c r="I419" i="1"/>
  <c r="H419" i="1"/>
  <c r="K419" i="1" s="1"/>
  <c r="G419" i="1"/>
  <c r="Q418" i="1"/>
  <c r="AF418" i="1" s="1"/>
  <c r="AW418" i="1" s="1"/>
  <c r="BM418" i="1" s="1"/>
  <c r="CA418" i="1" s="1"/>
  <c r="L418" i="1"/>
  <c r="J418" i="1"/>
  <c r="I418" i="1"/>
  <c r="H418" i="1"/>
  <c r="G418" i="1"/>
  <c r="K418" i="1" s="1"/>
  <c r="AF417" i="1"/>
  <c r="AW417" i="1" s="1"/>
  <c r="BM417" i="1" s="1"/>
  <c r="CA417" i="1" s="1"/>
  <c r="L417" i="1"/>
  <c r="J417" i="1"/>
  <c r="I417" i="1"/>
  <c r="K417" i="1" s="1"/>
  <c r="H417" i="1"/>
  <c r="G417" i="1"/>
  <c r="AF416" i="1"/>
  <c r="AW416" i="1" s="1"/>
  <c r="BM416" i="1" s="1"/>
  <c r="CA416" i="1" s="1"/>
  <c r="Q416" i="1"/>
  <c r="L416" i="1"/>
  <c r="J416" i="1"/>
  <c r="I416" i="1"/>
  <c r="H416" i="1"/>
  <c r="K416" i="1" s="1"/>
  <c r="G416" i="1"/>
  <c r="AW415" i="1"/>
  <c r="BM415" i="1" s="1"/>
  <c r="CA415" i="1" s="1"/>
  <c r="Q415" i="1"/>
  <c r="AF415" i="1" s="1"/>
  <c r="L415" i="1"/>
  <c r="J415" i="1"/>
  <c r="I415" i="1"/>
  <c r="H415" i="1"/>
  <c r="G415" i="1"/>
  <c r="K415" i="1" s="1"/>
  <c r="AF414" i="1"/>
  <c r="AW414" i="1" s="1"/>
  <c r="BM414" i="1" s="1"/>
  <c r="CA414" i="1" s="1"/>
  <c r="Q414" i="1"/>
  <c r="L414" i="1"/>
  <c r="J414" i="1"/>
  <c r="I414" i="1"/>
  <c r="H414" i="1"/>
  <c r="G414" i="1"/>
  <c r="AW413" i="1"/>
  <c r="BM413" i="1" s="1"/>
  <c r="CA413" i="1" s="1"/>
  <c r="AF413" i="1"/>
  <c r="L413" i="1"/>
  <c r="J413" i="1"/>
  <c r="I413" i="1"/>
  <c r="H413" i="1"/>
  <c r="K413" i="1" s="1"/>
  <c r="G413" i="1"/>
  <c r="Q412" i="1"/>
  <c r="AF412" i="1" s="1"/>
  <c r="AW412" i="1" s="1"/>
  <c r="BM412" i="1" s="1"/>
  <c r="CA412" i="1" s="1"/>
  <c r="L412" i="1"/>
  <c r="J412" i="1"/>
  <c r="I412" i="1"/>
  <c r="H412" i="1"/>
  <c r="G412" i="1"/>
  <c r="K412" i="1" s="1"/>
  <c r="AF411" i="1"/>
  <c r="AW411" i="1" s="1"/>
  <c r="BM411" i="1" s="1"/>
  <c r="CA411" i="1" s="1"/>
  <c r="Q411" i="1"/>
  <c r="L411" i="1"/>
  <c r="J411" i="1"/>
  <c r="I411" i="1"/>
  <c r="H411" i="1"/>
  <c r="G411" i="1"/>
  <c r="K411" i="1" s="1"/>
  <c r="Q410" i="1"/>
  <c r="AF410" i="1" s="1"/>
  <c r="AW410" i="1" s="1"/>
  <c r="BM410" i="1" s="1"/>
  <c r="CA410" i="1" s="1"/>
  <c r="L410" i="1"/>
  <c r="J410" i="1"/>
  <c r="I410" i="1"/>
  <c r="H410" i="1"/>
  <c r="G410" i="1"/>
  <c r="K410" i="1" s="1"/>
  <c r="AF409" i="1"/>
  <c r="AW409" i="1" s="1"/>
  <c r="BM409" i="1" s="1"/>
  <c r="CA409" i="1" s="1"/>
  <c r="L409" i="1"/>
  <c r="J409" i="1"/>
  <c r="I409" i="1"/>
  <c r="H409" i="1"/>
  <c r="G409" i="1"/>
  <c r="K409" i="1" s="1"/>
  <c r="CA408" i="1"/>
  <c r="Q407" i="1"/>
  <c r="AF407" i="1" s="1"/>
  <c r="AW407" i="1" s="1"/>
  <c r="BM407" i="1" s="1"/>
  <c r="CA407" i="1" s="1"/>
  <c r="L407" i="1"/>
  <c r="K407" i="1"/>
  <c r="J407" i="1"/>
  <c r="I407" i="1"/>
  <c r="H407" i="1"/>
  <c r="G407" i="1"/>
  <c r="AF406" i="1"/>
  <c r="AW406" i="1" s="1"/>
  <c r="BM406" i="1" s="1"/>
  <c r="CA406" i="1" s="1"/>
  <c r="Q406" i="1"/>
  <c r="L406" i="1"/>
  <c r="J406" i="1"/>
  <c r="I406" i="1"/>
  <c r="H406" i="1"/>
  <c r="K406" i="1" s="1"/>
  <c r="G406" i="1"/>
  <c r="Q405" i="1"/>
  <c r="AF405" i="1" s="1"/>
  <c r="AW405" i="1" s="1"/>
  <c r="BM405" i="1" s="1"/>
  <c r="CA405" i="1" s="1"/>
  <c r="L405" i="1"/>
  <c r="J405" i="1"/>
  <c r="I405" i="1"/>
  <c r="K405" i="1" s="1"/>
  <c r="H405" i="1"/>
  <c r="G405" i="1"/>
  <c r="AF404" i="1"/>
  <c r="AW404" i="1" s="1"/>
  <c r="BM404" i="1" s="1"/>
  <c r="CA404" i="1" s="1"/>
  <c r="L404" i="1"/>
  <c r="K404" i="1"/>
  <c r="J404" i="1"/>
  <c r="I404" i="1"/>
  <c r="H404" i="1"/>
  <c r="G404" i="1"/>
  <c r="AF403" i="1"/>
  <c r="AW403" i="1" s="1"/>
  <c r="BM403" i="1" s="1"/>
  <c r="CA403" i="1" s="1"/>
  <c r="Q403" i="1"/>
  <c r="L403" i="1"/>
  <c r="J403" i="1"/>
  <c r="I403" i="1"/>
  <c r="H403" i="1"/>
  <c r="G403" i="1"/>
  <c r="K403" i="1" s="1"/>
  <c r="AW402" i="1"/>
  <c r="BM402" i="1" s="1"/>
  <c r="CA402" i="1" s="1"/>
  <c r="AF402" i="1"/>
  <c r="L402" i="1"/>
  <c r="J402" i="1"/>
  <c r="I402" i="1"/>
  <c r="H402" i="1"/>
  <c r="K402" i="1" s="1"/>
  <c r="G402" i="1"/>
  <c r="Q401" i="1"/>
  <c r="AF401" i="1" s="1"/>
  <c r="AW401" i="1" s="1"/>
  <c r="BM401" i="1" s="1"/>
  <c r="CA401" i="1" s="1"/>
  <c r="L401" i="1"/>
  <c r="K401" i="1"/>
  <c r="J401" i="1"/>
  <c r="I401" i="1"/>
  <c r="H401" i="1"/>
  <c r="G401" i="1"/>
  <c r="AF400" i="1"/>
  <c r="AW400" i="1" s="1"/>
  <c r="BM400" i="1" s="1"/>
  <c r="CA400" i="1" s="1"/>
  <c r="Q400" i="1"/>
  <c r="L400" i="1"/>
  <c r="J400" i="1"/>
  <c r="I400" i="1"/>
  <c r="H400" i="1"/>
  <c r="G400" i="1"/>
  <c r="K400" i="1" s="1"/>
  <c r="CA399" i="1"/>
  <c r="AW399" i="1"/>
  <c r="BM399" i="1" s="1"/>
  <c r="AF399" i="1"/>
  <c r="L399" i="1"/>
  <c r="J399" i="1"/>
  <c r="I399" i="1"/>
  <c r="H399" i="1"/>
  <c r="K399" i="1" s="1"/>
  <c r="G399" i="1"/>
  <c r="Q398" i="1"/>
  <c r="AF398" i="1" s="1"/>
  <c r="AW398" i="1" s="1"/>
  <c r="BM398" i="1" s="1"/>
  <c r="CA398" i="1" s="1"/>
  <c r="L398" i="1"/>
  <c r="K398" i="1"/>
  <c r="J398" i="1"/>
  <c r="I398" i="1"/>
  <c r="H398" i="1"/>
  <c r="G398" i="1"/>
  <c r="AF397" i="1"/>
  <c r="AW397" i="1" s="1"/>
  <c r="BM397" i="1" s="1"/>
  <c r="CA397" i="1" s="1"/>
  <c r="Q397" i="1"/>
  <c r="L397" i="1"/>
  <c r="J397" i="1"/>
  <c r="I397" i="1"/>
  <c r="H397" i="1"/>
  <c r="G397" i="1"/>
  <c r="K397" i="1" s="1"/>
  <c r="CA396" i="1"/>
  <c r="AW396" i="1"/>
  <c r="BM396" i="1" s="1"/>
  <c r="AF396" i="1"/>
  <c r="L396" i="1"/>
  <c r="J396" i="1"/>
  <c r="I396" i="1"/>
  <c r="H396" i="1"/>
  <c r="K396" i="1" s="1"/>
  <c r="G396" i="1"/>
  <c r="Q395" i="1"/>
  <c r="AF395" i="1" s="1"/>
  <c r="AW395" i="1" s="1"/>
  <c r="BM395" i="1" s="1"/>
  <c r="CA395" i="1" s="1"/>
  <c r="L395" i="1"/>
  <c r="K395" i="1"/>
  <c r="J395" i="1"/>
  <c r="I395" i="1"/>
  <c r="H395" i="1"/>
  <c r="G395" i="1"/>
  <c r="AF394" i="1"/>
  <c r="AW394" i="1" s="1"/>
  <c r="BM394" i="1" s="1"/>
  <c r="CA394" i="1" s="1"/>
  <c r="Q394" i="1"/>
  <c r="L394" i="1"/>
  <c r="J394" i="1"/>
  <c r="I394" i="1"/>
  <c r="H394" i="1"/>
  <c r="G394" i="1"/>
  <c r="K394" i="1" s="1"/>
  <c r="CA393" i="1"/>
  <c r="Q393" i="1"/>
  <c r="AF393" i="1" s="1"/>
  <c r="AW393" i="1" s="1"/>
  <c r="BM393" i="1" s="1"/>
  <c r="L393" i="1"/>
  <c r="J393" i="1"/>
  <c r="I393" i="1"/>
  <c r="H393" i="1"/>
  <c r="G393" i="1"/>
  <c r="AF392" i="1"/>
  <c r="AW392" i="1" s="1"/>
  <c r="BM392" i="1" s="1"/>
  <c r="CA392" i="1" s="1"/>
  <c r="Q392" i="1"/>
  <c r="L392" i="1"/>
  <c r="J392" i="1"/>
  <c r="I392" i="1"/>
  <c r="H392" i="1"/>
  <c r="G392" i="1"/>
  <c r="K392" i="1" s="1"/>
  <c r="Q391" i="1"/>
  <c r="AF391" i="1" s="1"/>
  <c r="AW391" i="1" s="1"/>
  <c r="BM391" i="1" s="1"/>
  <c r="CA391" i="1" s="1"/>
  <c r="L391" i="1"/>
  <c r="J391" i="1"/>
  <c r="I391" i="1"/>
  <c r="H391" i="1"/>
  <c r="G391" i="1"/>
  <c r="K391" i="1" s="1"/>
  <c r="AF390" i="1"/>
  <c r="AW390" i="1" s="1"/>
  <c r="BM390" i="1" s="1"/>
  <c r="CA390" i="1" s="1"/>
  <c r="Q390" i="1"/>
  <c r="L390" i="1"/>
  <c r="J390" i="1"/>
  <c r="I390" i="1"/>
  <c r="H390" i="1"/>
  <c r="K390" i="1" s="1"/>
  <c r="G390" i="1"/>
  <c r="AW389" i="1"/>
  <c r="BM389" i="1" s="1"/>
  <c r="CA389" i="1" s="1"/>
  <c r="AF389" i="1"/>
  <c r="L389" i="1"/>
  <c r="J389" i="1"/>
  <c r="I389" i="1"/>
  <c r="H389" i="1"/>
  <c r="G389" i="1"/>
  <c r="K389" i="1" s="1"/>
  <c r="Q388" i="1"/>
  <c r="AF388" i="1" s="1"/>
  <c r="AW388" i="1" s="1"/>
  <c r="BM388" i="1" s="1"/>
  <c r="CA388" i="1" s="1"/>
  <c r="L388" i="1"/>
  <c r="J388" i="1"/>
  <c r="I388" i="1"/>
  <c r="H388" i="1"/>
  <c r="G388" i="1"/>
  <c r="K388" i="1" s="1"/>
  <c r="AF387" i="1"/>
  <c r="AW387" i="1" s="1"/>
  <c r="BM387" i="1" s="1"/>
  <c r="CA387" i="1" s="1"/>
  <c r="Q387" i="1"/>
  <c r="L387" i="1"/>
  <c r="J387" i="1"/>
  <c r="I387" i="1"/>
  <c r="H387" i="1"/>
  <c r="G387" i="1"/>
  <c r="Q386" i="1"/>
  <c r="AF386" i="1" s="1"/>
  <c r="AW386" i="1" s="1"/>
  <c r="BM386" i="1" s="1"/>
  <c r="CA386" i="1" s="1"/>
  <c r="L386" i="1"/>
  <c r="J386" i="1"/>
  <c r="I386" i="1"/>
  <c r="H386" i="1"/>
  <c r="G386" i="1"/>
  <c r="K386" i="1" s="1"/>
  <c r="AF385" i="1"/>
  <c r="AW385" i="1" s="1"/>
  <c r="BM385" i="1" s="1"/>
  <c r="CA385" i="1" s="1"/>
  <c r="Q385" i="1"/>
  <c r="L385" i="1"/>
  <c r="J385" i="1"/>
  <c r="I385" i="1"/>
  <c r="H385" i="1"/>
  <c r="K385" i="1" s="1"/>
  <c r="G385" i="1"/>
  <c r="Q384" i="1"/>
  <c r="AF384" i="1" s="1"/>
  <c r="AW384" i="1" s="1"/>
  <c r="BM384" i="1" s="1"/>
  <c r="CA384" i="1" s="1"/>
  <c r="L384" i="1"/>
  <c r="K384" i="1"/>
  <c r="J384" i="1"/>
  <c r="I384" i="1"/>
  <c r="H384" i="1"/>
  <c r="G384" i="1"/>
  <c r="AF383" i="1"/>
  <c r="AW383" i="1" s="1"/>
  <c r="BM383" i="1" s="1"/>
  <c r="CA383" i="1" s="1"/>
  <c r="L383" i="1"/>
  <c r="J383" i="1"/>
  <c r="I383" i="1"/>
  <c r="H383" i="1"/>
  <c r="G383" i="1"/>
  <c r="K383" i="1" s="1"/>
  <c r="BM382" i="1"/>
  <c r="CA382" i="1" s="1"/>
  <c r="AF382" i="1"/>
  <c r="AW382" i="1" s="1"/>
  <c r="Q382" i="1"/>
  <c r="L382" i="1"/>
  <c r="J382" i="1"/>
  <c r="I382" i="1"/>
  <c r="H382" i="1"/>
  <c r="K382" i="1" s="1"/>
  <c r="G382" i="1"/>
  <c r="Q381" i="1"/>
  <c r="AF381" i="1" s="1"/>
  <c r="AW381" i="1" s="1"/>
  <c r="BM381" i="1" s="1"/>
  <c r="CA381" i="1" s="1"/>
  <c r="L381" i="1"/>
  <c r="K381" i="1"/>
  <c r="J381" i="1"/>
  <c r="I381" i="1"/>
  <c r="H381" i="1"/>
  <c r="G381" i="1"/>
  <c r="AF380" i="1"/>
  <c r="AW380" i="1" s="1"/>
  <c r="BM380" i="1" s="1"/>
  <c r="CA380" i="1" s="1"/>
  <c r="L380" i="1"/>
  <c r="J380" i="1"/>
  <c r="I380" i="1"/>
  <c r="H380" i="1"/>
  <c r="G380" i="1"/>
  <c r="K380" i="1" s="1"/>
  <c r="AF379" i="1"/>
  <c r="AW379" i="1" s="1"/>
  <c r="BM379" i="1" s="1"/>
  <c r="CA379" i="1" s="1"/>
  <c r="Q379" i="1"/>
  <c r="L379" i="1"/>
  <c r="J379" i="1"/>
  <c r="I379" i="1"/>
  <c r="H379" i="1"/>
  <c r="K379" i="1" s="1"/>
  <c r="G379" i="1"/>
  <c r="AW378" i="1"/>
  <c r="BM378" i="1" s="1"/>
  <c r="CA378" i="1" s="1"/>
  <c r="AF378" i="1"/>
  <c r="L378" i="1"/>
  <c r="J378" i="1"/>
  <c r="I378" i="1"/>
  <c r="H378" i="1"/>
  <c r="G378" i="1"/>
  <c r="Q377" i="1"/>
  <c r="AF377" i="1" s="1"/>
  <c r="AW377" i="1" s="1"/>
  <c r="BM377" i="1" s="1"/>
  <c r="CA377" i="1" s="1"/>
  <c r="L377" i="1"/>
  <c r="J377" i="1"/>
  <c r="I377" i="1"/>
  <c r="H377" i="1"/>
  <c r="G377" i="1"/>
  <c r="K377" i="1" s="1"/>
  <c r="AF376" i="1"/>
  <c r="AW376" i="1" s="1"/>
  <c r="BM376" i="1" s="1"/>
  <c r="CA376" i="1" s="1"/>
  <c r="L376" i="1"/>
  <c r="J376" i="1"/>
  <c r="I376" i="1"/>
  <c r="H376" i="1"/>
  <c r="G376" i="1"/>
  <c r="K376" i="1" s="1"/>
  <c r="AF375" i="1"/>
  <c r="AW375" i="1" s="1"/>
  <c r="BM375" i="1" s="1"/>
  <c r="CA375" i="1" s="1"/>
  <c r="Q375" i="1"/>
  <c r="L375" i="1"/>
  <c r="J375" i="1"/>
  <c r="I375" i="1"/>
  <c r="H375" i="1"/>
  <c r="K375" i="1" s="1"/>
  <c r="G375" i="1"/>
  <c r="AW374" i="1"/>
  <c r="BM374" i="1" s="1"/>
  <c r="CA374" i="1" s="1"/>
  <c r="AF374" i="1"/>
  <c r="L374" i="1"/>
  <c r="J374" i="1"/>
  <c r="I374" i="1"/>
  <c r="H374" i="1"/>
  <c r="G374" i="1"/>
  <c r="K374" i="1" s="1"/>
  <c r="Q373" i="1"/>
  <c r="AF373" i="1" s="1"/>
  <c r="AW373" i="1" s="1"/>
  <c r="BM373" i="1" s="1"/>
  <c r="CA373" i="1" s="1"/>
  <c r="L373" i="1"/>
  <c r="J373" i="1"/>
  <c r="I373" i="1"/>
  <c r="H373" i="1"/>
  <c r="G373" i="1"/>
  <c r="K373" i="1" s="1"/>
  <c r="AF372" i="1"/>
  <c r="AW372" i="1" s="1"/>
  <c r="BM372" i="1" s="1"/>
  <c r="CA372" i="1" s="1"/>
  <c r="L372" i="1"/>
  <c r="J372" i="1"/>
  <c r="I372" i="1"/>
  <c r="H372" i="1"/>
  <c r="G372" i="1"/>
  <c r="AF371" i="1"/>
  <c r="AW371" i="1" s="1"/>
  <c r="BM371" i="1" s="1"/>
  <c r="CA371" i="1" s="1"/>
  <c r="Q371" i="1"/>
  <c r="L371" i="1"/>
  <c r="J371" i="1"/>
  <c r="I371" i="1"/>
  <c r="H371" i="1"/>
  <c r="G371" i="1"/>
  <c r="K371" i="1" s="1"/>
  <c r="AW370" i="1"/>
  <c r="BM370" i="1" s="1"/>
  <c r="CA370" i="1" s="1"/>
  <c r="AF370" i="1"/>
  <c r="L370" i="1"/>
  <c r="J370" i="1"/>
  <c r="I370" i="1"/>
  <c r="H370" i="1"/>
  <c r="G370" i="1"/>
  <c r="K370" i="1" s="1"/>
  <c r="CA369" i="1"/>
  <c r="BM369" i="1"/>
  <c r="AF368" i="1"/>
  <c r="AW368" i="1" s="1"/>
  <c r="BM368" i="1" s="1"/>
  <c r="CA368" i="1" s="1"/>
  <c r="Q368" i="1"/>
  <c r="L368" i="1"/>
  <c r="K368" i="1"/>
  <c r="J368" i="1"/>
  <c r="I368" i="1"/>
  <c r="H368" i="1"/>
  <c r="G368" i="1"/>
  <c r="AF367" i="1"/>
  <c r="AW367" i="1" s="1"/>
  <c r="BM367" i="1" s="1"/>
  <c r="CA367" i="1" s="1"/>
  <c r="L367" i="1"/>
  <c r="J367" i="1"/>
  <c r="I367" i="1"/>
  <c r="H367" i="1"/>
  <c r="G367" i="1"/>
  <c r="K367" i="1" s="1"/>
  <c r="AF366" i="1"/>
  <c r="AW366" i="1" s="1"/>
  <c r="BM366" i="1" s="1"/>
  <c r="CA366" i="1" s="1"/>
  <c r="L366" i="1"/>
  <c r="J366" i="1"/>
  <c r="I366" i="1"/>
  <c r="H366" i="1"/>
  <c r="G366" i="1"/>
  <c r="K366" i="1" s="1"/>
  <c r="Q365" i="1"/>
  <c r="AF365" i="1" s="1"/>
  <c r="AW365" i="1" s="1"/>
  <c r="BM365" i="1" s="1"/>
  <c r="CA365" i="1" s="1"/>
  <c r="L365" i="1"/>
  <c r="J365" i="1"/>
  <c r="I365" i="1"/>
  <c r="H365" i="1"/>
  <c r="K365" i="1" s="1"/>
  <c r="G365" i="1"/>
  <c r="BM364" i="1"/>
  <c r="CA364" i="1" s="1"/>
  <c r="AW364" i="1"/>
  <c r="AF364" i="1"/>
  <c r="L364" i="1"/>
  <c r="J364" i="1"/>
  <c r="I364" i="1"/>
  <c r="H364" i="1"/>
  <c r="G364" i="1"/>
  <c r="K364" i="1" s="1"/>
  <c r="Q363" i="1"/>
  <c r="AF363" i="1" s="1"/>
  <c r="AW363" i="1" s="1"/>
  <c r="BM363" i="1" s="1"/>
  <c r="CA363" i="1" s="1"/>
  <c r="L363" i="1"/>
  <c r="J363" i="1"/>
  <c r="I363" i="1"/>
  <c r="H363" i="1"/>
  <c r="G363" i="1"/>
  <c r="K363" i="1" s="1"/>
  <c r="AF362" i="1"/>
  <c r="AW362" i="1" s="1"/>
  <c r="BM362" i="1" s="1"/>
  <c r="CA362" i="1" s="1"/>
  <c r="L362" i="1"/>
  <c r="J362" i="1"/>
  <c r="I362" i="1"/>
  <c r="H362" i="1"/>
  <c r="G362" i="1"/>
  <c r="AW361" i="1"/>
  <c r="BM361" i="1" s="1"/>
  <c r="CA361" i="1" s="1"/>
  <c r="AF361" i="1"/>
  <c r="Q361" i="1"/>
  <c r="L361" i="1"/>
  <c r="J361" i="1"/>
  <c r="I361" i="1"/>
  <c r="H361" i="1"/>
  <c r="G361" i="1"/>
  <c r="K361" i="1" s="1"/>
  <c r="AW360" i="1"/>
  <c r="BM360" i="1" s="1"/>
  <c r="CA360" i="1" s="1"/>
  <c r="Q360" i="1"/>
  <c r="AF360" i="1" s="1"/>
  <c r="L360" i="1"/>
  <c r="J360" i="1"/>
  <c r="I360" i="1"/>
  <c r="H360" i="1"/>
  <c r="G360" i="1"/>
  <c r="K360" i="1" s="1"/>
  <c r="Q359" i="1"/>
  <c r="AF359" i="1" s="1"/>
  <c r="AW359" i="1" s="1"/>
  <c r="BM359" i="1" s="1"/>
  <c r="CA359" i="1" s="1"/>
  <c r="L359" i="1"/>
  <c r="J359" i="1"/>
  <c r="I359" i="1"/>
  <c r="H359" i="1"/>
  <c r="G359" i="1"/>
  <c r="K359" i="1" s="1"/>
  <c r="Q358" i="1"/>
  <c r="AF358" i="1" s="1"/>
  <c r="AW358" i="1" s="1"/>
  <c r="BM358" i="1" s="1"/>
  <c r="CA358" i="1" s="1"/>
  <c r="L358" i="1"/>
  <c r="J358" i="1"/>
  <c r="I358" i="1"/>
  <c r="H358" i="1"/>
  <c r="G358" i="1"/>
  <c r="K358" i="1" s="1"/>
  <c r="AF357" i="1"/>
  <c r="AW357" i="1" s="1"/>
  <c r="BM357" i="1" s="1"/>
  <c r="CA357" i="1" s="1"/>
  <c r="L357" i="1"/>
  <c r="J357" i="1"/>
  <c r="I357" i="1"/>
  <c r="H357" i="1"/>
  <c r="G357" i="1"/>
  <c r="K357" i="1" s="1"/>
  <c r="Q356" i="1"/>
  <c r="AF356" i="1" s="1"/>
  <c r="AW356" i="1" s="1"/>
  <c r="BM356" i="1" s="1"/>
  <c r="CA356" i="1" s="1"/>
  <c r="L356" i="1"/>
  <c r="J356" i="1"/>
  <c r="I356" i="1"/>
  <c r="H356" i="1"/>
  <c r="G356" i="1"/>
  <c r="Q355" i="1"/>
  <c r="AF355" i="1" s="1"/>
  <c r="AW355" i="1" s="1"/>
  <c r="BM355" i="1" s="1"/>
  <c r="CA355" i="1" s="1"/>
  <c r="L355" i="1"/>
  <c r="J355" i="1"/>
  <c r="I355" i="1"/>
  <c r="H355" i="1"/>
  <c r="G355" i="1"/>
  <c r="K355" i="1" s="1"/>
  <c r="AF354" i="1"/>
  <c r="AW354" i="1" s="1"/>
  <c r="BM354" i="1" s="1"/>
  <c r="CA354" i="1" s="1"/>
  <c r="Q354" i="1"/>
  <c r="L354" i="1"/>
  <c r="J354" i="1"/>
  <c r="I354" i="1"/>
  <c r="H354" i="1"/>
  <c r="K354" i="1" s="1"/>
  <c r="G354" i="1"/>
  <c r="Q353" i="1"/>
  <c r="AF353" i="1" s="1"/>
  <c r="AW353" i="1" s="1"/>
  <c r="BM353" i="1" s="1"/>
  <c r="CA353" i="1" s="1"/>
  <c r="L353" i="1"/>
  <c r="K353" i="1"/>
  <c r="J353" i="1"/>
  <c r="I353" i="1"/>
  <c r="H353" i="1"/>
  <c r="G353" i="1"/>
  <c r="AF352" i="1"/>
  <c r="AW352" i="1" s="1"/>
  <c r="BM352" i="1" s="1"/>
  <c r="CA352" i="1" s="1"/>
  <c r="Q352" i="1"/>
  <c r="L352" i="1"/>
  <c r="J352" i="1"/>
  <c r="I352" i="1"/>
  <c r="H352" i="1"/>
  <c r="K352" i="1" s="1"/>
  <c r="G352" i="1"/>
  <c r="CA351" i="1"/>
  <c r="Q351" i="1"/>
  <c r="AF351" i="1" s="1"/>
  <c r="AW351" i="1" s="1"/>
  <c r="BM351" i="1" s="1"/>
  <c r="L351" i="1"/>
  <c r="J351" i="1"/>
  <c r="I351" i="1"/>
  <c r="K351" i="1" s="1"/>
  <c r="H351" i="1"/>
  <c r="G351" i="1"/>
  <c r="BM350" i="1"/>
  <c r="CA350" i="1" s="1"/>
  <c r="AF349" i="1"/>
  <c r="AW349" i="1" s="1"/>
  <c r="BM349" i="1" s="1"/>
  <c r="CA349" i="1" s="1"/>
  <c r="Q349" i="1"/>
  <c r="L349" i="1"/>
  <c r="J349" i="1"/>
  <c r="I349" i="1"/>
  <c r="H349" i="1"/>
  <c r="G349" i="1"/>
  <c r="K349" i="1" s="1"/>
  <c r="CA348" i="1"/>
  <c r="BM348" i="1"/>
  <c r="AF347" i="1"/>
  <c r="AW347" i="1" s="1"/>
  <c r="BM347" i="1" s="1"/>
  <c r="CA347" i="1" s="1"/>
  <c r="Q347" i="1"/>
  <c r="L347" i="1"/>
  <c r="K347" i="1"/>
  <c r="J347" i="1"/>
  <c r="I347" i="1"/>
  <c r="H347" i="1"/>
  <c r="G347" i="1"/>
  <c r="AF346" i="1"/>
  <c r="AW346" i="1" s="1"/>
  <c r="BM346" i="1" s="1"/>
  <c r="CA346" i="1" s="1"/>
  <c r="Q346" i="1"/>
  <c r="L346" i="1"/>
  <c r="J346" i="1"/>
  <c r="I346" i="1"/>
  <c r="H346" i="1"/>
  <c r="G346" i="1"/>
  <c r="K346" i="1" s="1"/>
  <c r="CA345" i="1"/>
  <c r="BM345" i="1"/>
  <c r="AF344" i="1"/>
  <c r="AW344" i="1" s="1"/>
  <c r="BM344" i="1" s="1"/>
  <c r="CA344" i="1" s="1"/>
  <c r="Q344" i="1"/>
  <c r="L344" i="1"/>
  <c r="K344" i="1"/>
  <c r="J344" i="1"/>
  <c r="I344" i="1"/>
  <c r="H344" i="1"/>
  <c r="G344" i="1"/>
  <c r="AF343" i="1"/>
  <c r="AW343" i="1" s="1"/>
  <c r="BM343" i="1" s="1"/>
  <c r="CA343" i="1" s="1"/>
  <c r="Q343" i="1"/>
  <c r="L343" i="1"/>
  <c r="J343" i="1"/>
  <c r="I343" i="1"/>
  <c r="H343" i="1"/>
  <c r="G343" i="1"/>
  <c r="K343" i="1" s="1"/>
  <c r="CA342" i="1"/>
  <c r="Q342" i="1"/>
  <c r="AF342" i="1" s="1"/>
  <c r="AW342" i="1" s="1"/>
  <c r="BM342" i="1" s="1"/>
  <c r="L342" i="1"/>
  <c r="J342" i="1"/>
  <c r="I342" i="1"/>
  <c r="H342" i="1"/>
  <c r="G342" i="1"/>
  <c r="BM341" i="1"/>
  <c r="CA341" i="1" s="1"/>
  <c r="CA340" i="1"/>
  <c r="BM340" i="1"/>
  <c r="AF339" i="1"/>
  <c r="AW339" i="1" s="1"/>
  <c r="BM339" i="1" s="1"/>
  <c r="CA339" i="1" s="1"/>
  <c r="Q339" i="1"/>
  <c r="L339" i="1"/>
  <c r="J339" i="1"/>
  <c r="I339" i="1"/>
  <c r="H339" i="1"/>
  <c r="K339" i="1" s="1"/>
  <c r="G339" i="1"/>
  <c r="AF338" i="1"/>
  <c r="AW338" i="1" s="1"/>
  <c r="BM338" i="1" s="1"/>
  <c r="CA338" i="1" s="1"/>
  <c r="Q338" i="1"/>
  <c r="L338" i="1"/>
  <c r="K338" i="1"/>
  <c r="J338" i="1"/>
  <c r="I338" i="1"/>
  <c r="H338" i="1"/>
  <c r="G338" i="1"/>
  <c r="AF337" i="1"/>
  <c r="AW337" i="1" s="1"/>
  <c r="BM337" i="1" s="1"/>
  <c r="CA337" i="1" s="1"/>
  <c r="Q337" i="1"/>
  <c r="L337" i="1"/>
  <c r="J337" i="1"/>
  <c r="I337" i="1"/>
  <c r="H337" i="1"/>
  <c r="G337" i="1"/>
  <c r="K337" i="1" s="1"/>
  <c r="Q336" i="1"/>
  <c r="AF336" i="1" s="1"/>
  <c r="AW336" i="1" s="1"/>
  <c r="BM336" i="1" s="1"/>
  <c r="CA336" i="1" s="1"/>
  <c r="L336" i="1"/>
  <c r="J336" i="1"/>
  <c r="I336" i="1"/>
  <c r="H336" i="1"/>
  <c r="G336" i="1"/>
  <c r="AW335" i="1"/>
  <c r="BM335" i="1" s="1"/>
  <c r="CA335" i="1" s="1"/>
  <c r="AF335" i="1"/>
  <c r="Q335" i="1"/>
  <c r="L335" i="1"/>
  <c r="J335" i="1"/>
  <c r="I335" i="1"/>
  <c r="H335" i="1"/>
  <c r="G335" i="1"/>
  <c r="K335" i="1" s="1"/>
  <c r="CA334" i="1"/>
  <c r="BM334" i="1"/>
  <c r="CA333" i="1"/>
  <c r="BM333" i="1"/>
  <c r="AF332" i="1"/>
  <c r="AW332" i="1" s="1"/>
  <c r="BM332" i="1" s="1"/>
  <c r="CA332" i="1" s="1"/>
  <c r="Q332" i="1"/>
  <c r="L332" i="1"/>
  <c r="K332" i="1"/>
  <c r="J332" i="1"/>
  <c r="I332" i="1"/>
  <c r="H332" i="1"/>
  <c r="G332" i="1"/>
  <c r="AF331" i="1"/>
  <c r="AW331" i="1" s="1"/>
  <c r="BM331" i="1" s="1"/>
  <c r="CA331" i="1" s="1"/>
  <c r="Q331" i="1"/>
  <c r="L331" i="1"/>
  <c r="J331" i="1"/>
  <c r="I331" i="1"/>
  <c r="H331" i="1"/>
  <c r="G331" i="1"/>
  <c r="K331" i="1" s="1"/>
  <c r="CA330" i="1"/>
  <c r="Q330" i="1"/>
  <c r="AF330" i="1" s="1"/>
  <c r="AW330" i="1" s="1"/>
  <c r="BM330" i="1" s="1"/>
  <c r="L330" i="1"/>
  <c r="J330" i="1"/>
  <c r="I330" i="1"/>
  <c r="H330" i="1"/>
  <c r="G330" i="1"/>
  <c r="BM329" i="1"/>
  <c r="CA329" i="1" s="1"/>
  <c r="AF328" i="1"/>
  <c r="AW328" i="1" s="1"/>
  <c r="BM328" i="1" s="1"/>
  <c r="CA328" i="1" s="1"/>
  <c r="Q328" i="1"/>
  <c r="L328" i="1"/>
  <c r="J328" i="1"/>
  <c r="I328" i="1"/>
  <c r="H328" i="1"/>
  <c r="G328" i="1"/>
  <c r="K328" i="1" s="1"/>
  <c r="Q327" i="1"/>
  <c r="AF327" i="1" s="1"/>
  <c r="AW327" i="1" s="1"/>
  <c r="BM327" i="1" s="1"/>
  <c r="CA327" i="1" s="1"/>
  <c r="L327" i="1"/>
  <c r="J327" i="1"/>
  <c r="I327" i="1"/>
  <c r="H327" i="1"/>
  <c r="G327" i="1"/>
  <c r="K327" i="1" s="1"/>
  <c r="Q326" i="1"/>
  <c r="AF326" i="1" s="1"/>
  <c r="AW326" i="1" s="1"/>
  <c r="BM326" i="1" s="1"/>
  <c r="CA326" i="1" s="1"/>
  <c r="L326" i="1"/>
  <c r="J326" i="1"/>
  <c r="I326" i="1"/>
  <c r="H326" i="1"/>
  <c r="G326" i="1"/>
  <c r="K326" i="1" s="1"/>
  <c r="AW325" i="1"/>
  <c r="BM325" i="1" s="1"/>
  <c r="CA325" i="1" s="1"/>
  <c r="Q325" i="1"/>
  <c r="AF325" i="1" s="1"/>
  <c r="L325" i="1"/>
  <c r="J325" i="1"/>
  <c r="I325" i="1"/>
  <c r="H325" i="1"/>
  <c r="G325" i="1"/>
  <c r="K325" i="1" s="1"/>
  <c r="BM324" i="1"/>
  <c r="CA324" i="1" s="1"/>
  <c r="BM323" i="1"/>
  <c r="CA323" i="1" s="1"/>
  <c r="AF322" i="1"/>
  <c r="AW322" i="1" s="1"/>
  <c r="BM322" i="1" s="1"/>
  <c r="CA322" i="1" s="1"/>
  <c r="Q322" i="1"/>
  <c r="L322" i="1"/>
  <c r="J322" i="1"/>
  <c r="I322" i="1"/>
  <c r="H322" i="1"/>
  <c r="G322" i="1"/>
  <c r="K322" i="1" s="1"/>
  <c r="CA321" i="1"/>
  <c r="Q321" i="1"/>
  <c r="AF321" i="1" s="1"/>
  <c r="AW321" i="1" s="1"/>
  <c r="BM321" i="1" s="1"/>
  <c r="L321" i="1"/>
  <c r="J321" i="1"/>
  <c r="I321" i="1"/>
  <c r="H321" i="1"/>
  <c r="G321" i="1"/>
  <c r="K321" i="1" s="1"/>
  <c r="Q320" i="1"/>
  <c r="AF320" i="1" s="1"/>
  <c r="AW320" i="1" s="1"/>
  <c r="BM320" i="1" s="1"/>
  <c r="CA320" i="1" s="1"/>
  <c r="L320" i="1"/>
  <c r="J320" i="1"/>
  <c r="I320" i="1"/>
  <c r="H320" i="1"/>
  <c r="G320" i="1"/>
  <c r="K320" i="1" s="1"/>
  <c r="CA319" i="1"/>
  <c r="BM319" i="1"/>
  <c r="Q318" i="1"/>
  <c r="AF318" i="1" s="1"/>
  <c r="AW318" i="1" s="1"/>
  <c r="BM318" i="1" s="1"/>
  <c r="CA318" i="1" s="1"/>
  <c r="L318" i="1"/>
  <c r="J318" i="1"/>
  <c r="I318" i="1"/>
  <c r="H318" i="1"/>
  <c r="G318" i="1"/>
  <c r="AW317" i="1"/>
  <c r="BM317" i="1" s="1"/>
  <c r="CA317" i="1" s="1"/>
  <c r="AF317" i="1"/>
  <c r="Q317" i="1"/>
  <c r="L317" i="1"/>
  <c r="J317" i="1"/>
  <c r="I317" i="1"/>
  <c r="H317" i="1"/>
  <c r="G317" i="1"/>
  <c r="K317" i="1" s="1"/>
  <c r="AW316" i="1"/>
  <c r="BM316" i="1" s="1"/>
  <c r="CA316" i="1" s="1"/>
  <c r="Q316" i="1"/>
  <c r="AF316" i="1" s="1"/>
  <c r="L316" i="1"/>
  <c r="J316" i="1"/>
  <c r="I316" i="1"/>
  <c r="H316" i="1"/>
  <c r="G316" i="1"/>
  <c r="K316" i="1" s="1"/>
  <c r="BM315" i="1"/>
  <c r="CA315" i="1" s="1"/>
  <c r="Q314" i="1"/>
  <c r="AF314" i="1" s="1"/>
  <c r="AW314" i="1" s="1"/>
  <c r="BM314" i="1" s="1"/>
  <c r="CA314" i="1" s="1"/>
  <c r="L314" i="1"/>
  <c r="J314" i="1"/>
  <c r="I314" i="1"/>
  <c r="H314" i="1"/>
  <c r="G314" i="1"/>
  <c r="K314" i="1" s="1"/>
  <c r="AW313" i="1"/>
  <c r="BM313" i="1" s="1"/>
  <c r="CA313" i="1" s="1"/>
  <c r="Q313" i="1"/>
  <c r="AF313" i="1" s="1"/>
  <c r="L313" i="1"/>
  <c r="J313" i="1"/>
  <c r="I313" i="1"/>
  <c r="H313" i="1"/>
  <c r="G313" i="1"/>
  <c r="K313" i="1" s="1"/>
  <c r="BM312" i="1"/>
  <c r="CA312" i="1" s="1"/>
  <c r="BM311" i="1"/>
  <c r="CA311" i="1" s="1"/>
  <c r="CA310" i="1"/>
  <c r="BM310" i="1"/>
  <c r="BM309" i="1"/>
  <c r="CA309" i="1" s="1"/>
  <c r="AF308" i="1"/>
  <c r="AW308" i="1" s="1"/>
  <c r="BM308" i="1" s="1"/>
  <c r="CA308" i="1" s="1"/>
  <c r="L308" i="1"/>
  <c r="J308" i="1"/>
  <c r="I308" i="1"/>
  <c r="H308" i="1"/>
  <c r="G308" i="1"/>
  <c r="AW307" i="1"/>
  <c r="BM307" i="1" s="1"/>
  <c r="CA307" i="1" s="1"/>
  <c r="AF307" i="1"/>
  <c r="L307" i="1"/>
  <c r="K307" i="1"/>
  <c r="J307" i="1"/>
  <c r="I307" i="1"/>
  <c r="H307" i="1"/>
  <c r="G307" i="1"/>
  <c r="AF306" i="1"/>
  <c r="AW306" i="1" s="1"/>
  <c r="BM306" i="1" s="1"/>
  <c r="CA306" i="1" s="1"/>
  <c r="Q306" i="1"/>
  <c r="L306" i="1"/>
  <c r="J306" i="1"/>
  <c r="I306" i="1"/>
  <c r="H306" i="1"/>
  <c r="G306" i="1"/>
  <c r="K306" i="1" s="1"/>
  <c r="Q305" i="1"/>
  <c r="AF305" i="1" s="1"/>
  <c r="AW305" i="1" s="1"/>
  <c r="BM305" i="1" s="1"/>
  <c r="CA305" i="1" s="1"/>
  <c r="L305" i="1"/>
  <c r="J305" i="1"/>
  <c r="I305" i="1"/>
  <c r="H305" i="1"/>
  <c r="G305" i="1"/>
  <c r="BM304" i="1"/>
  <c r="CA304" i="1" s="1"/>
  <c r="CA303" i="1"/>
  <c r="BM303" i="1"/>
  <c r="AF302" i="1"/>
  <c r="AW302" i="1" s="1"/>
  <c r="BM302" i="1" s="1"/>
  <c r="CA302" i="1" s="1"/>
  <c r="Q302" i="1"/>
  <c r="L302" i="1"/>
  <c r="J302" i="1"/>
  <c r="I302" i="1"/>
  <c r="H302" i="1"/>
  <c r="K302" i="1" s="1"/>
  <c r="G302" i="1"/>
  <c r="AF301" i="1"/>
  <c r="AW301" i="1" s="1"/>
  <c r="BM301" i="1" s="1"/>
  <c r="CA301" i="1" s="1"/>
  <c r="Q301" i="1"/>
  <c r="L301" i="1"/>
  <c r="K301" i="1"/>
  <c r="J301" i="1"/>
  <c r="I301" i="1"/>
  <c r="H301" i="1"/>
  <c r="G301" i="1"/>
  <c r="CA300" i="1"/>
  <c r="BM300" i="1"/>
  <c r="BM299" i="1"/>
  <c r="CA299" i="1" s="1"/>
  <c r="AF299" i="1"/>
  <c r="AW299" i="1" s="1"/>
  <c r="Q299" i="1"/>
  <c r="L299" i="1"/>
  <c r="J299" i="1"/>
  <c r="I299" i="1"/>
  <c r="H299" i="1"/>
  <c r="K299" i="1" s="1"/>
  <c r="G299" i="1"/>
  <c r="CA298" i="1"/>
  <c r="BM298" i="1"/>
  <c r="AF297" i="1"/>
  <c r="AW297" i="1" s="1"/>
  <c r="BM297" i="1" s="1"/>
  <c r="CA297" i="1" s="1"/>
  <c r="L297" i="1"/>
  <c r="J297" i="1"/>
  <c r="I297" i="1"/>
  <c r="H297" i="1"/>
  <c r="G297" i="1"/>
  <c r="K297" i="1" s="1"/>
  <c r="AW296" i="1"/>
  <c r="BM296" i="1" s="1"/>
  <c r="CA296" i="1" s="1"/>
  <c r="Q296" i="1"/>
  <c r="AF296" i="1" s="1"/>
  <c r="L296" i="1"/>
  <c r="J296" i="1"/>
  <c r="I296" i="1"/>
  <c r="H296" i="1"/>
  <c r="G296" i="1"/>
  <c r="K296" i="1" s="1"/>
  <c r="Q295" i="1"/>
  <c r="AF295" i="1" s="1"/>
  <c r="AW295" i="1" s="1"/>
  <c r="BM295" i="1" s="1"/>
  <c r="CA295" i="1" s="1"/>
  <c r="L295" i="1"/>
  <c r="J295" i="1"/>
  <c r="I295" i="1"/>
  <c r="H295" i="1"/>
  <c r="K295" i="1" s="1"/>
  <c r="G295" i="1"/>
  <c r="Q294" i="1"/>
  <c r="AF294" i="1" s="1"/>
  <c r="AW294" i="1" s="1"/>
  <c r="BM294" i="1" s="1"/>
  <c r="CA294" i="1" s="1"/>
  <c r="L294" i="1"/>
  <c r="J294" i="1"/>
  <c r="I294" i="1"/>
  <c r="H294" i="1"/>
  <c r="K294" i="1" s="1"/>
  <c r="G294" i="1"/>
  <c r="BM293" i="1"/>
  <c r="CA293" i="1" s="1"/>
  <c r="AF293" i="1"/>
  <c r="AW293" i="1" s="1"/>
  <c r="Q293" i="1"/>
  <c r="L293" i="1"/>
  <c r="J293" i="1"/>
  <c r="I293" i="1"/>
  <c r="H293" i="1"/>
  <c r="K293" i="1" s="1"/>
  <c r="G293" i="1"/>
  <c r="AF292" i="1"/>
  <c r="AW292" i="1" s="1"/>
  <c r="BM292" i="1" s="1"/>
  <c r="CA292" i="1" s="1"/>
  <c r="Q292" i="1"/>
  <c r="L292" i="1"/>
  <c r="K292" i="1"/>
  <c r="J292" i="1"/>
  <c r="I292" i="1"/>
  <c r="H292" i="1"/>
  <c r="G292" i="1"/>
  <c r="AF291" i="1"/>
  <c r="AW291" i="1" s="1"/>
  <c r="BM291" i="1" s="1"/>
  <c r="CA291" i="1" s="1"/>
  <c r="Q291" i="1"/>
  <c r="L291" i="1"/>
  <c r="J291" i="1"/>
  <c r="I291" i="1"/>
  <c r="H291" i="1"/>
  <c r="G291" i="1"/>
  <c r="K291" i="1" s="1"/>
  <c r="Q290" i="1"/>
  <c r="AF290" i="1" s="1"/>
  <c r="AW290" i="1" s="1"/>
  <c r="BM290" i="1" s="1"/>
  <c r="CA290" i="1" s="1"/>
  <c r="L290" i="1"/>
  <c r="J290" i="1"/>
  <c r="I290" i="1"/>
  <c r="H290" i="1"/>
  <c r="G290" i="1"/>
  <c r="K290" i="1" s="1"/>
  <c r="Q289" i="1"/>
  <c r="AF289" i="1" s="1"/>
  <c r="AW289" i="1" s="1"/>
  <c r="BM289" i="1" s="1"/>
  <c r="CA289" i="1" s="1"/>
  <c r="L289" i="1"/>
  <c r="J289" i="1"/>
  <c r="I289" i="1"/>
  <c r="H289" i="1"/>
  <c r="G289" i="1"/>
  <c r="K289" i="1" s="1"/>
  <c r="AW288" i="1"/>
  <c r="BM288" i="1" s="1"/>
  <c r="CA288" i="1" s="1"/>
  <c r="Q288" i="1"/>
  <c r="AF288" i="1" s="1"/>
  <c r="L288" i="1"/>
  <c r="J288" i="1"/>
  <c r="I288" i="1"/>
  <c r="H288" i="1"/>
  <c r="G288" i="1"/>
  <c r="BM287" i="1"/>
  <c r="CA287" i="1" s="1"/>
  <c r="Q287" i="1"/>
  <c r="AF287" i="1" s="1"/>
  <c r="AW287" i="1" s="1"/>
  <c r="L287" i="1"/>
  <c r="J287" i="1"/>
  <c r="I287" i="1"/>
  <c r="H287" i="1"/>
  <c r="G287" i="1"/>
  <c r="Q286" i="1"/>
  <c r="AF286" i="1" s="1"/>
  <c r="AW286" i="1" s="1"/>
  <c r="BM286" i="1" s="1"/>
  <c r="CA286" i="1" s="1"/>
  <c r="L286" i="1"/>
  <c r="J286" i="1"/>
  <c r="I286" i="1"/>
  <c r="H286" i="1"/>
  <c r="K286" i="1" s="1"/>
  <c r="G286" i="1"/>
  <c r="AF285" i="1"/>
  <c r="AW285" i="1" s="1"/>
  <c r="BM285" i="1" s="1"/>
  <c r="CA285" i="1" s="1"/>
  <c r="Q285" i="1"/>
  <c r="L285" i="1"/>
  <c r="J285" i="1"/>
  <c r="I285" i="1"/>
  <c r="H285" i="1"/>
  <c r="K285" i="1" s="1"/>
  <c r="G285" i="1"/>
  <c r="Q284" i="1"/>
  <c r="AF284" i="1" s="1"/>
  <c r="AW284" i="1" s="1"/>
  <c r="BM284" i="1" s="1"/>
  <c r="CA284" i="1" s="1"/>
  <c r="L284" i="1"/>
  <c r="J284" i="1"/>
  <c r="I284" i="1"/>
  <c r="H284" i="1"/>
  <c r="G284" i="1"/>
  <c r="K284" i="1" s="1"/>
  <c r="AW283" i="1"/>
  <c r="BM283" i="1" s="1"/>
  <c r="CA283" i="1" s="1"/>
  <c r="AF283" i="1"/>
  <c r="Q283" i="1"/>
  <c r="L283" i="1"/>
  <c r="J283" i="1"/>
  <c r="I283" i="1"/>
  <c r="H283" i="1"/>
  <c r="G283" i="1"/>
  <c r="Q282" i="1"/>
  <c r="AF282" i="1" s="1"/>
  <c r="AW282" i="1" s="1"/>
  <c r="BM282" i="1" s="1"/>
  <c r="CA282" i="1" s="1"/>
  <c r="L282" i="1"/>
  <c r="K282" i="1"/>
  <c r="J282" i="1"/>
  <c r="I282" i="1"/>
  <c r="H282" i="1"/>
  <c r="G282" i="1"/>
  <c r="AW281" i="1"/>
  <c r="BM281" i="1" s="1"/>
  <c r="CA281" i="1" s="1"/>
  <c r="AF281" i="1"/>
  <c r="L281" i="1"/>
  <c r="K281" i="1"/>
  <c r="J281" i="1"/>
  <c r="I281" i="1"/>
  <c r="H281" i="1"/>
  <c r="G281" i="1"/>
  <c r="CA280" i="1"/>
  <c r="AW280" i="1"/>
  <c r="BM280" i="1" s="1"/>
  <c r="AF280" i="1"/>
  <c r="Q280" i="1"/>
  <c r="L280" i="1"/>
  <c r="J280" i="1"/>
  <c r="I280" i="1"/>
  <c r="H280" i="1"/>
  <c r="G280" i="1"/>
  <c r="K280" i="1" s="1"/>
  <c r="AF279" i="1"/>
  <c r="AW279" i="1" s="1"/>
  <c r="BM279" i="1" s="1"/>
  <c r="CA279" i="1" s="1"/>
  <c r="Q279" i="1"/>
  <c r="L279" i="1"/>
  <c r="J279" i="1"/>
  <c r="I279" i="1"/>
  <c r="K279" i="1" s="1"/>
  <c r="H279" i="1"/>
  <c r="G279" i="1"/>
  <c r="AW278" i="1"/>
  <c r="BM278" i="1" s="1"/>
  <c r="CA278" i="1" s="1"/>
  <c r="Q278" i="1"/>
  <c r="AF278" i="1" s="1"/>
  <c r="L278" i="1"/>
  <c r="J278" i="1"/>
  <c r="I278" i="1"/>
  <c r="H278" i="1"/>
  <c r="G278" i="1"/>
  <c r="K278" i="1" s="1"/>
  <c r="Q277" i="1"/>
  <c r="AF277" i="1" s="1"/>
  <c r="AW277" i="1" s="1"/>
  <c r="BM277" i="1" s="1"/>
  <c r="CA277" i="1" s="1"/>
  <c r="L277" i="1"/>
  <c r="J277" i="1"/>
  <c r="I277" i="1"/>
  <c r="H277" i="1"/>
  <c r="G277" i="1"/>
  <c r="K277" i="1" s="1"/>
  <c r="Q276" i="1"/>
  <c r="AF276" i="1" s="1"/>
  <c r="AW276" i="1" s="1"/>
  <c r="BM276" i="1" s="1"/>
  <c r="CA276" i="1" s="1"/>
  <c r="L276" i="1"/>
  <c r="K276" i="1"/>
  <c r="J276" i="1"/>
  <c r="I276" i="1"/>
  <c r="H276" i="1"/>
  <c r="G276" i="1"/>
  <c r="BM275" i="1"/>
  <c r="CA275" i="1" s="1"/>
  <c r="AF275" i="1"/>
  <c r="AW275" i="1" s="1"/>
  <c r="Q275" i="1"/>
  <c r="L275" i="1"/>
  <c r="J275" i="1"/>
  <c r="I275" i="1"/>
  <c r="H275" i="1"/>
  <c r="G275" i="1"/>
  <c r="CA274" i="1"/>
  <c r="Q274" i="1"/>
  <c r="AF274" i="1" s="1"/>
  <c r="AW274" i="1" s="1"/>
  <c r="BM274" i="1" s="1"/>
  <c r="L274" i="1"/>
  <c r="K274" i="1"/>
  <c r="J274" i="1"/>
  <c r="I274" i="1"/>
  <c r="H274" i="1"/>
  <c r="G274" i="1"/>
  <c r="AF273" i="1"/>
  <c r="AW273" i="1" s="1"/>
  <c r="BM273" i="1" s="1"/>
  <c r="CA273" i="1" s="1"/>
  <c r="Q273" i="1"/>
  <c r="L273" i="1"/>
  <c r="K273" i="1"/>
  <c r="J273" i="1"/>
  <c r="I273" i="1"/>
  <c r="H273" i="1"/>
  <c r="G273" i="1"/>
  <c r="CA272" i="1"/>
  <c r="AW272" i="1"/>
  <c r="BM272" i="1" s="1"/>
  <c r="AF272" i="1"/>
  <c r="Q272" i="1"/>
  <c r="L272" i="1"/>
  <c r="J272" i="1"/>
  <c r="I272" i="1"/>
  <c r="H272" i="1"/>
  <c r="G272" i="1"/>
  <c r="K272" i="1" s="1"/>
  <c r="AF271" i="1"/>
  <c r="AW271" i="1" s="1"/>
  <c r="BM271" i="1" s="1"/>
  <c r="CA271" i="1" s="1"/>
  <c r="Q271" i="1"/>
  <c r="L271" i="1"/>
  <c r="J271" i="1"/>
  <c r="I271" i="1"/>
  <c r="K271" i="1" s="1"/>
  <c r="H271" i="1"/>
  <c r="G271" i="1"/>
  <c r="AW270" i="1"/>
  <c r="BM270" i="1" s="1"/>
  <c r="CA270" i="1" s="1"/>
  <c r="Q270" i="1"/>
  <c r="AF270" i="1" s="1"/>
  <c r="L270" i="1"/>
  <c r="J270" i="1"/>
  <c r="I270" i="1"/>
  <c r="H270" i="1"/>
  <c r="G270" i="1"/>
  <c r="K270" i="1" s="1"/>
  <c r="Q269" i="1"/>
  <c r="AF269" i="1" s="1"/>
  <c r="AW269" i="1" s="1"/>
  <c r="BM269" i="1" s="1"/>
  <c r="CA269" i="1" s="1"/>
  <c r="L269" i="1"/>
  <c r="J269" i="1"/>
  <c r="I269" i="1"/>
  <c r="H269" i="1"/>
  <c r="G269" i="1"/>
  <c r="Q268" i="1"/>
  <c r="AF268" i="1" s="1"/>
  <c r="AW268" i="1" s="1"/>
  <c r="BM268" i="1" s="1"/>
  <c r="CA268" i="1" s="1"/>
  <c r="L268" i="1"/>
  <c r="K268" i="1"/>
  <c r="J268" i="1"/>
  <c r="I268" i="1"/>
  <c r="H268" i="1"/>
  <c r="G268" i="1"/>
  <c r="AF267" i="1"/>
  <c r="AW267" i="1" s="1"/>
  <c r="BM267" i="1" s="1"/>
  <c r="CA267" i="1" s="1"/>
  <c r="Q267" i="1"/>
  <c r="L267" i="1"/>
  <c r="J267" i="1"/>
  <c r="I267" i="1"/>
  <c r="H267" i="1"/>
  <c r="G267" i="1"/>
  <c r="Q266" i="1"/>
  <c r="AF266" i="1" s="1"/>
  <c r="AW266" i="1" s="1"/>
  <c r="BM266" i="1" s="1"/>
  <c r="CA266" i="1" s="1"/>
  <c r="L266" i="1"/>
  <c r="K266" i="1"/>
  <c r="J266" i="1"/>
  <c r="I266" i="1"/>
  <c r="H266" i="1"/>
  <c r="G266" i="1"/>
  <c r="AF265" i="1"/>
  <c r="AW265" i="1" s="1"/>
  <c r="BM265" i="1" s="1"/>
  <c r="CA265" i="1" s="1"/>
  <c r="Q265" i="1"/>
  <c r="L265" i="1"/>
  <c r="K265" i="1"/>
  <c r="J265" i="1"/>
  <c r="I265" i="1"/>
  <c r="H265" i="1"/>
  <c r="G265" i="1"/>
  <c r="AW264" i="1"/>
  <c r="BM264" i="1" s="1"/>
  <c r="CA264" i="1" s="1"/>
  <c r="AF264" i="1"/>
  <c r="Q264" i="1"/>
  <c r="L264" i="1"/>
  <c r="J264" i="1"/>
  <c r="I264" i="1"/>
  <c r="H264" i="1"/>
  <c r="G264" i="1"/>
  <c r="AF263" i="1"/>
  <c r="AW263" i="1" s="1"/>
  <c r="BM263" i="1" s="1"/>
  <c r="CA263" i="1" s="1"/>
  <c r="Q263" i="1"/>
  <c r="L263" i="1"/>
  <c r="J263" i="1"/>
  <c r="I263" i="1"/>
  <c r="K263" i="1" s="1"/>
  <c r="H263" i="1"/>
  <c r="G263" i="1"/>
  <c r="Q262" i="1"/>
  <c r="AF262" i="1" s="1"/>
  <c r="AW262" i="1" s="1"/>
  <c r="BM262" i="1" s="1"/>
  <c r="CA262" i="1" s="1"/>
  <c r="L262" i="1"/>
  <c r="J262" i="1"/>
  <c r="I262" i="1"/>
  <c r="H262" i="1"/>
  <c r="G262" i="1"/>
  <c r="K262" i="1" s="1"/>
  <c r="BM261" i="1"/>
  <c r="CA261" i="1" s="1"/>
  <c r="AW261" i="1"/>
  <c r="AF261" i="1"/>
  <c r="L261" i="1"/>
  <c r="J261" i="1"/>
  <c r="I261" i="1"/>
  <c r="H261" i="1"/>
  <c r="G261" i="1"/>
  <c r="K261" i="1" s="1"/>
  <c r="CA260" i="1"/>
  <c r="BM260" i="1"/>
  <c r="AF259" i="1"/>
  <c r="AW259" i="1" s="1"/>
  <c r="BM259" i="1" s="1"/>
  <c r="CA259" i="1" s="1"/>
  <c r="Q259" i="1"/>
  <c r="L259" i="1"/>
  <c r="K259" i="1"/>
  <c r="J259" i="1"/>
  <c r="I259" i="1"/>
  <c r="H259" i="1"/>
  <c r="G259" i="1"/>
  <c r="CA258" i="1"/>
  <c r="AW258" i="1"/>
  <c r="BM258" i="1" s="1"/>
  <c r="AF258" i="1"/>
  <c r="Q258" i="1"/>
  <c r="L258" i="1"/>
  <c r="J258" i="1"/>
  <c r="I258" i="1"/>
  <c r="H258" i="1"/>
  <c r="G258" i="1"/>
  <c r="K258" i="1" s="1"/>
  <c r="AF257" i="1"/>
  <c r="AW257" i="1" s="1"/>
  <c r="BM257" i="1" s="1"/>
  <c r="CA257" i="1" s="1"/>
  <c r="L257" i="1"/>
  <c r="J257" i="1"/>
  <c r="I257" i="1"/>
  <c r="K257" i="1" s="1"/>
  <c r="H257" i="1"/>
  <c r="G257" i="1"/>
  <c r="AF256" i="1"/>
  <c r="AW256" i="1" s="1"/>
  <c r="BM256" i="1" s="1"/>
  <c r="CA256" i="1" s="1"/>
  <c r="L256" i="1"/>
  <c r="K256" i="1"/>
  <c r="J256" i="1"/>
  <c r="I256" i="1"/>
  <c r="H256" i="1"/>
  <c r="G256" i="1"/>
  <c r="AF255" i="1"/>
  <c r="AW255" i="1" s="1"/>
  <c r="BM255" i="1" s="1"/>
  <c r="CA255" i="1" s="1"/>
  <c r="Q255" i="1"/>
  <c r="L255" i="1"/>
  <c r="J255" i="1"/>
  <c r="I255" i="1"/>
  <c r="H255" i="1"/>
  <c r="G255" i="1"/>
  <c r="Q254" i="1"/>
  <c r="AF254" i="1" s="1"/>
  <c r="AW254" i="1" s="1"/>
  <c r="BM254" i="1" s="1"/>
  <c r="CA254" i="1" s="1"/>
  <c r="L254" i="1"/>
  <c r="K254" i="1"/>
  <c r="J254" i="1"/>
  <c r="I254" i="1"/>
  <c r="H254" i="1"/>
  <c r="G254" i="1"/>
  <c r="AF253" i="1"/>
  <c r="AW253" i="1" s="1"/>
  <c r="BM253" i="1" s="1"/>
  <c r="CA253" i="1" s="1"/>
  <c r="Q253" i="1"/>
  <c r="L253" i="1"/>
  <c r="K253" i="1"/>
  <c r="J253" i="1"/>
  <c r="I253" i="1"/>
  <c r="H253" i="1"/>
  <c r="G253" i="1"/>
  <c r="AW252" i="1"/>
  <c r="BM252" i="1" s="1"/>
  <c r="CA252" i="1" s="1"/>
  <c r="AF252" i="1"/>
  <c r="Q252" i="1"/>
  <c r="L252" i="1"/>
  <c r="J252" i="1"/>
  <c r="I252" i="1"/>
  <c r="H252" i="1"/>
  <c r="G252" i="1"/>
  <c r="AF251" i="1"/>
  <c r="AW251" i="1" s="1"/>
  <c r="BM251" i="1" s="1"/>
  <c r="CA251" i="1" s="1"/>
  <c r="Q251" i="1"/>
  <c r="L251" i="1"/>
  <c r="J251" i="1"/>
  <c r="I251" i="1"/>
  <c r="K251" i="1" s="1"/>
  <c r="H251" i="1"/>
  <c r="G251" i="1"/>
  <c r="Q250" i="1"/>
  <c r="AF250" i="1" s="1"/>
  <c r="AW250" i="1" s="1"/>
  <c r="BM250" i="1" s="1"/>
  <c r="CA250" i="1" s="1"/>
  <c r="L250" i="1"/>
  <c r="J250" i="1"/>
  <c r="I250" i="1"/>
  <c r="H250" i="1"/>
  <c r="G250" i="1"/>
  <c r="K250" i="1" s="1"/>
  <c r="Q249" i="1"/>
  <c r="AF249" i="1" s="1"/>
  <c r="AW249" i="1" s="1"/>
  <c r="BM249" i="1" s="1"/>
  <c r="CA249" i="1" s="1"/>
  <c r="L249" i="1"/>
  <c r="J249" i="1"/>
  <c r="I249" i="1"/>
  <c r="H249" i="1"/>
  <c r="G249" i="1"/>
  <c r="K249" i="1" s="1"/>
  <c r="Q248" i="1"/>
  <c r="AF248" i="1" s="1"/>
  <c r="AW248" i="1" s="1"/>
  <c r="BM248" i="1" s="1"/>
  <c r="CA248" i="1" s="1"/>
  <c r="L248" i="1"/>
  <c r="K248" i="1"/>
  <c r="J248" i="1"/>
  <c r="I248" i="1"/>
  <c r="H248" i="1"/>
  <c r="G248" i="1"/>
  <c r="AF247" i="1"/>
  <c r="AW247" i="1" s="1"/>
  <c r="BM247" i="1" s="1"/>
  <c r="CA247" i="1" s="1"/>
  <c r="L247" i="1"/>
  <c r="J247" i="1"/>
  <c r="I247" i="1"/>
  <c r="H247" i="1"/>
  <c r="G247" i="1"/>
  <c r="K247" i="1" s="1"/>
  <c r="Q246" i="1"/>
  <c r="AF246" i="1" s="1"/>
  <c r="AW246" i="1" s="1"/>
  <c r="BM246" i="1" s="1"/>
  <c r="CA246" i="1" s="1"/>
  <c r="L246" i="1"/>
  <c r="J246" i="1"/>
  <c r="I246" i="1"/>
  <c r="H246" i="1"/>
  <c r="G246" i="1"/>
  <c r="Q245" i="1"/>
  <c r="AF245" i="1" s="1"/>
  <c r="AW245" i="1" s="1"/>
  <c r="BM245" i="1" s="1"/>
  <c r="CA245" i="1" s="1"/>
  <c r="L245" i="1"/>
  <c r="K245" i="1"/>
  <c r="J245" i="1"/>
  <c r="I245" i="1"/>
  <c r="H245" i="1"/>
  <c r="G245" i="1"/>
  <c r="AF244" i="1"/>
  <c r="AW244" i="1" s="1"/>
  <c r="BM244" i="1" s="1"/>
  <c r="CA244" i="1" s="1"/>
  <c r="Q244" i="1"/>
  <c r="L244" i="1"/>
  <c r="J244" i="1"/>
  <c r="I244" i="1"/>
  <c r="H244" i="1"/>
  <c r="K244" i="1" s="1"/>
  <c r="G244" i="1"/>
  <c r="Q243" i="1"/>
  <c r="AF243" i="1" s="1"/>
  <c r="AW243" i="1" s="1"/>
  <c r="BM243" i="1" s="1"/>
  <c r="CA243" i="1" s="1"/>
  <c r="L243" i="1"/>
  <c r="K243" i="1"/>
  <c r="J243" i="1"/>
  <c r="I243" i="1"/>
  <c r="H243" i="1"/>
  <c r="G243" i="1"/>
  <c r="AF242" i="1"/>
  <c r="AW242" i="1" s="1"/>
  <c r="BM242" i="1" s="1"/>
  <c r="CA242" i="1" s="1"/>
  <c r="Q242" i="1"/>
  <c r="L242" i="1"/>
  <c r="K242" i="1"/>
  <c r="J242" i="1"/>
  <c r="I242" i="1"/>
  <c r="H242" i="1"/>
  <c r="G242" i="1"/>
  <c r="AW241" i="1"/>
  <c r="BM241" i="1" s="1"/>
  <c r="CA241" i="1" s="1"/>
  <c r="AF241" i="1"/>
  <c r="Q241" i="1"/>
  <c r="L241" i="1"/>
  <c r="J241" i="1"/>
  <c r="I241" i="1"/>
  <c r="H241" i="1"/>
  <c r="G241" i="1"/>
  <c r="AF240" i="1"/>
  <c r="AW240" i="1" s="1"/>
  <c r="BM240" i="1" s="1"/>
  <c r="CA240" i="1" s="1"/>
  <c r="Q240" i="1"/>
  <c r="L240" i="1"/>
  <c r="J240" i="1"/>
  <c r="I240" i="1"/>
  <c r="H240" i="1"/>
  <c r="G240" i="1"/>
  <c r="Q239" i="1"/>
  <c r="AF239" i="1" s="1"/>
  <c r="AW239" i="1" s="1"/>
  <c r="BM239" i="1" s="1"/>
  <c r="CA239" i="1" s="1"/>
  <c r="L239" i="1"/>
  <c r="J239" i="1"/>
  <c r="I239" i="1"/>
  <c r="H239" i="1"/>
  <c r="G239" i="1"/>
  <c r="K239" i="1" s="1"/>
  <c r="BM238" i="1"/>
  <c r="CA238" i="1" s="1"/>
  <c r="AW238" i="1"/>
  <c r="AF238" i="1"/>
  <c r="L238" i="1"/>
  <c r="J238" i="1"/>
  <c r="I238" i="1"/>
  <c r="H238" i="1"/>
  <c r="G238" i="1"/>
  <c r="AF237" i="1"/>
  <c r="AW237" i="1" s="1"/>
  <c r="BM237" i="1" s="1"/>
  <c r="CA237" i="1" s="1"/>
  <c r="Q237" i="1"/>
  <c r="L237" i="1"/>
  <c r="J237" i="1"/>
  <c r="I237" i="1"/>
  <c r="H237" i="1"/>
  <c r="G237" i="1"/>
  <c r="Q236" i="1"/>
  <c r="AF236" i="1" s="1"/>
  <c r="AW236" i="1" s="1"/>
  <c r="BM236" i="1" s="1"/>
  <c r="CA236" i="1" s="1"/>
  <c r="L236" i="1"/>
  <c r="J236" i="1"/>
  <c r="I236" i="1"/>
  <c r="H236" i="1"/>
  <c r="G236" i="1"/>
  <c r="K236" i="1" s="1"/>
  <c r="Q235" i="1"/>
  <c r="AF235" i="1" s="1"/>
  <c r="AW235" i="1" s="1"/>
  <c r="BM235" i="1" s="1"/>
  <c r="CA235" i="1" s="1"/>
  <c r="L235" i="1"/>
  <c r="J235" i="1"/>
  <c r="I235" i="1"/>
  <c r="H235" i="1"/>
  <c r="G235" i="1"/>
  <c r="K235" i="1" s="1"/>
  <c r="Q234" i="1"/>
  <c r="AF234" i="1" s="1"/>
  <c r="AW234" i="1" s="1"/>
  <c r="BM234" i="1" s="1"/>
  <c r="CA234" i="1" s="1"/>
  <c r="L234" i="1"/>
  <c r="K234" i="1"/>
  <c r="J234" i="1"/>
  <c r="I234" i="1"/>
  <c r="H234" i="1"/>
  <c r="G234" i="1"/>
  <c r="AW233" i="1"/>
  <c r="BM233" i="1" s="1"/>
  <c r="CA233" i="1" s="1"/>
  <c r="CC233" i="1" s="1"/>
  <c r="AF233" i="1"/>
  <c r="Q233" i="1"/>
  <c r="L233" i="1"/>
  <c r="J233" i="1"/>
  <c r="I233" i="1"/>
  <c r="H233" i="1"/>
  <c r="G233" i="1"/>
  <c r="CC232" i="1"/>
  <c r="Q232" i="1"/>
  <c r="AF232" i="1" s="1"/>
  <c r="AW232" i="1" s="1"/>
  <c r="BM232" i="1" s="1"/>
  <c r="CA232" i="1" s="1"/>
  <c r="L232" i="1"/>
  <c r="K232" i="1"/>
  <c r="J232" i="1"/>
  <c r="I232" i="1"/>
  <c r="H232" i="1"/>
  <c r="G232" i="1"/>
  <c r="AF231" i="1"/>
  <c r="AW231" i="1" s="1"/>
  <c r="BM231" i="1" s="1"/>
  <c r="CA231" i="1" s="1"/>
  <c r="CC231" i="1" s="1"/>
  <c r="Q231" i="1"/>
  <c r="L231" i="1"/>
  <c r="J231" i="1"/>
  <c r="I231" i="1"/>
  <c r="H231" i="1"/>
  <c r="G231" i="1"/>
  <c r="K231" i="1" s="1"/>
  <c r="Q230" i="1"/>
  <c r="AF230" i="1" s="1"/>
  <c r="AW230" i="1" s="1"/>
  <c r="BM230" i="1" s="1"/>
  <c r="CA230" i="1" s="1"/>
  <c r="CC230" i="1" s="1"/>
  <c r="L230" i="1"/>
  <c r="J230" i="1"/>
  <c r="K230" i="1" s="1"/>
  <c r="I230" i="1"/>
  <c r="H230" i="1"/>
  <c r="G230" i="1"/>
  <c r="AF229" i="1"/>
  <c r="AW229" i="1" s="1"/>
  <c r="BM229" i="1" s="1"/>
  <c r="CA229" i="1" s="1"/>
  <c r="CC229" i="1" s="1"/>
  <c r="Q229" i="1"/>
  <c r="L229" i="1"/>
  <c r="J229" i="1"/>
  <c r="I229" i="1"/>
  <c r="H229" i="1"/>
  <c r="G229" i="1"/>
  <c r="Q228" i="1"/>
  <c r="AF228" i="1" s="1"/>
  <c r="AW228" i="1" s="1"/>
  <c r="BM228" i="1" s="1"/>
  <c r="CA228" i="1" s="1"/>
  <c r="CC228" i="1" s="1"/>
  <c r="L228" i="1"/>
  <c r="K228" i="1"/>
  <c r="J228" i="1"/>
  <c r="I228" i="1"/>
  <c r="H228" i="1"/>
  <c r="G228" i="1"/>
  <c r="AW227" i="1"/>
  <c r="BM227" i="1" s="1"/>
  <c r="CA227" i="1" s="1"/>
  <c r="CC227" i="1" s="1"/>
  <c r="AF227" i="1"/>
  <c r="Q227" i="1"/>
  <c r="L227" i="1"/>
  <c r="J227" i="1"/>
  <c r="I227" i="1"/>
  <c r="H227" i="1"/>
  <c r="G227" i="1"/>
  <c r="CC226" i="1"/>
  <c r="AW226" i="1"/>
  <c r="BM226" i="1" s="1"/>
  <c r="CA226" i="1" s="1"/>
  <c r="CA225" i="1"/>
  <c r="CC225" i="1" s="1"/>
  <c r="AF225" i="1"/>
  <c r="AW225" i="1" s="1"/>
  <c r="BM225" i="1" s="1"/>
  <c r="Q225" i="1"/>
  <c r="L225" i="1"/>
  <c r="J225" i="1"/>
  <c r="I225" i="1"/>
  <c r="H225" i="1"/>
  <c r="G225" i="1"/>
  <c r="K225" i="1" s="1"/>
  <c r="Q224" i="1"/>
  <c r="AF224" i="1" s="1"/>
  <c r="AW224" i="1" s="1"/>
  <c r="BM224" i="1" s="1"/>
  <c r="CA224" i="1" s="1"/>
  <c r="CC224" i="1" s="1"/>
  <c r="L224" i="1"/>
  <c r="J224" i="1"/>
  <c r="K224" i="1" s="1"/>
  <c r="I224" i="1"/>
  <c r="H224" i="1"/>
  <c r="G224" i="1"/>
  <c r="AF223" i="1"/>
  <c r="AW223" i="1" s="1"/>
  <c r="BM223" i="1" s="1"/>
  <c r="CA223" i="1" s="1"/>
  <c r="CC223" i="1" s="1"/>
  <c r="Q223" i="1"/>
  <c r="L223" i="1"/>
  <c r="J223" i="1"/>
  <c r="I223" i="1"/>
  <c r="H223" i="1"/>
  <c r="G223" i="1"/>
  <c r="K223" i="1" s="1"/>
  <c r="Q222" i="1"/>
  <c r="AF222" i="1" s="1"/>
  <c r="AW222" i="1" s="1"/>
  <c r="BM222" i="1" s="1"/>
  <c r="CA222" i="1" s="1"/>
  <c r="CC222" i="1" s="1"/>
  <c r="L222" i="1"/>
  <c r="J222" i="1"/>
  <c r="K222" i="1" s="1"/>
  <c r="I222" i="1"/>
  <c r="H222" i="1"/>
  <c r="G222" i="1"/>
  <c r="AW221" i="1"/>
  <c r="BM221" i="1" s="1"/>
  <c r="CA221" i="1" s="1"/>
  <c r="CC221" i="1" s="1"/>
  <c r="AF221" i="1"/>
  <c r="Q221" i="1"/>
  <c r="L221" i="1"/>
  <c r="J221" i="1"/>
  <c r="I221" i="1"/>
  <c r="H221" i="1"/>
  <c r="G221" i="1"/>
  <c r="CC220" i="1"/>
  <c r="Q220" i="1"/>
  <c r="AF220" i="1" s="1"/>
  <c r="AW220" i="1" s="1"/>
  <c r="BM220" i="1" s="1"/>
  <c r="CA220" i="1" s="1"/>
  <c r="L220" i="1"/>
  <c r="K220" i="1"/>
  <c r="J220" i="1"/>
  <c r="I220" i="1"/>
  <c r="H220" i="1"/>
  <c r="G220" i="1"/>
  <c r="AF219" i="1"/>
  <c r="AW219" i="1" s="1"/>
  <c r="BM219" i="1" s="1"/>
  <c r="CA219" i="1" s="1"/>
  <c r="CC219" i="1" s="1"/>
  <c r="Q219" i="1"/>
  <c r="L219" i="1"/>
  <c r="J219" i="1"/>
  <c r="I219" i="1"/>
  <c r="H219" i="1"/>
  <c r="G219" i="1"/>
  <c r="K219" i="1" s="1"/>
  <c r="Q218" i="1"/>
  <c r="AF218" i="1" s="1"/>
  <c r="AW218" i="1" s="1"/>
  <c r="BM218" i="1" s="1"/>
  <c r="CA218" i="1" s="1"/>
  <c r="CC218" i="1" s="1"/>
  <c r="L218" i="1"/>
  <c r="J218" i="1"/>
  <c r="K218" i="1" s="1"/>
  <c r="I218" i="1"/>
  <c r="H218" i="1"/>
  <c r="G218" i="1"/>
  <c r="AF217" i="1"/>
  <c r="AW217" i="1" s="1"/>
  <c r="BM217" i="1" s="1"/>
  <c r="CA217" i="1" s="1"/>
  <c r="CC217" i="1" s="1"/>
  <c r="Q217" i="1"/>
  <c r="L217" i="1"/>
  <c r="J217" i="1"/>
  <c r="I217" i="1"/>
  <c r="H217" i="1"/>
  <c r="G217" i="1"/>
  <c r="Q216" i="1"/>
  <c r="AF216" i="1" s="1"/>
  <c r="AW216" i="1" s="1"/>
  <c r="BM216" i="1" s="1"/>
  <c r="CA216" i="1" s="1"/>
  <c r="CC216" i="1" s="1"/>
  <c r="L216" i="1"/>
  <c r="K216" i="1"/>
  <c r="J216" i="1"/>
  <c r="I216" i="1"/>
  <c r="H216" i="1"/>
  <c r="G216" i="1"/>
  <c r="AW215" i="1"/>
  <c r="BM215" i="1" s="1"/>
  <c r="CA215" i="1" s="1"/>
  <c r="CC215" i="1" s="1"/>
  <c r="AF215" i="1"/>
  <c r="Q215" i="1"/>
  <c r="L215" i="1"/>
  <c r="J215" i="1"/>
  <c r="I215" i="1"/>
  <c r="H215" i="1"/>
  <c r="G215" i="1"/>
  <c r="CC214" i="1"/>
  <c r="Q214" i="1"/>
  <c r="AF214" i="1" s="1"/>
  <c r="AW214" i="1" s="1"/>
  <c r="BM214" i="1" s="1"/>
  <c r="CA214" i="1" s="1"/>
  <c r="L214" i="1"/>
  <c r="J214" i="1"/>
  <c r="K214" i="1" s="1"/>
  <c r="I214" i="1"/>
  <c r="H214" i="1"/>
  <c r="G214" i="1"/>
  <c r="AF213" i="1"/>
  <c r="AW213" i="1" s="1"/>
  <c r="BM213" i="1" s="1"/>
  <c r="CA213" i="1" s="1"/>
  <c r="CC213" i="1" s="1"/>
  <c r="Q213" i="1"/>
  <c r="L213" i="1"/>
  <c r="J213" i="1"/>
  <c r="I213" i="1"/>
  <c r="H213" i="1"/>
  <c r="G213" i="1"/>
  <c r="K213" i="1" s="1"/>
  <c r="Q212" i="1"/>
  <c r="AF212" i="1" s="1"/>
  <c r="AW212" i="1" s="1"/>
  <c r="BM212" i="1" s="1"/>
  <c r="CA212" i="1" s="1"/>
  <c r="CC212" i="1" s="1"/>
  <c r="L212" i="1"/>
  <c r="J212" i="1"/>
  <c r="K212" i="1" s="1"/>
  <c r="I212" i="1"/>
  <c r="H212" i="1"/>
  <c r="G212" i="1"/>
  <c r="AW211" i="1"/>
  <c r="BM211" i="1" s="1"/>
  <c r="CA211" i="1" s="1"/>
  <c r="CC211" i="1" s="1"/>
  <c r="AF211" i="1"/>
  <c r="Q211" i="1"/>
  <c r="L211" i="1"/>
  <c r="J211" i="1"/>
  <c r="I211" i="1"/>
  <c r="H211" i="1"/>
  <c r="G211" i="1"/>
  <c r="CC210" i="1"/>
  <c r="Q210" i="1"/>
  <c r="AF210" i="1" s="1"/>
  <c r="AW210" i="1" s="1"/>
  <c r="BM210" i="1" s="1"/>
  <c r="CA210" i="1" s="1"/>
  <c r="L210" i="1"/>
  <c r="K210" i="1"/>
  <c r="J210" i="1"/>
  <c r="I210" i="1"/>
  <c r="H210" i="1"/>
  <c r="G210" i="1"/>
  <c r="AF209" i="1"/>
  <c r="AW209" i="1" s="1"/>
  <c r="BM209" i="1" s="1"/>
  <c r="CA209" i="1" s="1"/>
  <c r="CC209" i="1" s="1"/>
  <c r="Q209" i="1"/>
  <c r="L209" i="1"/>
  <c r="J209" i="1"/>
  <c r="I209" i="1"/>
  <c r="H209" i="1"/>
  <c r="G209" i="1"/>
  <c r="K209" i="1" s="1"/>
  <c r="Q208" i="1"/>
  <c r="AF208" i="1" s="1"/>
  <c r="AW208" i="1" s="1"/>
  <c r="BM208" i="1" s="1"/>
  <c r="CA208" i="1" s="1"/>
  <c r="CC208" i="1" s="1"/>
  <c r="L208" i="1"/>
  <c r="J208" i="1"/>
  <c r="K208" i="1" s="1"/>
  <c r="I208" i="1"/>
  <c r="H208" i="1"/>
  <c r="G208" i="1"/>
  <c r="AF207" i="1"/>
  <c r="AW207" i="1" s="1"/>
  <c r="BM207" i="1" s="1"/>
  <c r="CA207" i="1" s="1"/>
  <c r="CC207" i="1" s="1"/>
  <c r="Q207" i="1"/>
  <c r="L207" i="1"/>
  <c r="J207" i="1"/>
  <c r="I207" i="1"/>
  <c r="H207" i="1"/>
  <c r="G207" i="1"/>
  <c r="K207" i="1" s="1"/>
  <c r="Q206" i="1"/>
  <c r="AF206" i="1" s="1"/>
  <c r="AW206" i="1" s="1"/>
  <c r="BM206" i="1" s="1"/>
  <c r="CA206" i="1" s="1"/>
  <c r="CC206" i="1" s="1"/>
  <c r="L206" i="1"/>
  <c r="J206" i="1"/>
  <c r="K206" i="1" s="1"/>
  <c r="I206" i="1"/>
  <c r="H206" i="1"/>
  <c r="G206" i="1"/>
  <c r="AW205" i="1"/>
  <c r="BM205" i="1" s="1"/>
  <c r="CA205" i="1" s="1"/>
  <c r="CC205" i="1" s="1"/>
  <c r="AF205" i="1"/>
  <c r="Q205" i="1"/>
  <c r="L205" i="1"/>
  <c r="J205" i="1"/>
  <c r="I205" i="1"/>
  <c r="H205" i="1"/>
  <c r="G205" i="1"/>
  <c r="CC204" i="1"/>
  <c r="Q204" i="1"/>
  <c r="AF204" i="1" s="1"/>
  <c r="AW204" i="1" s="1"/>
  <c r="BM204" i="1" s="1"/>
  <c r="CA204" i="1" s="1"/>
  <c r="L204" i="1"/>
  <c r="K204" i="1"/>
  <c r="J204" i="1"/>
  <c r="I204" i="1"/>
  <c r="H204" i="1"/>
  <c r="G204" i="1"/>
  <c r="CA203" i="1"/>
  <c r="CC203" i="1" s="1"/>
  <c r="AF203" i="1"/>
  <c r="AW203" i="1" s="1"/>
  <c r="BM203" i="1" s="1"/>
  <c r="Q203" i="1"/>
  <c r="L203" i="1"/>
  <c r="J203" i="1"/>
  <c r="I203" i="1"/>
  <c r="H203" i="1"/>
  <c r="G203" i="1"/>
  <c r="K203" i="1" s="1"/>
  <c r="Q202" i="1"/>
  <c r="AF202" i="1" s="1"/>
  <c r="AW202" i="1" s="1"/>
  <c r="BM202" i="1" s="1"/>
  <c r="CA202" i="1" s="1"/>
  <c r="CC202" i="1" s="1"/>
  <c r="L202" i="1"/>
  <c r="J202" i="1"/>
  <c r="K202" i="1" s="1"/>
  <c r="I202" i="1"/>
  <c r="H202" i="1"/>
  <c r="G202" i="1"/>
  <c r="AF201" i="1"/>
  <c r="AW201" i="1" s="1"/>
  <c r="BM201" i="1" s="1"/>
  <c r="CA201" i="1" s="1"/>
  <c r="CC201" i="1" s="1"/>
  <c r="Q201" i="1"/>
  <c r="L201" i="1"/>
  <c r="J201" i="1"/>
  <c r="I201" i="1"/>
  <c r="H201" i="1"/>
  <c r="G201" i="1"/>
  <c r="Q200" i="1"/>
  <c r="AF200" i="1" s="1"/>
  <c r="AW200" i="1" s="1"/>
  <c r="BM200" i="1" s="1"/>
  <c r="CA200" i="1" s="1"/>
  <c r="CC200" i="1" s="1"/>
  <c r="L200" i="1"/>
  <c r="K200" i="1"/>
  <c r="J200" i="1"/>
  <c r="I200" i="1"/>
  <c r="H200" i="1"/>
  <c r="G200" i="1"/>
  <c r="AW199" i="1"/>
  <c r="BM199" i="1" s="1"/>
  <c r="CA199" i="1" s="1"/>
  <c r="CC199" i="1" s="1"/>
  <c r="AF199" i="1"/>
  <c r="Q199" i="1"/>
  <c r="L199" i="1"/>
  <c r="J199" i="1"/>
  <c r="I199" i="1"/>
  <c r="H199" i="1"/>
  <c r="G199" i="1"/>
  <c r="CC198" i="1"/>
  <c r="BM198" i="1"/>
  <c r="CA198" i="1" s="1"/>
  <c r="BM197" i="1"/>
  <c r="CA197" i="1" s="1"/>
  <c r="CC197" i="1" s="1"/>
  <c r="Q197" i="1"/>
  <c r="AF197" i="1" s="1"/>
  <c r="AW197" i="1" s="1"/>
  <c r="L197" i="1"/>
  <c r="J197" i="1"/>
  <c r="I197" i="1"/>
  <c r="H197" i="1"/>
  <c r="K197" i="1" s="1"/>
  <c r="G197" i="1"/>
  <c r="AW196" i="1"/>
  <c r="BM196" i="1" s="1"/>
  <c r="CA196" i="1" s="1"/>
  <c r="CC196" i="1" s="1"/>
  <c r="AF196" i="1"/>
  <c r="Q196" i="1"/>
  <c r="L196" i="1"/>
  <c r="J196" i="1"/>
  <c r="I196" i="1"/>
  <c r="H196" i="1"/>
  <c r="G196" i="1"/>
  <c r="AF195" i="1"/>
  <c r="AW195" i="1" s="1"/>
  <c r="BM195" i="1" s="1"/>
  <c r="CA195" i="1" s="1"/>
  <c r="CC195" i="1" s="1"/>
  <c r="Q195" i="1"/>
  <c r="L195" i="1"/>
  <c r="K195" i="1"/>
  <c r="J195" i="1"/>
  <c r="I195" i="1"/>
  <c r="H195" i="1"/>
  <c r="G195" i="1"/>
  <c r="CC194" i="1"/>
  <c r="AW194" i="1"/>
  <c r="BM194" i="1" s="1"/>
  <c r="CA194" i="1" s="1"/>
  <c r="AF194" i="1"/>
  <c r="Q194" i="1"/>
  <c r="L194" i="1"/>
  <c r="J194" i="1"/>
  <c r="I194" i="1"/>
  <c r="H194" i="1"/>
  <c r="G194" i="1"/>
  <c r="AF193" i="1"/>
  <c r="AW193" i="1" s="1"/>
  <c r="BM193" i="1" s="1"/>
  <c r="CA193" i="1" s="1"/>
  <c r="CC193" i="1" s="1"/>
  <c r="Q193" i="1"/>
  <c r="L193" i="1"/>
  <c r="K193" i="1"/>
  <c r="J193" i="1"/>
  <c r="I193" i="1"/>
  <c r="H193" i="1"/>
  <c r="G193" i="1"/>
  <c r="AW192" i="1"/>
  <c r="BM192" i="1" s="1"/>
  <c r="CA192" i="1" s="1"/>
  <c r="CC192" i="1" s="1"/>
  <c r="AF192" i="1"/>
  <c r="Q192" i="1"/>
  <c r="L192" i="1"/>
  <c r="J192" i="1"/>
  <c r="I192" i="1"/>
  <c r="H192" i="1"/>
  <c r="G192" i="1"/>
  <c r="K192" i="1" s="1"/>
  <c r="CC191" i="1"/>
  <c r="AF191" i="1"/>
  <c r="AW191" i="1" s="1"/>
  <c r="BM191" i="1" s="1"/>
  <c r="CA191" i="1" s="1"/>
  <c r="Q191" i="1"/>
  <c r="L191" i="1"/>
  <c r="J191" i="1"/>
  <c r="K191" i="1" s="1"/>
  <c r="I191" i="1"/>
  <c r="H191" i="1"/>
  <c r="G191" i="1"/>
  <c r="AW190" i="1"/>
  <c r="BM190" i="1" s="1"/>
  <c r="CA190" i="1" s="1"/>
  <c r="CC190" i="1" s="1"/>
  <c r="AF190" i="1"/>
  <c r="Q190" i="1"/>
  <c r="L190" i="1"/>
  <c r="J190" i="1"/>
  <c r="I190" i="1"/>
  <c r="H190" i="1"/>
  <c r="G190" i="1"/>
  <c r="K190" i="1" s="1"/>
  <c r="BM189" i="1"/>
  <c r="CA189" i="1" s="1"/>
  <c r="CC189" i="1" s="1"/>
  <c r="AW189" i="1"/>
  <c r="Q189" i="1"/>
  <c r="AF189" i="1" s="1"/>
  <c r="L189" i="1"/>
  <c r="J189" i="1"/>
  <c r="I189" i="1"/>
  <c r="H189" i="1"/>
  <c r="G189" i="1"/>
  <c r="AW188" i="1"/>
  <c r="BM188" i="1" s="1"/>
  <c r="CA188" i="1" s="1"/>
  <c r="CC188" i="1" s="1"/>
  <c r="AF188" i="1"/>
  <c r="Q188" i="1"/>
  <c r="L188" i="1"/>
  <c r="K188" i="1"/>
  <c r="J188" i="1"/>
  <c r="I188" i="1"/>
  <c r="H188" i="1"/>
  <c r="G188" i="1"/>
  <c r="Q187" i="1"/>
  <c r="AF187" i="1" s="1"/>
  <c r="AW187" i="1" s="1"/>
  <c r="BM187" i="1" s="1"/>
  <c r="CA187" i="1" s="1"/>
  <c r="CC187" i="1" s="1"/>
  <c r="L187" i="1"/>
  <c r="J187" i="1"/>
  <c r="I187" i="1"/>
  <c r="H187" i="1"/>
  <c r="G187" i="1"/>
  <c r="K187" i="1" s="1"/>
  <c r="AF186" i="1"/>
  <c r="AW186" i="1" s="1"/>
  <c r="BM186" i="1" s="1"/>
  <c r="CA186" i="1" s="1"/>
  <c r="CC186" i="1" s="1"/>
  <c r="Q186" i="1"/>
  <c r="L186" i="1"/>
  <c r="J186" i="1"/>
  <c r="I186" i="1"/>
  <c r="K186" i="1" s="1"/>
  <c r="H186" i="1"/>
  <c r="G186" i="1"/>
  <c r="AF185" i="1"/>
  <c r="AW185" i="1" s="1"/>
  <c r="BM185" i="1" s="1"/>
  <c r="CA185" i="1" s="1"/>
  <c r="CC185" i="1" s="1"/>
  <c r="Q185" i="1"/>
  <c r="L185" i="1"/>
  <c r="K185" i="1"/>
  <c r="J185" i="1"/>
  <c r="I185" i="1"/>
  <c r="H185" i="1"/>
  <c r="G185" i="1"/>
  <c r="CC184" i="1"/>
  <c r="AW184" i="1"/>
  <c r="BM184" i="1" s="1"/>
  <c r="CA184" i="1" s="1"/>
  <c r="AF184" i="1"/>
  <c r="Q184" i="1"/>
  <c r="L184" i="1"/>
  <c r="J184" i="1"/>
  <c r="I184" i="1"/>
  <c r="H184" i="1"/>
  <c r="G184" i="1"/>
  <c r="CC183" i="1"/>
  <c r="AF183" i="1"/>
  <c r="AW183" i="1" s="1"/>
  <c r="BM183" i="1" s="1"/>
  <c r="CA183" i="1" s="1"/>
  <c r="Q183" i="1"/>
  <c r="L183" i="1"/>
  <c r="J183" i="1"/>
  <c r="K183" i="1" s="1"/>
  <c r="I183" i="1"/>
  <c r="H183" i="1"/>
  <c r="G183" i="1"/>
  <c r="AW182" i="1"/>
  <c r="BM182" i="1" s="1"/>
  <c r="CA182" i="1" s="1"/>
  <c r="CC182" i="1" s="1"/>
  <c r="AF182" i="1"/>
  <c r="Q182" i="1"/>
  <c r="L182" i="1"/>
  <c r="J182" i="1"/>
  <c r="I182" i="1"/>
  <c r="H182" i="1"/>
  <c r="G182" i="1"/>
  <c r="K182" i="1" s="1"/>
  <c r="Q181" i="1"/>
  <c r="AF181" i="1" s="1"/>
  <c r="AW181" i="1" s="1"/>
  <c r="BM181" i="1" s="1"/>
  <c r="CA181" i="1" s="1"/>
  <c r="CC181" i="1" s="1"/>
  <c r="L181" i="1"/>
  <c r="J181" i="1"/>
  <c r="I181" i="1"/>
  <c r="H181" i="1"/>
  <c r="G181" i="1"/>
  <c r="AW180" i="1"/>
  <c r="BM180" i="1" s="1"/>
  <c r="CA180" i="1" s="1"/>
  <c r="CC180" i="1" s="1"/>
  <c r="AF180" i="1"/>
  <c r="Q180" i="1"/>
  <c r="L180" i="1"/>
  <c r="K180" i="1"/>
  <c r="J180" i="1"/>
  <c r="I180" i="1"/>
  <c r="H180" i="1"/>
  <c r="G180" i="1"/>
  <c r="AF179" i="1"/>
  <c r="AW179" i="1" s="1"/>
  <c r="BM179" i="1" s="1"/>
  <c r="CA179" i="1" s="1"/>
  <c r="CC179" i="1" s="1"/>
  <c r="Q179" i="1"/>
  <c r="L179" i="1"/>
  <c r="J179" i="1"/>
  <c r="I179" i="1"/>
  <c r="H179" i="1"/>
  <c r="G179" i="1"/>
  <c r="CA178" i="1"/>
  <c r="CC178" i="1" s="1"/>
  <c r="AF178" i="1"/>
  <c r="AW178" i="1" s="1"/>
  <c r="BM178" i="1" s="1"/>
  <c r="Q178" i="1"/>
  <c r="L178" i="1"/>
  <c r="J178" i="1"/>
  <c r="I178" i="1"/>
  <c r="K178" i="1" s="1"/>
  <c r="H178" i="1"/>
  <c r="G178" i="1"/>
  <c r="Q177" i="1"/>
  <c r="AF177" i="1" s="1"/>
  <c r="AW177" i="1" s="1"/>
  <c r="BM177" i="1" s="1"/>
  <c r="CA177" i="1" s="1"/>
  <c r="CC177" i="1" s="1"/>
  <c r="L177" i="1"/>
  <c r="J177" i="1"/>
  <c r="I177" i="1"/>
  <c r="H177" i="1"/>
  <c r="G177" i="1"/>
  <c r="K177" i="1" s="1"/>
  <c r="AF176" i="1"/>
  <c r="AW176" i="1" s="1"/>
  <c r="BM176" i="1" s="1"/>
  <c r="CA176" i="1" s="1"/>
  <c r="CC176" i="1" s="1"/>
  <c r="Q176" i="1"/>
  <c r="L176" i="1"/>
  <c r="J176" i="1"/>
  <c r="I176" i="1"/>
  <c r="H176" i="1"/>
  <c r="K176" i="1" s="1"/>
  <c r="G176" i="1"/>
  <c r="BM175" i="1"/>
  <c r="CA175" i="1" s="1"/>
  <c r="CC175" i="1" s="1"/>
  <c r="AF175" i="1"/>
  <c r="AW175" i="1" s="1"/>
  <c r="Q175" i="1"/>
  <c r="L175" i="1"/>
  <c r="J175" i="1"/>
  <c r="I175" i="1"/>
  <c r="H175" i="1"/>
  <c r="K175" i="1" s="1"/>
  <c r="G175" i="1"/>
  <c r="AW174" i="1"/>
  <c r="BM174" i="1" s="1"/>
  <c r="CA174" i="1" s="1"/>
  <c r="CC174" i="1" s="1"/>
  <c r="AF174" i="1"/>
  <c r="Q174" i="1"/>
  <c r="L174" i="1"/>
  <c r="J174" i="1"/>
  <c r="I174" i="1"/>
  <c r="H174" i="1"/>
  <c r="G174" i="1"/>
  <c r="AW173" i="1"/>
  <c r="BM173" i="1" s="1"/>
  <c r="CA173" i="1" s="1"/>
  <c r="CC173" i="1" s="1"/>
  <c r="Q173" i="1"/>
  <c r="AF173" i="1" s="1"/>
  <c r="L173" i="1"/>
  <c r="K173" i="1"/>
  <c r="J173" i="1"/>
  <c r="I173" i="1"/>
  <c r="H173" i="1"/>
  <c r="G173" i="1"/>
  <c r="CA172" i="1"/>
  <c r="CC172" i="1" s="1"/>
  <c r="AW172" i="1"/>
  <c r="BM172" i="1" s="1"/>
  <c r="AF172" i="1"/>
  <c r="Q172" i="1"/>
  <c r="L172" i="1"/>
  <c r="K172" i="1"/>
  <c r="J172" i="1"/>
  <c r="I172" i="1"/>
  <c r="H172" i="1"/>
  <c r="G172" i="1"/>
  <c r="AF171" i="1"/>
  <c r="AW171" i="1" s="1"/>
  <c r="BM171" i="1" s="1"/>
  <c r="CA171" i="1" s="1"/>
  <c r="CC171" i="1" s="1"/>
  <c r="Q171" i="1"/>
  <c r="L171" i="1"/>
  <c r="J171" i="1"/>
  <c r="I171" i="1"/>
  <c r="H171" i="1"/>
  <c r="G171" i="1"/>
  <c r="Q170" i="1"/>
  <c r="AF170" i="1" s="1"/>
  <c r="AW170" i="1" s="1"/>
  <c r="BM170" i="1" s="1"/>
  <c r="CA170" i="1" s="1"/>
  <c r="CC170" i="1" s="1"/>
  <c r="L170" i="1"/>
  <c r="J170" i="1"/>
  <c r="I170" i="1"/>
  <c r="H170" i="1"/>
  <c r="G170" i="1"/>
  <c r="AF169" i="1"/>
  <c r="AW169" i="1" s="1"/>
  <c r="BM169" i="1" s="1"/>
  <c r="CA169" i="1" s="1"/>
  <c r="CC169" i="1" s="1"/>
  <c r="Q169" i="1"/>
  <c r="L169" i="1"/>
  <c r="J169" i="1"/>
  <c r="I169" i="1"/>
  <c r="H169" i="1"/>
  <c r="G169" i="1"/>
  <c r="BM168" i="1"/>
  <c r="CA168" i="1" s="1"/>
  <c r="CC168" i="1" s="1"/>
  <c r="AF168" i="1"/>
  <c r="AW168" i="1" s="1"/>
  <c r="Q168" i="1"/>
  <c r="L168" i="1"/>
  <c r="J168" i="1"/>
  <c r="I168" i="1"/>
  <c r="H168" i="1"/>
  <c r="G168" i="1"/>
  <c r="CC167" i="1"/>
  <c r="CA167" i="1"/>
  <c r="AF167" i="1"/>
  <c r="AW167" i="1" s="1"/>
  <c r="BM167" i="1" s="1"/>
  <c r="Q167" i="1"/>
  <c r="L167" i="1"/>
  <c r="J167" i="1"/>
  <c r="I167" i="1"/>
  <c r="K167" i="1" s="1"/>
  <c r="H167" i="1"/>
  <c r="G167" i="1"/>
  <c r="AF166" i="1"/>
  <c r="AW166" i="1" s="1"/>
  <c r="BM166" i="1" s="1"/>
  <c r="CA166" i="1" s="1"/>
  <c r="CC166" i="1" s="1"/>
  <c r="Q166" i="1"/>
  <c r="L166" i="1"/>
  <c r="J166" i="1"/>
  <c r="I166" i="1"/>
  <c r="H166" i="1"/>
  <c r="G166" i="1"/>
  <c r="CA165" i="1"/>
  <c r="CC165" i="1" s="1"/>
  <c r="AF165" i="1"/>
  <c r="AW165" i="1" s="1"/>
  <c r="BM165" i="1" s="1"/>
  <c r="Q165" i="1"/>
  <c r="L165" i="1"/>
  <c r="J165" i="1"/>
  <c r="I165" i="1"/>
  <c r="K165" i="1" s="1"/>
  <c r="H165" i="1"/>
  <c r="G165" i="1"/>
  <c r="Q164" i="1"/>
  <c r="AF164" i="1" s="1"/>
  <c r="AW164" i="1" s="1"/>
  <c r="BM164" i="1" s="1"/>
  <c r="CA164" i="1" s="1"/>
  <c r="CC164" i="1" s="1"/>
  <c r="L164" i="1"/>
  <c r="J164" i="1"/>
  <c r="I164" i="1"/>
  <c r="H164" i="1"/>
  <c r="G164" i="1"/>
  <c r="AF163" i="1"/>
  <c r="AW163" i="1" s="1"/>
  <c r="BM163" i="1" s="1"/>
  <c r="CA163" i="1" s="1"/>
  <c r="CC163" i="1" s="1"/>
  <c r="Q163" i="1"/>
  <c r="L163" i="1"/>
  <c r="J163" i="1"/>
  <c r="I163" i="1"/>
  <c r="H163" i="1"/>
  <c r="G163" i="1"/>
  <c r="AW162" i="1"/>
  <c r="BM162" i="1" s="1"/>
  <c r="CA162" i="1" s="1"/>
  <c r="Q162" i="1"/>
  <c r="AF162" i="1" s="1"/>
  <c r="L162" i="1"/>
  <c r="J162" i="1"/>
  <c r="I162" i="1"/>
  <c r="H162" i="1"/>
  <c r="G162" i="1"/>
  <c r="K162" i="1" s="1"/>
  <c r="AW161" i="1"/>
  <c r="BM161" i="1" s="1"/>
  <c r="CA161" i="1" s="1"/>
  <c r="Q161" i="1"/>
  <c r="AF161" i="1" s="1"/>
  <c r="L161" i="1"/>
  <c r="J161" i="1"/>
  <c r="I161" i="1"/>
  <c r="H161" i="1"/>
  <c r="G161" i="1"/>
  <c r="Q160" i="1"/>
  <c r="AF160" i="1" s="1"/>
  <c r="AW160" i="1" s="1"/>
  <c r="BM160" i="1" s="1"/>
  <c r="CA160" i="1" s="1"/>
  <c r="L160" i="1"/>
  <c r="K160" i="1"/>
  <c r="J160" i="1"/>
  <c r="I160" i="1"/>
  <c r="H160" i="1"/>
  <c r="G160" i="1"/>
  <c r="AF159" i="1"/>
  <c r="AW159" i="1" s="1"/>
  <c r="BM159" i="1" s="1"/>
  <c r="CA159" i="1" s="1"/>
  <c r="Q159" i="1"/>
  <c r="L159" i="1"/>
  <c r="J159" i="1"/>
  <c r="I159" i="1"/>
  <c r="H159" i="1"/>
  <c r="G159" i="1"/>
  <c r="BM158" i="1"/>
  <c r="CA158" i="1" s="1"/>
  <c r="Q158" i="1"/>
  <c r="AF158" i="1" s="1"/>
  <c r="AW158" i="1" s="1"/>
  <c r="L158" i="1"/>
  <c r="K158" i="1"/>
  <c r="J158" i="1"/>
  <c r="I158" i="1"/>
  <c r="H158" i="1"/>
  <c r="G158" i="1"/>
  <c r="BM157" i="1"/>
  <c r="CA157" i="1" s="1"/>
  <c r="AF157" i="1"/>
  <c r="AW157" i="1" s="1"/>
  <c r="Q157" i="1"/>
  <c r="L157" i="1"/>
  <c r="K157" i="1"/>
  <c r="J157" i="1"/>
  <c r="I157" i="1"/>
  <c r="H157" i="1"/>
  <c r="G157" i="1"/>
  <c r="CA156" i="1"/>
  <c r="BM156" i="1"/>
  <c r="Q155" i="1"/>
  <c r="AF155" i="1" s="1"/>
  <c r="AW155" i="1" s="1"/>
  <c r="BM155" i="1" s="1"/>
  <c r="CA155" i="1" s="1"/>
  <c r="L155" i="1"/>
  <c r="J155" i="1"/>
  <c r="I155" i="1"/>
  <c r="H155" i="1"/>
  <c r="K155" i="1" s="1"/>
  <c r="G155" i="1"/>
  <c r="AF154" i="1"/>
  <c r="AW154" i="1" s="1"/>
  <c r="BM154" i="1" s="1"/>
  <c r="CA154" i="1" s="1"/>
  <c r="Q154" i="1"/>
  <c r="L154" i="1"/>
  <c r="K154" i="1"/>
  <c r="J154" i="1"/>
  <c r="I154" i="1"/>
  <c r="H154" i="1"/>
  <c r="G154" i="1"/>
  <c r="AF153" i="1"/>
  <c r="AW153" i="1" s="1"/>
  <c r="BM153" i="1" s="1"/>
  <c r="CA153" i="1" s="1"/>
  <c r="Q153" i="1"/>
  <c r="L153" i="1"/>
  <c r="K153" i="1"/>
  <c r="J153" i="1"/>
  <c r="I153" i="1"/>
  <c r="H153" i="1"/>
  <c r="G153" i="1"/>
  <c r="CA152" i="1"/>
  <c r="AF152" i="1"/>
  <c r="AW152" i="1" s="1"/>
  <c r="BM152" i="1" s="1"/>
  <c r="Q152" i="1"/>
  <c r="L152" i="1"/>
  <c r="J152" i="1"/>
  <c r="I152" i="1"/>
  <c r="K152" i="1" s="1"/>
  <c r="H152" i="1"/>
  <c r="G152" i="1"/>
  <c r="AW151" i="1"/>
  <c r="BM151" i="1" s="1"/>
  <c r="CA151" i="1" s="1"/>
  <c r="AF151" i="1"/>
  <c r="Q151" i="1"/>
  <c r="L151" i="1"/>
  <c r="J151" i="1"/>
  <c r="I151" i="1"/>
  <c r="H151" i="1"/>
  <c r="G151" i="1"/>
  <c r="K151" i="1" s="1"/>
  <c r="CA150" i="1"/>
  <c r="BM150" i="1"/>
  <c r="CA149" i="1"/>
  <c r="BM149" i="1"/>
  <c r="Q148" i="1"/>
  <c r="AF148" i="1" s="1"/>
  <c r="AW148" i="1" s="1"/>
  <c r="BM148" i="1" s="1"/>
  <c r="CA148" i="1" s="1"/>
  <c r="L148" i="1"/>
  <c r="K148" i="1"/>
  <c r="J148" i="1"/>
  <c r="I148" i="1"/>
  <c r="H148" i="1"/>
  <c r="G148" i="1"/>
  <c r="BM147" i="1"/>
  <c r="CA147" i="1" s="1"/>
  <c r="BM146" i="1"/>
  <c r="CA146" i="1" s="1"/>
  <c r="AW145" i="1"/>
  <c r="BM145" i="1" s="1"/>
  <c r="CA145" i="1" s="1"/>
  <c r="Q145" i="1"/>
  <c r="AF145" i="1" s="1"/>
  <c r="L145" i="1"/>
  <c r="J145" i="1"/>
  <c r="I145" i="1"/>
  <c r="H145" i="1"/>
  <c r="G145" i="1"/>
  <c r="K145" i="1" s="1"/>
  <c r="AF144" i="1"/>
  <c r="AW144" i="1" s="1"/>
  <c r="BM144" i="1" s="1"/>
  <c r="CA144" i="1" s="1"/>
  <c r="Q144" i="1"/>
  <c r="L144" i="1"/>
  <c r="J144" i="1"/>
  <c r="I144" i="1"/>
  <c r="H144" i="1"/>
  <c r="G144" i="1"/>
  <c r="BM143" i="1"/>
  <c r="CA143" i="1" s="1"/>
  <c r="Q143" i="1"/>
  <c r="AF143" i="1" s="1"/>
  <c r="AW143" i="1" s="1"/>
  <c r="L143" i="1"/>
  <c r="J143" i="1"/>
  <c r="I143" i="1"/>
  <c r="K143" i="1" s="1"/>
  <c r="H143" i="1"/>
  <c r="G143" i="1"/>
  <c r="BM142" i="1"/>
  <c r="CA142" i="1" s="1"/>
  <c r="AF142" i="1"/>
  <c r="AW142" i="1" s="1"/>
  <c r="Q142" i="1"/>
  <c r="L142" i="1"/>
  <c r="K142" i="1"/>
  <c r="J142" i="1"/>
  <c r="I142" i="1"/>
  <c r="H142" i="1"/>
  <c r="G142" i="1"/>
  <c r="AW141" i="1"/>
  <c r="BM141" i="1" s="1"/>
  <c r="CA141" i="1" s="1"/>
  <c r="AF141" i="1"/>
  <c r="Q141" i="1"/>
  <c r="L141" i="1"/>
  <c r="J141" i="1"/>
  <c r="I141" i="1"/>
  <c r="H141" i="1"/>
  <c r="G141" i="1"/>
  <c r="K141" i="1" s="1"/>
  <c r="AF140" i="1"/>
  <c r="AW140" i="1" s="1"/>
  <c r="BM140" i="1" s="1"/>
  <c r="CA140" i="1" s="1"/>
  <c r="Q140" i="1"/>
  <c r="L140" i="1"/>
  <c r="K140" i="1"/>
  <c r="J140" i="1"/>
  <c r="I140" i="1"/>
  <c r="H140" i="1"/>
  <c r="G140" i="1"/>
  <c r="CA139" i="1"/>
  <c r="Q139" i="1"/>
  <c r="AF139" i="1" s="1"/>
  <c r="AW139" i="1" s="1"/>
  <c r="BM139" i="1" s="1"/>
  <c r="L139" i="1"/>
  <c r="J139" i="1"/>
  <c r="I139" i="1"/>
  <c r="H139" i="1"/>
  <c r="G139" i="1"/>
  <c r="K139" i="1" s="1"/>
  <c r="CA138" i="1"/>
  <c r="BM138" i="1"/>
  <c r="CA137" i="1"/>
  <c r="AF137" i="1"/>
  <c r="AW137" i="1" s="1"/>
  <c r="BM137" i="1" s="1"/>
  <c r="Q137" i="1"/>
  <c r="L137" i="1"/>
  <c r="J137" i="1"/>
  <c r="I137" i="1"/>
  <c r="K137" i="1" s="1"/>
  <c r="H137" i="1"/>
  <c r="G137" i="1"/>
  <c r="AF136" i="1"/>
  <c r="AW136" i="1" s="1"/>
  <c r="BM136" i="1" s="1"/>
  <c r="CA136" i="1" s="1"/>
  <c r="Q136" i="1"/>
  <c r="L136" i="1"/>
  <c r="J136" i="1"/>
  <c r="I136" i="1"/>
  <c r="H136" i="1"/>
  <c r="G136" i="1"/>
  <c r="K136" i="1" s="1"/>
  <c r="Q135" i="1"/>
  <c r="AF135" i="1" s="1"/>
  <c r="AW135" i="1" s="1"/>
  <c r="BM135" i="1" s="1"/>
  <c r="CA135" i="1" s="1"/>
  <c r="L135" i="1"/>
  <c r="J135" i="1"/>
  <c r="I135" i="1"/>
  <c r="H135" i="1"/>
  <c r="G135" i="1"/>
  <c r="AW134" i="1"/>
  <c r="BM134" i="1" s="1"/>
  <c r="CA134" i="1" s="1"/>
  <c r="Q134" i="1"/>
  <c r="AF134" i="1" s="1"/>
  <c r="L134" i="1"/>
  <c r="K134" i="1"/>
  <c r="J134" i="1"/>
  <c r="I134" i="1"/>
  <c r="H134" i="1"/>
  <c r="G134" i="1"/>
  <c r="AF133" i="1"/>
  <c r="AW133" i="1" s="1"/>
  <c r="BM133" i="1" s="1"/>
  <c r="CA133" i="1" s="1"/>
  <c r="Q133" i="1"/>
  <c r="L133" i="1"/>
  <c r="J133" i="1"/>
  <c r="I133" i="1"/>
  <c r="H133" i="1"/>
  <c r="G133" i="1"/>
  <c r="K133" i="1" s="1"/>
  <c r="BM132" i="1"/>
  <c r="CA132" i="1" s="1"/>
  <c r="Q132" i="1"/>
  <c r="AF132" i="1" s="1"/>
  <c r="AW132" i="1" s="1"/>
  <c r="L132" i="1"/>
  <c r="J132" i="1"/>
  <c r="I132" i="1"/>
  <c r="H132" i="1"/>
  <c r="K132" i="1" s="1"/>
  <c r="G132" i="1"/>
  <c r="BM131" i="1"/>
  <c r="CA131" i="1" s="1"/>
  <c r="BM130" i="1"/>
  <c r="CA130" i="1" s="1"/>
  <c r="BM129" i="1"/>
  <c r="CA129" i="1" s="1"/>
  <c r="AW129" i="1"/>
  <c r="Q129" i="1"/>
  <c r="AF129" i="1" s="1"/>
  <c r="L129" i="1"/>
  <c r="J129" i="1"/>
  <c r="I129" i="1"/>
  <c r="H129" i="1"/>
  <c r="G129" i="1"/>
  <c r="BM128" i="1"/>
  <c r="CA128" i="1" s="1"/>
  <c r="AF127" i="1"/>
  <c r="AW127" i="1" s="1"/>
  <c r="BM127" i="1" s="1"/>
  <c r="CA127" i="1" s="1"/>
  <c r="Q127" i="1"/>
  <c r="L127" i="1"/>
  <c r="J127" i="1"/>
  <c r="I127" i="1"/>
  <c r="H127" i="1"/>
  <c r="G127" i="1"/>
  <c r="K127" i="1" s="1"/>
  <c r="Q126" i="1"/>
  <c r="AF126" i="1" s="1"/>
  <c r="AW126" i="1" s="1"/>
  <c r="BM126" i="1" s="1"/>
  <c r="CA126" i="1" s="1"/>
  <c r="L126" i="1"/>
  <c r="J126" i="1"/>
  <c r="I126" i="1"/>
  <c r="H126" i="1"/>
  <c r="G126" i="1"/>
  <c r="AW125" i="1"/>
  <c r="BM125" i="1" s="1"/>
  <c r="CA125" i="1" s="1"/>
  <c r="Q125" i="1"/>
  <c r="AF125" i="1" s="1"/>
  <c r="L125" i="1"/>
  <c r="K125" i="1"/>
  <c r="J125" i="1"/>
  <c r="I125" i="1"/>
  <c r="H125" i="1"/>
  <c r="G125" i="1"/>
  <c r="AF124" i="1"/>
  <c r="AW124" i="1" s="1"/>
  <c r="BM124" i="1" s="1"/>
  <c r="CA124" i="1" s="1"/>
  <c r="Q124" i="1"/>
  <c r="L124" i="1"/>
  <c r="J124" i="1"/>
  <c r="I124" i="1"/>
  <c r="H124" i="1"/>
  <c r="G124" i="1"/>
  <c r="K124" i="1" s="1"/>
  <c r="BM123" i="1"/>
  <c r="CA123" i="1" s="1"/>
  <c r="Q123" i="1"/>
  <c r="AF123" i="1" s="1"/>
  <c r="AW123" i="1" s="1"/>
  <c r="L123" i="1"/>
  <c r="J123" i="1"/>
  <c r="I123" i="1"/>
  <c r="H123" i="1"/>
  <c r="K123" i="1" s="1"/>
  <c r="G123" i="1"/>
  <c r="BM122" i="1"/>
  <c r="CA122" i="1" s="1"/>
  <c r="AF121" i="1"/>
  <c r="AW121" i="1" s="1"/>
  <c r="BM121" i="1" s="1"/>
  <c r="CA121" i="1" s="1"/>
  <c r="Q121" i="1"/>
  <c r="L121" i="1"/>
  <c r="J121" i="1"/>
  <c r="I121" i="1"/>
  <c r="H121" i="1"/>
  <c r="G121" i="1"/>
  <c r="BM120" i="1"/>
  <c r="CA120" i="1" s="1"/>
  <c r="BM119" i="1"/>
  <c r="CA119" i="1" s="1"/>
  <c r="Q118" i="1"/>
  <c r="AF118" i="1" s="1"/>
  <c r="AW118" i="1" s="1"/>
  <c r="BM118" i="1" s="1"/>
  <c r="CA118" i="1" s="1"/>
  <c r="L118" i="1"/>
  <c r="J118" i="1"/>
  <c r="I118" i="1"/>
  <c r="H118" i="1"/>
  <c r="G118" i="1"/>
  <c r="AW117" i="1"/>
  <c r="BM117" i="1" s="1"/>
  <c r="CA117" i="1" s="1"/>
  <c r="Q117" i="1"/>
  <c r="AF117" i="1" s="1"/>
  <c r="L117" i="1"/>
  <c r="J117" i="1"/>
  <c r="I117" i="1"/>
  <c r="H117" i="1"/>
  <c r="G117" i="1"/>
  <c r="K117" i="1" s="1"/>
  <c r="AW116" i="1"/>
  <c r="BM116" i="1" s="1"/>
  <c r="CA116" i="1" s="1"/>
  <c r="Q116" i="1"/>
  <c r="AF116" i="1" s="1"/>
  <c r="L116" i="1"/>
  <c r="J116" i="1"/>
  <c r="I116" i="1"/>
  <c r="H116" i="1"/>
  <c r="K116" i="1" s="1"/>
  <c r="G116" i="1"/>
  <c r="BM115" i="1"/>
  <c r="CA115" i="1" s="1"/>
  <c r="AW114" i="1"/>
  <c r="BM114" i="1" s="1"/>
  <c r="CA114" i="1" s="1"/>
  <c r="Q114" i="1"/>
  <c r="AF114" i="1" s="1"/>
  <c r="L114" i="1"/>
  <c r="J114" i="1"/>
  <c r="I114" i="1"/>
  <c r="H114" i="1"/>
  <c r="G114" i="1"/>
  <c r="AW113" i="1"/>
  <c r="BM113" i="1" s="1"/>
  <c r="CA113" i="1" s="1"/>
  <c r="Q113" i="1"/>
  <c r="AF113" i="1" s="1"/>
  <c r="L113" i="1"/>
  <c r="J113" i="1"/>
  <c r="I113" i="1"/>
  <c r="H113" i="1"/>
  <c r="K113" i="1" s="1"/>
  <c r="G113" i="1"/>
  <c r="Q112" i="1"/>
  <c r="AF112" i="1" s="1"/>
  <c r="AW112" i="1" s="1"/>
  <c r="BM112" i="1" s="1"/>
  <c r="CA112" i="1" s="1"/>
  <c r="L112" i="1"/>
  <c r="K112" i="1"/>
  <c r="J112" i="1"/>
  <c r="I112" i="1"/>
  <c r="H112" i="1"/>
  <c r="G112" i="1"/>
  <c r="BM111" i="1"/>
  <c r="CA111" i="1" s="1"/>
  <c r="AW110" i="1"/>
  <c r="BM110" i="1" s="1"/>
  <c r="CA110" i="1" s="1"/>
  <c r="Q110" i="1"/>
  <c r="AF110" i="1" s="1"/>
  <c r="L110" i="1"/>
  <c r="J110" i="1"/>
  <c r="I110" i="1"/>
  <c r="H110" i="1"/>
  <c r="K110" i="1" s="1"/>
  <c r="G110" i="1"/>
  <c r="BM109" i="1"/>
  <c r="CA109" i="1" s="1"/>
  <c r="Q109" i="1"/>
  <c r="AF109" i="1" s="1"/>
  <c r="AW109" i="1" s="1"/>
  <c r="L109" i="1"/>
  <c r="J109" i="1"/>
  <c r="I109" i="1"/>
  <c r="H109" i="1"/>
  <c r="G109" i="1"/>
  <c r="BM108" i="1"/>
  <c r="CA108" i="1" s="1"/>
  <c r="AF108" i="1"/>
  <c r="AW108" i="1" s="1"/>
  <c r="Q108" i="1"/>
  <c r="L108" i="1"/>
  <c r="J108" i="1"/>
  <c r="I108" i="1"/>
  <c r="H108" i="1"/>
  <c r="G108" i="1"/>
  <c r="AF107" i="1"/>
  <c r="AW107" i="1" s="1"/>
  <c r="BM107" i="1" s="1"/>
  <c r="CA107" i="1" s="1"/>
  <c r="Q107" i="1"/>
  <c r="L107" i="1"/>
  <c r="K107" i="1"/>
  <c r="J107" i="1"/>
  <c r="I107" i="1"/>
  <c r="H107" i="1"/>
  <c r="G107" i="1"/>
  <c r="AF106" i="1"/>
  <c r="AW106" i="1" s="1"/>
  <c r="BM106" i="1" s="1"/>
  <c r="CA106" i="1" s="1"/>
  <c r="Q106" i="1"/>
  <c r="L106" i="1"/>
  <c r="J106" i="1"/>
  <c r="I106" i="1"/>
  <c r="H106" i="1"/>
  <c r="G106" i="1"/>
  <c r="K106" i="1" s="1"/>
  <c r="AF105" i="1"/>
  <c r="AW105" i="1" s="1"/>
  <c r="BM105" i="1" s="1"/>
  <c r="CA105" i="1" s="1"/>
  <c r="Q105" i="1"/>
  <c r="L105" i="1"/>
  <c r="K105" i="1"/>
  <c r="J105" i="1"/>
  <c r="I105" i="1"/>
  <c r="H105" i="1"/>
  <c r="G105" i="1"/>
  <c r="Q104" i="1"/>
  <c r="AF104" i="1" s="1"/>
  <c r="AW104" i="1" s="1"/>
  <c r="BM104" i="1" s="1"/>
  <c r="CA104" i="1" s="1"/>
  <c r="L104" i="1"/>
  <c r="J104" i="1"/>
  <c r="I104" i="1"/>
  <c r="H104" i="1"/>
  <c r="G104" i="1"/>
  <c r="AW103" i="1"/>
  <c r="BM103" i="1" s="1"/>
  <c r="CA103" i="1" s="1"/>
  <c r="Q103" i="1"/>
  <c r="AF103" i="1" s="1"/>
  <c r="L103" i="1"/>
  <c r="J103" i="1"/>
  <c r="I103" i="1"/>
  <c r="H103" i="1"/>
  <c r="G103" i="1"/>
  <c r="BM102" i="1"/>
  <c r="CA102" i="1" s="1"/>
  <c r="Q101" i="1"/>
  <c r="AF101" i="1" s="1"/>
  <c r="AW101" i="1" s="1"/>
  <c r="BM101" i="1" s="1"/>
  <c r="CA101" i="1" s="1"/>
  <c r="L101" i="1"/>
  <c r="J101" i="1"/>
  <c r="I101" i="1"/>
  <c r="H101" i="1"/>
  <c r="G101" i="1"/>
  <c r="K101" i="1" s="1"/>
  <c r="BM100" i="1"/>
  <c r="CA100" i="1" s="1"/>
  <c r="AW100" i="1"/>
  <c r="Q100" i="1"/>
  <c r="AF100" i="1" s="1"/>
  <c r="L100" i="1"/>
  <c r="J100" i="1"/>
  <c r="I100" i="1"/>
  <c r="H100" i="1"/>
  <c r="G100" i="1"/>
  <c r="BM99" i="1"/>
  <c r="CA99" i="1" s="1"/>
  <c r="AW99" i="1"/>
  <c r="Q99" i="1"/>
  <c r="AF99" i="1" s="1"/>
  <c r="L99" i="1"/>
  <c r="J99" i="1"/>
  <c r="I99" i="1"/>
  <c r="H99" i="1"/>
  <c r="G99" i="1"/>
  <c r="K99" i="1" s="1"/>
  <c r="BM98" i="1"/>
  <c r="CA98" i="1" s="1"/>
  <c r="AF98" i="1"/>
  <c r="AW98" i="1" s="1"/>
  <c r="Q98" i="1"/>
  <c r="L98" i="1"/>
  <c r="K98" i="1"/>
  <c r="J98" i="1"/>
  <c r="I98" i="1"/>
  <c r="H98" i="1"/>
  <c r="G98" i="1"/>
  <c r="CA97" i="1"/>
  <c r="BM97" i="1"/>
  <c r="AW96" i="1"/>
  <c r="BM96" i="1" s="1"/>
  <c r="CA96" i="1" s="1"/>
  <c r="Q96" i="1"/>
  <c r="AF96" i="1" s="1"/>
  <c r="L96" i="1"/>
  <c r="K96" i="1"/>
  <c r="J96" i="1"/>
  <c r="I96" i="1"/>
  <c r="H96" i="1"/>
  <c r="G96" i="1"/>
  <c r="Q95" i="1"/>
  <c r="AF95" i="1" s="1"/>
  <c r="AW95" i="1" s="1"/>
  <c r="BM95" i="1" s="1"/>
  <c r="CA95" i="1" s="1"/>
  <c r="L95" i="1"/>
  <c r="J95" i="1"/>
  <c r="I95" i="1"/>
  <c r="H95" i="1"/>
  <c r="K95" i="1" s="1"/>
  <c r="G95" i="1"/>
  <c r="BM94" i="1"/>
  <c r="CA94" i="1" s="1"/>
  <c r="Q94" i="1"/>
  <c r="AF94" i="1" s="1"/>
  <c r="AW94" i="1" s="1"/>
  <c r="L94" i="1"/>
  <c r="J94" i="1"/>
  <c r="I94" i="1"/>
  <c r="H94" i="1"/>
  <c r="G94" i="1"/>
  <c r="BM93" i="1"/>
  <c r="CA93" i="1" s="1"/>
  <c r="AF92" i="1"/>
  <c r="AW92" i="1" s="1"/>
  <c r="BM92" i="1" s="1"/>
  <c r="CA92" i="1" s="1"/>
  <c r="Q92" i="1"/>
  <c r="L92" i="1"/>
  <c r="K92" i="1"/>
  <c r="J92" i="1"/>
  <c r="I92" i="1"/>
  <c r="H92" i="1"/>
  <c r="G92" i="1"/>
  <c r="CA91" i="1"/>
  <c r="AF91" i="1"/>
  <c r="AW91" i="1" s="1"/>
  <c r="BM91" i="1" s="1"/>
  <c r="Q91" i="1"/>
  <c r="L91" i="1"/>
  <c r="J91" i="1"/>
  <c r="I91" i="1"/>
  <c r="H91" i="1"/>
  <c r="K91" i="1" s="1"/>
  <c r="G91" i="1"/>
  <c r="CA90" i="1"/>
  <c r="BM90" i="1"/>
  <c r="Q90" i="1"/>
  <c r="AF90" i="1" s="1"/>
  <c r="AW90" i="1" s="1"/>
  <c r="L90" i="1"/>
  <c r="J90" i="1"/>
  <c r="I90" i="1"/>
  <c r="H90" i="1"/>
  <c r="K90" i="1" s="1"/>
  <c r="G90" i="1"/>
  <c r="BM89" i="1"/>
  <c r="CA89" i="1" s="1"/>
  <c r="AW89" i="1"/>
  <c r="AF89" i="1"/>
  <c r="Q89" i="1"/>
  <c r="L89" i="1"/>
  <c r="K89" i="1"/>
  <c r="J89" i="1"/>
  <c r="I89" i="1"/>
  <c r="H89" i="1"/>
  <c r="G89" i="1"/>
  <c r="AW88" i="1"/>
  <c r="BM88" i="1" s="1"/>
  <c r="CA88" i="1" s="1"/>
  <c r="AF88" i="1"/>
  <c r="Q88" i="1"/>
  <c r="L88" i="1"/>
  <c r="J88" i="1"/>
  <c r="I88" i="1"/>
  <c r="H88" i="1"/>
  <c r="G88" i="1"/>
  <c r="K88" i="1" s="1"/>
  <c r="AF87" i="1"/>
  <c r="AW87" i="1" s="1"/>
  <c r="BM87" i="1" s="1"/>
  <c r="CA87" i="1" s="1"/>
  <c r="Q87" i="1"/>
  <c r="L87" i="1"/>
  <c r="J87" i="1"/>
  <c r="I87" i="1"/>
  <c r="H87" i="1"/>
  <c r="G87" i="1"/>
  <c r="K87" i="1" s="1"/>
  <c r="BM86" i="1"/>
  <c r="CA86" i="1" s="1"/>
  <c r="AW85" i="1"/>
  <c r="BM85" i="1" s="1"/>
  <c r="CA85" i="1" s="1"/>
  <c r="AF85" i="1"/>
  <c r="Q85" i="1"/>
  <c r="L85" i="1"/>
  <c r="J85" i="1"/>
  <c r="I85" i="1"/>
  <c r="H85" i="1"/>
  <c r="G85" i="1"/>
  <c r="AF84" i="1"/>
  <c r="AW84" i="1" s="1"/>
  <c r="BM84" i="1" s="1"/>
  <c r="CA84" i="1" s="1"/>
  <c r="Q84" i="1"/>
  <c r="L84" i="1"/>
  <c r="J84" i="1"/>
  <c r="I84" i="1"/>
  <c r="H84" i="1"/>
  <c r="G84" i="1"/>
  <c r="BM83" i="1"/>
  <c r="CA83" i="1" s="1"/>
  <c r="Q83" i="1"/>
  <c r="AF83" i="1" s="1"/>
  <c r="AW83" i="1" s="1"/>
  <c r="L83" i="1"/>
  <c r="J83" i="1"/>
  <c r="I83" i="1"/>
  <c r="H83" i="1"/>
  <c r="G83" i="1"/>
  <c r="Q82" i="1"/>
  <c r="AF82" i="1" s="1"/>
  <c r="AW82" i="1" s="1"/>
  <c r="BM82" i="1" s="1"/>
  <c r="CA82" i="1" s="1"/>
  <c r="L82" i="1"/>
  <c r="J82" i="1"/>
  <c r="I82" i="1"/>
  <c r="H82" i="1"/>
  <c r="G82" i="1"/>
  <c r="K82" i="1" s="1"/>
  <c r="BM81" i="1"/>
  <c r="CA81" i="1" s="1"/>
  <c r="BM80" i="1"/>
  <c r="CA80" i="1" s="1"/>
  <c r="Q80" i="1"/>
  <c r="AF80" i="1" s="1"/>
  <c r="AW80" i="1" s="1"/>
  <c r="L80" i="1"/>
  <c r="J80" i="1"/>
  <c r="I80" i="1"/>
  <c r="H80" i="1"/>
  <c r="G80" i="1"/>
  <c r="K80" i="1" s="1"/>
  <c r="AW79" i="1"/>
  <c r="BM79" i="1" s="1"/>
  <c r="CA79" i="1" s="1"/>
  <c r="Q79" i="1"/>
  <c r="AF79" i="1" s="1"/>
  <c r="L79" i="1"/>
  <c r="K79" i="1"/>
  <c r="J79" i="1"/>
  <c r="I79" i="1"/>
  <c r="H79" i="1"/>
  <c r="G79" i="1"/>
  <c r="Q78" i="1"/>
  <c r="AF78" i="1" s="1"/>
  <c r="AW78" i="1" s="1"/>
  <c r="BM78" i="1" s="1"/>
  <c r="CA78" i="1" s="1"/>
  <c r="L78" i="1"/>
  <c r="J78" i="1"/>
  <c r="K78" i="1" s="1"/>
  <c r="I78" i="1"/>
  <c r="H78" i="1"/>
  <c r="G78" i="1"/>
  <c r="BM77" i="1"/>
  <c r="CA77" i="1" s="1"/>
  <c r="BM76" i="1"/>
  <c r="CA76" i="1" s="1"/>
  <c r="AW76" i="1"/>
  <c r="Q76" i="1"/>
  <c r="AF76" i="1" s="1"/>
  <c r="L76" i="1"/>
  <c r="J76" i="1"/>
  <c r="I76" i="1"/>
  <c r="H76" i="1"/>
  <c r="G76" i="1"/>
  <c r="Q75" i="1"/>
  <c r="AF75" i="1" s="1"/>
  <c r="AW75" i="1" s="1"/>
  <c r="BM75" i="1" s="1"/>
  <c r="CA75" i="1" s="1"/>
  <c r="L75" i="1"/>
  <c r="J75" i="1"/>
  <c r="K75" i="1" s="1"/>
  <c r="I75" i="1"/>
  <c r="H75" i="1"/>
  <c r="G75" i="1"/>
  <c r="AF74" i="1"/>
  <c r="AW74" i="1" s="1"/>
  <c r="BM74" i="1" s="1"/>
  <c r="CA74" i="1" s="1"/>
  <c r="Q74" i="1"/>
  <c r="L74" i="1"/>
  <c r="J74" i="1"/>
  <c r="I74" i="1"/>
  <c r="H74" i="1"/>
  <c r="G74" i="1"/>
  <c r="K74" i="1" s="1"/>
  <c r="BM73" i="1"/>
  <c r="CA73" i="1" s="1"/>
  <c r="AF73" i="1"/>
  <c r="AW73" i="1" s="1"/>
  <c r="Q73" i="1"/>
  <c r="L73" i="1"/>
  <c r="J73" i="1"/>
  <c r="I73" i="1"/>
  <c r="K73" i="1" s="1"/>
  <c r="H73" i="1"/>
  <c r="G73" i="1"/>
  <c r="AF72" i="1"/>
  <c r="AW72" i="1" s="1"/>
  <c r="BM72" i="1" s="1"/>
  <c r="CA72" i="1" s="1"/>
  <c r="Q72" i="1"/>
  <c r="L72" i="1"/>
  <c r="K72" i="1"/>
  <c r="J72" i="1"/>
  <c r="I72" i="1"/>
  <c r="H72" i="1"/>
  <c r="G72" i="1"/>
  <c r="AF71" i="1"/>
  <c r="AW71" i="1" s="1"/>
  <c r="BM71" i="1" s="1"/>
  <c r="CA71" i="1" s="1"/>
  <c r="Q71" i="1"/>
  <c r="L71" i="1"/>
  <c r="J71" i="1"/>
  <c r="I71" i="1"/>
  <c r="H71" i="1"/>
  <c r="G71" i="1"/>
  <c r="K71" i="1" s="1"/>
  <c r="AW70" i="1"/>
  <c r="BM70" i="1" s="1"/>
  <c r="CA70" i="1" s="1"/>
  <c r="AF70" i="1"/>
  <c r="Q70" i="1"/>
  <c r="L70" i="1"/>
  <c r="J70" i="1"/>
  <c r="I70" i="1"/>
  <c r="H70" i="1"/>
  <c r="G70" i="1"/>
  <c r="AW69" i="1"/>
  <c r="BM69" i="1" s="1"/>
  <c r="CA69" i="1" s="1"/>
  <c r="Q69" i="1"/>
  <c r="AF69" i="1" s="1"/>
  <c r="L69" i="1"/>
  <c r="J69" i="1"/>
  <c r="I69" i="1"/>
  <c r="H69" i="1"/>
  <c r="G69" i="1"/>
  <c r="K69" i="1" s="1"/>
  <c r="AW68" i="1"/>
  <c r="BM68" i="1" s="1"/>
  <c r="CA68" i="1" s="1"/>
  <c r="Q68" i="1"/>
  <c r="AF68" i="1" s="1"/>
  <c r="L68" i="1"/>
  <c r="J68" i="1"/>
  <c r="I68" i="1"/>
  <c r="H68" i="1"/>
  <c r="G68" i="1"/>
  <c r="BM67" i="1"/>
  <c r="CA67" i="1" s="1"/>
  <c r="AW67" i="1"/>
  <c r="AF67" i="1"/>
  <c r="L67" i="1"/>
  <c r="J67" i="1"/>
  <c r="I67" i="1"/>
  <c r="H67" i="1"/>
  <c r="G67" i="1"/>
  <c r="Q66" i="1"/>
  <c r="AF66" i="1" s="1"/>
  <c r="AW66" i="1" s="1"/>
  <c r="BM66" i="1" s="1"/>
  <c r="CA66" i="1" s="1"/>
  <c r="L66" i="1"/>
  <c r="J66" i="1"/>
  <c r="I66" i="1"/>
  <c r="H66" i="1"/>
  <c r="G66" i="1"/>
  <c r="K66" i="1" s="1"/>
  <c r="Q65" i="1"/>
  <c r="AF65" i="1" s="1"/>
  <c r="AW65" i="1" s="1"/>
  <c r="BM65" i="1" s="1"/>
  <c r="CA65" i="1" s="1"/>
  <c r="L65" i="1"/>
  <c r="J65" i="1"/>
  <c r="I65" i="1"/>
  <c r="H65" i="1"/>
  <c r="G65" i="1"/>
  <c r="Q64" i="1"/>
  <c r="AF64" i="1" s="1"/>
  <c r="AW64" i="1" s="1"/>
  <c r="BM64" i="1" s="1"/>
  <c r="CA64" i="1" s="1"/>
  <c r="L64" i="1"/>
  <c r="K64" i="1"/>
  <c r="J64" i="1"/>
  <c r="I64" i="1"/>
  <c r="H64" i="1"/>
  <c r="G64" i="1"/>
  <c r="BM63" i="1"/>
  <c r="CA63" i="1" s="1"/>
  <c r="AF63" i="1"/>
  <c r="AW63" i="1" s="1"/>
  <c r="Q63" i="1"/>
  <c r="L63" i="1"/>
  <c r="J63" i="1"/>
  <c r="I63" i="1"/>
  <c r="H63" i="1"/>
  <c r="G63" i="1"/>
  <c r="CA62" i="1"/>
  <c r="BM62" i="1"/>
  <c r="AF62" i="1"/>
  <c r="AW62" i="1" s="1"/>
  <c r="Q62" i="1"/>
  <c r="L62" i="1"/>
  <c r="K62" i="1"/>
  <c r="J62" i="1"/>
  <c r="I62" i="1"/>
  <c r="H62" i="1"/>
  <c r="G62" i="1"/>
  <c r="AF61" i="1"/>
  <c r="AW61" i="1" s="1"/>
  <c r="BM61" i="1" s="1"/>
  <c r="CA61" i="1" s="1"/>
  <c r="Q61" i="1"/>
  <c r="L61" i="1"/>
  <c r="K61" i="1"/>
  <c r="J61" i="1"/>
  <c r="I61" i="1"/>
  <c r="H61" i="1"/>
  <c r="G61" i="1"/>
  <c r="BK60" i="1"/>
  <c r="BK428" i="1" s="1"/>
  <c r="Q60" i="1"/>
  <c r="AF60" i="1" s="1"/>
  <c r="AW60" i="1" s="1"/>
  <c r="BM60" i="1" s="1"/>
  <c r="CA60" i="1" s="1"/>
  <c r="L60" i="1"/>
  <c r="J60" i="1"/>
  <c r="I60" i="1"/>
  <c r="H60" i="1"/>
  <c r="G60" i="1"/>
  <c r="Q59" i="1"/>
  <c r="AF59" i="1" s="1"/>
  <c r="AW59" i="1" s="1"/>
  <c r="BM59" i="1" s="1"/>
  <c r="CA59" i="1" s="1"/>
  <c r="L59" i="1"/>
  <c r="K59" i="1"/>
  <c r="J59" i="1"/>
  <c r="I59" i="1"/>
  <c r="H59" i="1"/>
  <c r="G59" i="1"/>
  <c r="AF58" i="1"/>
  <c r="AW58" i="1" s="1"/>
  <c r="BM58" i="1" s="1"/>
  <c r="CA58" i="1" s="1"/>
  <c r="Q58" i="1"/>
  <c r="L58" i="1"/>
  <c r="J58" i="1"/>
  <c r="I58" i="1"/>
  <c r="H58" i="1"/>
  <c r="G58" i="1"/>
  <c r="BM57" i="1"/>
  <c r="CA57" i="1" s="1"/>
  <c r="AF57" i="1"/>
  <c r="AW57" i="1" s="1"/>
  <c r="Q57" i="1"/>
  <c r="L57" i="1"/>
  <c r="J57" i="1"/>
  <c r="I57" i="1"/>
  <c r="H57" i="1"/>
  <c r="K57" i="1" s="1"/>
  <c r="G57" i="1"/>
  <c r="AF56" i="1"/>
  <c r="AW56" i="1" s="1"/>
  <c r="BM56" i="1" s="1"/>
  <c r="CA56" i="1" s="1"/>
  <c r="Q56" i="1"/>
  <c r="L56" i="1"/>
  <c r="K56" i="1"/>
  <c r="J56" i="1"/>
  <c r="I56" i="1"/>
  <c r="H56" i="1"/>
  <c r="G56" i="1"/>
  <c r="AW55" i="1"/>
  <c r="BM55" i="1" s="1"/>
  <c r="CA55" i="1" s="1"/>
  <c r="AF55" i="1"/>
  <c r="Q55" i="1"/>
  <c r="L55" i="1"/>
  <c r="J55" i="1"/>
  <c r="I55" i="1"/>
  <c r="H55" i="1"/>
  <c r="G55" i="1"/>
  <c r="K55" i="1" s="1"/>
  <c r="CA54" i="1"/>
  <c r="AW54" i="1"/>
  <c r="BM54" i="1" s="1"/>
  <c r="AF54" i="1"/>
  <c r="Q54" i="1"/>
  <c r="L54" i="1"/>
  <c r="J54" i="1"/>
  <c r="I54" i="1"/>
  <c r="H54" i="1"/>
  <c r="G54" i="1"/>
  <c r="AW53" i="1"/>
  <c r="BM53" i="1" s="1"/>
  <c r="CA53" i="1" s="1"/>
  <c r="Q53" i="1"/>
  <c r="AF53" i="1" s="1"/>
  <c r="L53" i="1"/>
  <c r="J53" i="1"/>
  <c r="I53" i="1"/>
  <c r="H53" i="1"/>
  <c r="G53" i="1"/>
  <c r="K53" i="1" s="1"/>
  <c r="BM52" i="1"/>
  <c r="CA52" i="1" s="1"/>
  <c r="AW52" i="1"/>
  <c r="Q52" i="1"/>
  <c r="AF52" i="1" s="1"/>
  <c r="L52" i="1"/>
  <c r="J52" i="1"/>
  <c r="I52" i="1"/>
  <c r="H52" i="1"/>
  <c r="G52" i="1"/>
  <c r="Q51" i="1"/>
  <c r="AF51" i="1" s="1"/>
  <c r="AW51" i="1" s="1"/>
  <c r="BM51" i="1" s="1"/>
  <c r="CA51" i="1" s="1"/>
  <c r="L51" i="1"/>
  <c r="J51" i="1"/>
  <c r="K51" i="1" s="1"/>
  <c r="I51" i="1"/>
  <c r="H51" i="1"/>
  <c r="G51" i="1"/>
  <c r="AF50" i="1"/>
  <c r="AW50" i="1" s="1"/>
  <c r="BM50" i="1" s="1"/>
  <c r="CA50" i="1" s="1"/>
  <c r="Q50" i="1"/>
  <c r="L50" i="1"/>
  <c r="J50" i="1"/>
  <c r="I50" i="1"/>
  <c r="H50" i="1"/>
  <c r="G50" i="1"/>
  <c r="K50" i="1" s="1"/>
  <c r="BM49" i="1"/>
  <c r="CA49" i="1" s="1"/>
  <c r="BM48" i="1"/>
  <c r="CA48" i="1" s="1"/>
  <c r="Q47" i="1"/>
  <c r="AF47" i="1" s="1"/>
  <c r="AW47" i="1" s="1"/>
  <c r="BM47" i="1" s="1"/>
  <c r="CA47" i="1" s="1"/>
  <c r="L47" i="1"/>
  <c r="J47" i="1"/>
  <c r="I47" i="1"/>
  <c r="H47" i="1"/>
  <c r="G47" i="1"/>
  <c r="K47" i="1" s="1"/>
  <c r="BM46" i="1"/>
  <c r="CA46" i="1" s="1"/>
  <c r="AW45" i="1"/>
  <c r="BM45" i="1" s="1"/>
  <c r="CA45" i="1" s="1"/>
  <c r="AF45" i="1"/>
  <c r="Q45" i="1"/>
  <c r="L45" i="1"/>
  <c r="J45" i="1"/>
  <c r="I45" i="1"/>
  <c r="H45" i="1"/>
  <c r="G45" i="1"/>
  <c r="AW44" i="1"/>
  <c r="BM44" i="1" s="1"/>
  <c r="CA44" i="1" s="1"/>
  <c r="Q44" i="1"/>
  <c r="AF44" i="1" s="1"/>
  <c r="L44" i="1"/>
  <c r="J44" i="1"/>
  <c r="I44" i="1"/>
  <c r="H44" i="1"/>
  <c r="G44" i="1"/>
  <c r="K44" i="1" s="1"/>
  <c r="AW43" i="1"/>
  <c r="BM43" i="1" s="1"/>
  <c r="CA43" i="1" s="1"/>
  <c r="Q43" i="1"/>
  <c r="AF43" i="1" s="1"/>
  <c r="L43" i="1"/>
  <c r="J43" i="1"/>
  <c r="I43" i="1"/>
  <c r="H43" i="1"/>
  <c r="G43" i="1"/>
  <c r="Q42" i="1"/>
  <c r="AF42" i="1" s="1"/>
  <c r="AW42" i="1" s="1"/>
  <c r="BM42" i="1" s="1"/>
  <c r="CA42" i="1" s="1"/>
  <c r="L42" i="1"/>
  <c r="K42" i="1"/>
  <c r="J42" i="1"/>
  <c r="I42" i="1"/>
  <c r="H42" i="1"/>
  <c r="G42" i="1"/>
  <c r="Q41" i="1"/>
  <c r="AF41" i="1" s="1"/>
  <c r="AW41" i="1" s="1"/>
  <c r="BM41" i="1" s="1"/>
  <c r="CA41" i="1" s="1"/>
  <c r="L41" i="1"/>
  <c r="J41" i="1"/>
  <c r="I41" i="1"/>
  <c r="H41" i="1"/>
  <c r="K41" i="1" s="1"/>
  <c r="G41" i="1"/>
  <c r="AF40" i="1"/>
  <c r="AW40" i="1" s="1"/>
  <c r="BM40" i="1" s="1"/>
  <c r="CA40" i="1" s="1"/>
  <c r="Q40" i="1"/>
  <c r="L40" i="1"/>
  <c r="K40" i="1"/>
  <c r="J40" i="1"/>
  <c r="I40" i="1"/>
  <c r="H40" i="1"/>
  <c r="G40" i="1"/>
  <c r="AF39" i="1"/>
  <c r="AW39" i="1" s="1"/>
  <c r="BM39" i="1" s="1"/>
  <c r="CA39" i="1" s="1"/>
  <c r="Q39" i="1"/>
  <c r="L39" i="1"/>
  <c r="K39" i="1"/>
  <c r="J39" i="1"/>
  <c r="I39" i="1"/>
  <c r="H39" i="1"/>
  <c r="G39" i="1"/>
  <c r="CA38" i="1"/>
  <c r="AW38" i="1"/>
  <c r="BM38" i="1" s="1"/>
  <c r="AF38" i="1"/>
  <c r="Q38" i="1"/>
  <c r="L38" i="1"/>
  <c r="J38" i="1"/>
  <c r="I38" i="1"/>
  <c r="H38" i="1"/>
  <c r="G38" i="1"/>
  <c r="CA37" i="1"/>
  <c r="AW37" i="1"/>
  <c r="BM37" i="1" s="1"/>
  <c r="AF37" i="1"/>
  <c r="Q37" i="1"/>
  <c r="L37" i="1"/>
  <c r="J37" i="1"/>
  <c r="I37" i="1"/>
  <c r="H37" i="1"/>
  <c r="G37" i="1"/>
  <c r="Q36" i="1"/>
  <c r="AF36" i="1" s="1"/>
  <c r="AW36" i="1" s="1"/>
  <c r="BM36" i="1" s="1"/>
  <c r="CA36" i="1" s="1"/>
  <c r="L36" i="1"/>
  <c r="J36" i="1"/>
  <c r="I36" i="1"/>
  <c r="H36" i="1"/>
  <c r="G36" i="1"/>
  <c r="K36" i="1" s="1"/>
  <c r="BM35" i="1"/>
  <c r="CA35" i="1" s="1"/>
  <c r="AW34" i="1"/>
  <c r="BM34" i="1" s="1"/>
  <c r="CA34" i="1" s="1"/>
  <c r="AF34" i="1"/>
  <c r="Q34" i="1"/>
  <c r="L34" i="1"/>
  <c r="J34" i="1"/>
  <c r="I34" i="1"/>
  <c r="H34" i="1"/>
  <c r="G34" i="1"/>
  <c r="AW33" i="1"/>
  <c r="BM33" i="1" s="1"/>
  <c r="CA33" i="1" s="1"/>
  <c r="Q33" i="1"/>
  <c r="AF33" i="1" s="1"/>
  <c r="L33" i="1"/>
  <c r="J33" i="1"/>
  <c r="I33" i="1"/>
  <c r="H33" i="1"/>
  <c r="G33" i="1"/>
  <c r="K33" i="1" s="1"/>
  <c r="AW32" i="1"/>
  <c r="BM32" i="1" s="1"/>
  <c r="CA32" i="1" s="1"/>
  <c r="Q32" i="1"/>
  <c r="AF32" i="1" s="1"/>
  <c r="L32" i="1"/>
  <c r="J32" i="1"/>
  <c r="I32" i="1"/>
  <c r="H32" i="1"/>
  <c r="G32" i="1"/>
  <c r="Q31" i="1"/>
  <c r="AF31" i="1" s="1"/>
  <c r="AW31" i="1" s="1"/>
  <c r="BM31" i="1" s="1"/>
  <c r="CA31" i="1" s="1"/>
  <c r="L31" i="1"/>
  <c r="J31" i="1"/>
  <c r="K31" i="1" s="1"/>
  <c r="I31" i="1"/>
  <c r="H31" i="1"/>
  <c r="G31" i="1"/>
  <c r="Q30" i="1"/>
  <c r="AF30" i="1" s="1"/>
  <c r="AW30" i="1" s="1"/>
  <c r="BM30" i="1" s="1"/>
  <c r="CA30" i="1" s="1"/>
  <c r="L30" i="1"/>
  <c r="J30" i="1"/>
  <c r="I30" i="1"/>
  <c r="H30" i="1"/>
  <c r="K30" i="1" s="1"/>
  <c r="G30" i="1"/>
  <c r="AF29" i="1"/>
  <c r="AW29" i="1" s="1"/>
  <c r="BM29" i="1" s="1"/>
  <c r="CA29" i="1" s="1"/>
  <c r="Q29" i="1"/>
  <c r="L29" i="1"/>
  <c r="K29" i="1"/>
  <c r="J29" i="1"/>
  <c r="I29" i="1"/>
  <c r="H29" i="1"/>
  <c r="G29" i="1"/>
  <c r="CA28" i="1"/>
  <c r="BM28" i="1"/>
  <c r="AF27" i="1"/>
  <c r="AW27" i="1" s="1"/>
  <c r="BM27" i="1" s="1"/>
  <c r="CA27" i="1" s="1"/>
  <c r="Q27" i="1"/>
  <c r="L27" i="1"/>
  <c r="J27" i="1"/>
  <c r="I27" i="1"/>
  <c r="H27" i="1"/>
  <c r="G27" i="1"/>
  <c r="BM26" i="1"/>
  <c r="CA26" i="1" s="1"/>
  <c r="Q26" i="1"/>
  <c r="AF26" i="1" s="1"/>
  <c r="AW26" i="1" s="1"/>
  <c r="L26" i="1"/>
  <c r="J26" i="1"/>
  <c r="I26" i="1"/>
  <c r="K26" i="1" s="1"/>
  <c r="H26" i="1"/>
  <c r="G26" i="1"/>
  <c r="AF25" i="1"/>
  <c r="AW25" i="1" s="1"/>
  <c r="BM25" i="1" s="1"/>
  <c r="CA25" i="1" s="1"/>
  <c r="Q25" i="1"/>
  <c r="L25" i="1"/>
  <c r="K25" i="1"/>
  <c r="J25" i="1"/>
  <c r="I25" i="1"/>
  <c r="H25" i="1"/>
  <c r="G25" i="1"/>
  <c r="AF24" i="1"/>
  <c r="AW24" i="1" s="1"/>
  <c r="BM24" i="1" s="1"/>
  <c r="CA24" i="1" s="1"/>
  <c r="Q24" i="1"/>
  <c r="L24" i="1"/>
  <c r="J24" i="1"/>
  <c r="I24" i="1"/>
  <c r="H24" i="1"/>
  <c r="G24" i="1"/>
  <c r="K24" i="1" s="1"/>
  <c r="Q23" i="1"/>
  <c r="AF23" i="1" s="1"/>
  <c r="AW23" i="1" s="1"/>
  <c r="BM23" i="1" s="1"/>
  <c r="CA23" i="1" s="1"/>
  <c r="L23" i="1"/>
  <c r="J23" i="1"/>
  <c r="I23" i="1"/>
  <c r="H23" i="1"/>
  <c r="G23" i="1"/>
  <c r="BM22" i="1"/>
  <c r="CA22" i="1" s="1"/>
  <c r="AF21" i="1"/>
  <c r="AW21" i="1" s="1"/>
  <c r="BM21" i="1" s="1"/>
  <c r="CA21" i="1" s="1"/>
  <c r="Q21" i="1"/>
  <c r="L21" i="1"/>
  <c r="J21" i="1"/>
  <c r="I21" i="1"/>
  <c r="H21" i="1"/>
  <c r="G21" i="1"/>
  <c r="Q20" i="1"/>
  <c r="AF20" i="1" s="1"/>
  <c r="AW20" i="1" s="1"/>
  <c r="BM20" i="1" s="1"/>
  <c r="CA20" i="1" s="1"/>
  <c r="L20" i="1"/>
  <c r="J20" i="1"/>
  <c r="I20" i="1"/>
  <c r="H20" i="1"/>
  <c r="G20" i="1"/>
  <c r="Q19" i="1"/>
  <c r="AF19" i="1" s="1"/>
  <c r="AW19" i="1" s="1"/>
  <c r="BM19" i="1" s="1"/>
  <c r="CA19" i="1" s="1"/>
  <c r="L19" i="1"/>
  <c r="J19" i="1"/>
  <c r="I19" i="1"/>
  <c r="H19" i="1"/>
  <c r="G19" i="1"/>
  <c r="K19" i="1" s="1"/>
  <c r="Q18" i="1"/>
  <c r="AF18" i="1" s="1"/>
  <c r="AW18" i="1" s="1"/>
  <c r="BM18" i="1" s="1"/>
  <c r="CA18" i="1" s="1"/>
  <c r="L18" i="1"/>
  <c r="J18" i="1"/>
  <c r="I18" i="1"/>
  <c r="H18" i="1"/>
  <c r="G18" i="1"/>
  <c r="K18" i="1" s="1"/>
  <c r="BM17" i="1"/>
  <c r="CA17" i="1" s="1"/>
  <c r="Q16" i="1"/>
  <c r="AF16" i="1" s="1"/>
  <c r="AW16" i="1" s="1"/>
  <c r="BM16" i="1" s="1"/>
  <c r="CA16" i="1" s="1"/>
  <c r="L16" i="1"/>
  <c r="J16" i="1"/>
  <c r="I16" i="1"/>
  <c r="H16" i="1"/>
  <c r="G16" i="1"/>
  <c r="K16" i="1" s="1"/>
  <c r="Q15" i="1"/>
  <c r="AF15" i="1" s="1"/>
  <c r="AW15" i="1" s="1"/>
  <c r="BM15" i="1" s="1"/>
  <c r="CA15" i="1" s="1"/>
  <c r="L15" i="1"/>
  <c r="J15" i="1"/>
  <c r="I15" i="1"/>
  <c r="H15" i="1"/>
  <c r="G15" i="1"/>
  <c r="K15" i="1" s="1"/>
  <c r="BM14" i="1"/>
  <c r="CA14" i="1" s="1"/>
  <c r="CA13" i="1"/>
  <c r="BM13" i="1"/>
  <c r="AF12" i="1"/>
  <c r="AW12" i="1" s="1"/>
  <c r="BM12" i="1" s="1"/>
  <c r="CA12" i="1" s="1"/>
  <c r="Q12" i="1"/>
  <c r="L12" i="1"/>
  <c r="J12" i="1"/>
  <c r="I12" i="1"/>
  <c r="H12" i="1"/>
  <c r="G12" i="1"/>
  <c r="K12" i="1" s="1"/>
  <c r="AF11" i="1"/>
  <c r="AW11" i="1" s="1"/>
  <c r="BM11" i="1" s="1"/>
  <c r="CA11" i="1" s="1"/>
  <c r="Q11" i="1"/>
  <c r="L11" i="1"/>
  <c r="J11" i="1"/>
  <c r="I11" i="1"/>
  <c r="H11" i="1"/>
  <c r="G11" i="1"/>
  <c r="Q10" i="1"/>
  <c r="AF10" i="1" s="1"/>
  <c r="AW10" i="1" s="1"/>
  <c r="BM10" i="1" s="1"/>
  <c r="CA10" i="1" s="1"/>
  <c r="L10" i="1"/>
  <c r="J10" i="1"/>
  <c r="I10" i="1"/>
  <c r="H10" i="1"/>
  <c r="G10" i="1"/>
  <c r="K10" i="1" s="1"/>
  <c r="Q9" i="1"/>
  <c r="AF9" i="1" s="1"/>
  <c r="AW9" i="1" s="1"/>
  <c r="BM9" i="1" s="1"/>
  <c r="CA9" i="1" s="1"/>
  <c r="L9" i="1"/>
  <c r="J9" i="1"/>
  <c r="I9" i="1"/>
  <c r="H9" i="1"/>
  <c r="G9" i="1"/>
  <c r="Q8" i="1"/>
  <c r="AF8" i="1" s="1"/>
  <c r="AW8" i="1" s="1"/>
  <c r="BM8" i="1" s="1"/>
  <c r="CA8" i="1" s="1"/>
  <c r="L8" i="1"/>
  <c r="K8" i="1"/>
  <c r="J8" i="1"/>
  <c r="I8" i="1"/>
  <c r="H8" i="1"/>
  <c r="G8" i="1"/>
  <c r="AF7" i="1"/>
  <c r="AW7" i="1" s="1"/>
  <c r="BM7" i="1" s="1"/>
  <c r="CA7" i="1" s="1"/>
  <c r="Q7" i="1"/>
  <c r="L7" i="1"/>
  <c r="J7" i="1"/>
  <c r="I7" i="1"/>
  <c r="H7" i="1"/>
  <c r="G7" i="1"/>
  <c r="BM6" i="1"/>
  <c r="CA6" i="1" s="1"/>
  <c r="Q6" i="1"/>
  <c r="AF6" i="1" s="1"/>
  <c r="AW6" i="1" s="1"/>
  <c r="L6" i="1"/>
  <c r="J6" i="1"/>
  <c r="I6" i="1"/>
  <c r="K6" i="1" s="1"/>
  <c r="H6" i="1"/>
  <c r="G6" i="1"/>
  <c r="BM5" i="1"/>
  <c r="CA5" i="1" s="1"/>
  <c r="AF5" i="1"/>
  <c r="AW5" i="1" s="1"/>
  <c r="Q5" i="1"/>
  <c r="L5" i="1"/>
  <c r="K5" i="1"/>
  <c r="J5" i="1"/>
  <c r="I5" i="1"/>
  <c r="H5" i="1"/>
  <c r="G5" i="1"/>
  <c r="AF4" i="1"/>
  <c r="AW4" i="1" s="1"/>
  <c r="BM4" i="1" s="1"/>
  <c r="CA4" i="1" s="1"/>
  <c r="Q4" i="1"/>
  <c r="L4" i="1"/>
  <c r="J4" i="1"/>
  <c r="I4" i="1"/>
  <c r="H4" i="1"/>
  <c r="K4" i="1" s="1"/>
  <c r="G4" i="1"/>
  <c r="Q3" i="1"/>
  <c r="AF3" i="1" s="1"/>
  <c r="AW3" i="1" s="1"/>
  <c r="BM3" i="1" s="1"/>
  <c r="CA3" i="1" s="1"/>
  <c r="L3" i="1"/>
  <c r="K3" i="1"/>
  <c r="J3" i="1"/>
  <c r="I3" i="1"/>
  <c r="H3" i="1"/>
  <c r="G3" i="1"/>
  <c r="AF2" i="1"/>
  <c r="AW2" i="1" s="1"/>
  <c r="Q2" i="1"/>
  <c r="L2" i="1"/>
  <c r="K2" i="1"/>
  <c r="J2" i="1"/>
  <c r="I2" i="1"/>
  <c r="H2" i="1"/>
  <c r="G2" i="1"/>
  <c r="AW428" i="1" l="1"/>
  <c r="BM2" i="1"/>
  <c r="K34" i="1"/>
  <c r="K60" i="1"/>
  <c r="K70" i="1"/>
  <c r="K94" i="1"/>
  <c r="K32" i="1"/>
  <c r="K37" i="1"/>
  <c r="K58" i="1"/>
  <c r="K67" i="1"/>
  <c r="K68" i="1"/>
  <c r="K109" i="1"/>
  <c r="K38" i="1"/>
  <c r="K65" i="1"/>
  <c r="K85" i="1"/>
  <c r="K11" i="1"/>
  <c r="K9" i="1"/>
  <c r="K7" i="1"/>
  <c r="K21" i="1"/>
  <c r="K45" i="1"/>
  <c r="K63" i="1"/>
  <c r="K76" i="1"/>
  <c r="K108" i="1"/>
  <c r="K20" i="1"/>
  <c r="K43" i="1"/>
  <c r="AF428" i="1"/>
  <c r="K23" i="1"/>
  <c r="K54" i="1"/>
  <c r="Q428" i="1"/>
  <c r="K27" i="1"/>
  <c r="K52" i="1"/>
  <c r="K100" i="1"/>
  <c r="K168" i="1"/>
  <c r="K189" i="1"/>
  <c r="K83" i="1"/>
  <c r="K118" i="1"/>
  <c r="K126" i="1"/>
  <c r="K135" i="1"/>
  <c r="K170" i="1"/>
  <c r="K84" i="1"/>
  <c r="K103" i="1"/>
  <c r="K159" i="1"/>
  <c r="K161" i="1"/>
  <c r="K169" i="1"/>
  <c r="K179" i="1"/>
  <c r="K194" i="1"/>
  <c r="K104" i="1"/>
  <c r="K164" i="1"/>
  <c r="K181" i="1"/>
  <c r="K184" i="1"/>
  <c r="K129" i="1"/>
  <c r="K163" i="1"/>
  <c r="K171" i="1"/>
  <c r="K174" i="1"/>
  <c r="K114" i="1"/>
  <c r="K121" i="1"/>
  <c r="K144" i="1"/>
  <c r="K166" i="1"/>
  <c r="K211" i="1"/>
  <c r="K241" i="1"/>
  <c r="K246" i="1"/>
  <c r="K275" i="1"/>
  <c r="K240" i="1"/>
  <c r="K199" i="1"/>
  <c r="K215" i="1"/>
  <c r="K227" i="1"/>
  <c r="K238" i="1"/>
  <c r="K252" i="1"/>
  <c r="K264" i="1"/>
  <c r="K269" i="1"/>
  <c r="K201" i="1"/>
  <c r="K217" i="1"/>
  <c r="K229" i="1"/>
  <c r="K237" i="1"/>
  <c r="K255" i="1"/>
  <c r="K267" i="1"/>
  <c r="K205" i="1"/>
  <c r="K221" i="1"/>
  <c r="K233" i="1"/>
  <c r="K196" i="1"/>
  <c r="K287" i="1"/>
  <c r="K308" i="1"/>
  <c r="K318" i="1"/>
  <c r="K423" i="1"/>
  <c r="K283" i="1"/>
  <c r="K305" i="1"/>
  <c r="K356" i="1"/>
  <c r="K362" i="1"/>
  <c r="K372" i="1"/>
  <c r="K387" i="1"/>
  <c r="K414" i="1"/>
  <c r="K330" i="1"/>
  <c r="K378" i="1"/>
  <c r="K393" i="1"/>
  <c r="K336" i="1"/>
  <c r="K288" i="1"/>
  <c r="K342" i="1"/>
  <c r="BM428" i="1" l="1"/>
  <c r="BM430" i="1" s="1"/>
  <c r="CA2" i="1"/>
  <c r="CA428" i="1" s="1"/>
</calcChain>
</file>

<file path=xl/sharedStrings.xml><?xml version="1.0" encoding="utf-8"?>
<sst xmlns="http://schemas.openxmlformats.org/spreadsheetml/2006/main" count="2599" uniqueCount="712">
  <si>
    <t xml:space="preserve">DIST/AU CODE </t>
  </si>
  <si>
    <t>SCHOOL CODE</t>
  </si>
  <si>
    <t>DISTRICT/AU NAME</t>
  </si>
  <si>
    <t>SCHOOL NAME</t>
  </si>
  <si>
    <t>GRANT</t>
  </si>
  <si>
    <t>Route #</t>
  </si>
  <si>
    <t>Cohort 1</t>
  </si>
  <si>
    <t>Cohort 2</t>
  </si>
  <si>
    <t>Cohort 3</t>
  </si>
  <si>
    <t>Cohort 4</t>
  </si>
  <si>
    <t>Cohort ID</t>
  </si>
  <si>
    <t>Combine</t>
  </si>
  <si>
    <t>FY 17-18 Cohort 1 ALLOCATION AMOUNT</t>
  </si>
  <si>
    <t>April</t>
  </si>
  <si>
    <t>May</t>
  </si>
  <si>
    <t>June</t>
  </si>
  <si>
    <t>FY 17-18 BALANCE</t>
  </si>
  <si>
    <t>FY 18-19 Cohort 1 ALLOCATION AMOUNT</t>
  </si>
  <si>
    <t>FY 18-19 Cohort 2 ALLOCATION AMOUNT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</si>
  <si>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</si>
  <si>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</si>
  <si>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</si>
  <si>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</si>
  <si>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</si>
  <si>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</si>
  <si>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</si>
  <si>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</si>
  <si>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</si>
  <si>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FY 18-19 BALANCE</t>
  </si>
  <si>
    <t>FY 19-20 Cohort 1 ALLOCATION AMOUNT</t>
  </si>
  <si>
    <t>FY 19-20 Cohort 2 ALLOCATION AMOUNT</t>
  </si>
  <si>
    <t>FY 19-20 Cohort 3 ALLOCATION AMOUNT</t>
  </si>
  <si>
    <t>FY 19-20 BALANCE</t>
  </si>
  <si>
    <t>FY 20-21 Cohort 2 ALLOCATION AMOUNT</t>
  </si>
  <si>
    <t>FY 20-21 Cohort 3 ALLOCATION AMOUNT</t>
  </si>
  <si>
    <t>FY 20-21 Cohort 4 ALLOCATION AMOUNT</t>
  </si>
  <si>
    <t>FY 20-21 BALANCE</t>
  </si>
  <si>
    <t>Allocations placeholder</t>
  </si>
  <si>
    <t>FY 21-22 BALANCE</t>
  </si>
  <si>
    <t>0030</t>
  </si>
  <si>
    <t>N/A</t>
  </si>
  <si>
    <t>Adams County School District 14</t>
  </si>
  <si>
    <t>District Level</t>
  </si>
  <si>
    <t>Accountability Pathways 19-20</t>
  </si>
  <si>
    <t>01</t>
  </si>
  <si>
    <t>0120</t>
  </si>
  <si>
    <t>2752</t>
  </si>
  <si>
    <t>Arapahoe County School District #1</t>
  </si>
  <si>
    <t>Englewood Middle School</t>
  </si>
  <si>
    <t>Accountability Pathways 17-18</t>
  </si>
  <si>
    <t>0180</t>
  </si>
  <si>
    <t>1458</t>
  </si>
  <si>
    <t xml:space="preserve">Adams-Arapahoe 28J </t>
  </si>
  <si>
    <t>Aurora Central High School</t>
  </si>
  <si>
    <t>Accountability Pathways 18-19</t>
  </si>
  <si>
    <t>0880</t>
  </si>
  <si>
    <t>Denver County 1</t>
  </si>
  <si>
    <t>0900</t>
  </si>
  <si>
    <t>3863</t>
  </si>
  <si>
    <t>Douglas County RE 1</t>
  </si>
  <si>
    <t>Hope Online Learning Academy</t>
  </si>
  <si>
    <t>1620</t>
  </si>
  <si>
    <t>Aguilar School District RE-6</t>
  </si>
  <si>
    <t>2690</t>
  </si>
  <si>
    <t>Pueblo School District No. 60</t>
  </si>
  <si>
    <t>3120</t>
  </si>
  <si>
    <t>1384</t>
  </si>
  <si>
    <t>Weld County School District 6</t>
  </si>
  <si>
    <t>Centennial Elementary School</t>
  </si>
  <si>
    <t>0123</t>
  </si>
  <si>
    <t>8123</t>
  </si>
  <si>
    <t>Sheridan School District 2</t>
  </si>
  <si>
    <t>SOAR Academy</t>
  </si>
  <si>
    <t>AEC Pilot</t>
  </si>
  <si>
    <t>02</t>
  </si>
  <si>
    <t xml:space="preserve"> </t>
  </si>
  <si>
    <t>0480</t>
  </si>
  <si>
    <t>0125</t>
  </si>
  <si>
    <t>Boulder Valley RE3</t>
  </si>
  <si>
    <t>Arapahoe Ridge</t>
  </si>
  <si>
    <t>0910</t>
  </si>
  <si>
    <t>0205</t>
  </si>
  <si>
    <t>Eagle County RE 50</t>
  </si>
  <si>
    <t>Red Canyon</t>
  </si>
  <si>
    <t>1420</t>
  </si>
  <si>
    <t>0965</t>
  </si>
  <si>
    <t>Jefferson County School District R-1</t>
  </si>
  <si>
    <t>Brady Exploration School</t>
  </si>
  <si>
    <t>1560</t>
  </si>
  <si>
    <t>9260</t>
  </si>
  <si>
    <t>Thompson School District R2J</t>
  </si>
  <si>
    <t>Harold Ferguson High School</t>
  </si>
  <si>
    <t>2000</t>
  </si>
  <si>
    <t>3604</t>
  </si>
  <si>
    <t>Mesa County Valley 51</t>
  </si>
  <si>
    <t>Grand River</t>
  </si>
  <si>
    <t>2405</t>
  </si>
  <si>
    <t>5180</t>
  </si>
  <si>
    <t>Morgan County School District RE3</t>
  </si>
  <si>
    <t>Lincoln</t>
  </si>
  <si>
    <t>2770</t>
  </si>
  <si>
    <t>9757</t>
  </si>
  <si>
    <t>Steamboat Springs RE-2</t>
  </si>
  <si>
    <t>Yampa Valley High School</t>
  </si>
  <si>
    <t>9170</t>
  </si>
  <si>
    <t>6971</t>
  </si>
  <si>
    <t>Colorado Digital BOCES</t>
  </si>
  <si>
    <t>Pikes Peak</t>
  </si>
  <si>
    <t>0010</t>
  </si>
  <si>
    <t>9036</t>
  </si>
  <si>
    <t>Mapleton School District</t>
  </si>
  <si>
    <t>Valley View R-8</t>
  </si>
  <si>
    <t>Connect For Success 17-20</t>
  </si>
  <si>
    <t>03</t>
  </si>
  <si>
    <t>0206</t>
  </si>
  <si>
    <t>Colorado's Finest High School of Choice</t>
  </si>
  <si>
    <t>Connect For Success 18-21</t>
  </si>
  <si>
    <t>0130</t>
  </si>
  <si>
    <t>0242</t>
  </si>
  <si>
    <t>Cherry Creek School District #5</t>
  </si>
  <si>
    <t>Antelope Ridge Elementary School</t>
  </si>
  <si>
    <t>1572</t>
  </si>
  <si>
    <t>High Plains Elementary</t>
  </si>
  <si>
    <t>Connect For Success 20-23</t>
  </si>
  <si>
    <t>2428</t>
  </si>
  <si>
    <t>Eastridge Community Elementary School</t>
  </si>
  <si>
    <t>Connect For Success 19-22</t>
  </si>
  <si>
    <t>2653</t>
  </si>
  <si>
    <t>Endeavor Academy</t>
  </si>
  <si>
    <t>2897</t>
  </si>
  <si>
    <t>Falcon Creek Middle School</t>
  </si>
  <si>
    <t>3988</t>
  </si>
  <si>
    <t>Highline Community Elementary School</t>
  </si>
  <si>
    <t>4276</t>
  </si>
  <si>
    <t>Independence Elementary School</t>
  </si>
  <si>
    <t>6625</t>
  </si>
  <si>
    <t>Overland High School</t>
  </si>
  <si>
    <t>7116</t>
  </si>
  <si>
    <t>Ponderosa Elementary School</t>
  </si>
  <si>
    <t>9108</t>
  </si>
  <si>
    <t>Village East Community Elementary School</t>
  </si>
  <si>
    <t>0170</t>
  </si>
  <si>
    <t>2136</t>
  </si>
  <si>
    <t>Deer Trail School District</t>
  </si>
  <si>
    <t>Deer Trail Elementary School</t>
  </si>
  <si>
    <t>4646</t>
  </si>
  <si>
    <t>Kenton Elementary</t>
  </si>
  <si>
    <t>Connect For Success 16-19</t>
  </si>
  <si>
    <t>7932</t>
  </si>
  <si>
    <t>Sixth Avenue Elementary</t>
  </si>
  <si>
    <t>0934</t>
  </si>
  <si>
    <t>Boulder Valley School District RE-2</t>
  </si>
  <si>
    <t>Boulder Prep Charter High School</t>
  </si>
  <si>
    <t>0580</t>
  </si>
  <si>
    <t>South Conejos School District RE-10</t>
  </si>
  <si>
    <t>1295</t>
  </si>
  <si>
    <t>Collegiate Preparatory Academy</t>
  </si>
  <si>
    <t>1816</t>
  </si>
  <si>
    <t>Columbian Elementary</t>
  </si>
  <si>
    <t>2364</t>
  </si>
  <si>
    <t xml:space="preserve">Eagleton Elementary </t>
  </si>
  <si>
    <t>3655</t>
  </si>
  <si>
    <t>Center for Talent Development at Greenlee</t>
  </si>
  <si>
    <t>3699</t>
  </si>
  <si>
    <t>Delta High School</t>
  </si>
  <si>
    <t>4049</t>
  </si>
  <si>
    <t>Highline Academy Northeast</t>
  </si>
  <si>
    <t>4383</t>
  </si>
  <si>
    <t>Joe Shoemaker School</t>
  </si>
  <si>
    <t>4450</t>
  </si>
  <si>
    <t>Johnson Elementary</t>
  </si>
  <si>
    <t>4782</t>
  </si>
  <si>
    <t>Hallett Fundamental Academy</t>
  </si>
  <si>
    <t>5255</t>
  </si>
  <si>
    <t>Lake Middle School</t>
  </si>
  <si>
    <t>5621</t>
  </si>
  <si>
    <t>Monarch Montessori</t>
  </si>
  <si>
    <t>7163</t>
  </si>
  <si>
    <t>Prep Academy</t>
  </si>
  <si>
    <t>7188</t>
  </si>
  <si>
    <t>Montbello Career and Tech High School</t>
  </si>
  <si>
    <t>8006</t>
  </si>
  <si>
    <t>Smith Elementary School</t>
  </si>
  <si>
    <t>1010</t>
  </si>
  <si>
    <t>1885</t>
  </si>
  <si>
    <t>Colorado Springs School District 11</t>
  </si>
  <si>
    <t>Community Prep Charter School</t>
  </si>
  <si>
    <t>0109</t>
  </si>
  <si>
    <t>Arvada K-8</t>
  </si>
  <si>
    <t>8793</t>
  </si>
  <si>
    <t>Two Roads Charter School</t>
  </si>
  <si>
    <t>1540</t>
  </si>
  <si>
    <t>4252</t>
  </si>
  <si>
    <t>Ignacio School District 11-JT</t>
  </si>
  <si>
    <t>Ignacio Elementary School</t>
  </si>
  <si>
    <t>0058</t>
  </si>
  <si>
    <t>Aguilar Elementary School</t>
  </si>
  <si>
    <t>2520</t>
  </si>
  <si>
    <t>4841</t>
  </si>
  <si>
    <t>East Otero R-1</t>
  </si>
  <si>
    <t>La Junta Intermediate School</t>
  </si>
  <si>
    <t>4843</t>
  </si>
  <si>
    <t>La Junta Primary School</t>
  </si>
  <si>
    <t>2740</t>
  </si>
  <si>
    <t>6036</t>
  </si>
  <si>
    <t>Monte Vista School District 8</t>
  </si>
  <si>
    <t>Bill Metz Elementary</t>
  </si>
  <si>
    <t>8001</t>
  </si>
  <si>
    <t>0655</t>
  </si>
  <si>
    <t>Charter School Institute</t>
  </si>
  <si>
    <t>High Point Academy</t>
  </si>
  <si>
    <t>2837</t>
  </si>
  <si>
    <t>Early College Of Arvada</t>
  </si>
  <si>
    <t>Consultation</t>
  </si>
  <si>
    <t>04</t>
  </si>
  <si>
    <t>1570</t>
  </si>
  <si>
    <t>Estes Park School District R-3</t>
  </si>
  <si>
    <t>2395</t>
  </si>
  <si>
    <t>Brush School District RE 2J</t>
  </si>
  <si>
    <t>1504</t>
  </si>
  <si>
    <t>Goodnight Elementary School</t>
  </si>
  <si>
    <t>2760</t>
  </si>
  <si>
    <t>Hayden School District R-1</t>
  </si>
  <si>
    <t>0022</t>
  </si>
  <si>
    <t>Lester R Arnold High School</t>
  </si>
  <si>
    <t>Diagnostic Review 18-19</t>
  </si>
  <si>
    <t>05</t>
  </si>
  <si>
    <t>Diagnostic Review 19-20</t>
  </si>
  <si>
    <t>0024</t>
  </si>
  <si>
    <t>Adams City High School</t>
  </si>
  <si>
    <t>0186</t>
  </si>
  <si>
    <t>Alsup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</si>
  <si>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</si>
  <si>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</si>
  <si>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</si>
  <si>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</si>
  <si>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</si>
  <si>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</si>
  <si>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</si>
  <si>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</si>
  <si>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6534</t>
  </si>
  <si>
    <t>Hanson Elementary School</t>
  </si>
  <si>
    <t>7500</t>
  </si>
  <si>
    <t>Rose Hill Elementary School</t>
  </si>
  <si>
    <t>9999</t>
  </si>
  <si>
    <t>Diagnostic Review 20-23</t>
  </si>
  <si>
    <t>0050</t>
  </si>
  <si>
    <t>0775</t>
  </si>
  <si>
    <t>Bennett 29J</t>
  </si>
  <si>
    <t>Bennett High School</t>
  </si>
  <si>
    <t>0060</t>
  </si>
  <si>
    <t>8334</t>
  </si>
  <si>
    <t>Strasburg School District</t>
  </si>
  <si>
    <t>Strasburg High School</t>
  </si>
  <si>
    <t>Diagnostic Review 17-18</t>
  </si>
  <si>
    <t>0070</t>
  </si>
  <si>
    <t>3931</t>
  </si>
  <si>
    <t>Westminster Public Schools</t>
  </si>
  <si>
    <t>Hidden Lake High School</t>
  </si>
  <si>
    <t>1514</t>
  </si>
  <si>
    <t>Charles Hay World School</t>
  </si>
  <si>
    <t>3054</t>
  </si>
  <si>
    <t>Alice Terry Elementary School</t>
  </si>
  <si>
    <t>7837</t>
  </si>
  <si>
    <t>Fort Logan</t>
  </si>
  <si>
    <t>Diagnostic Review 20-22</t>
  </si>
  <si>
    <t>0213</t>
  </si>
  <si>
    <t>AXL Academy</t>
  </si>
  <si>
    <t>0219</t>
  </si>
  <si>
    <t>Aps Online School</t>
  </si>
  <si>
    <t>0458</t>
  </si>
  <si>
    <t>Aurora Academy Charter School</t>
  </si>
  <si>
    <t>2095</t>
  </si>
  <si>
    <t>Dalton Elementary School</t>
  </si>
  <si>
    <t>3471</t>
  </si>
  <si>
    <t>Global Village Academy</t>
  </si>
  <si>
    <t>6758</t>
  </si>
  <si>
    <t>Park Lane Elementary School</t>
  </si>
  <si>
    <t>9060</t>
  </si>
  <si>
    <t>Vaughn Elementary</t>
  </si>
  <si>
    <t>0220</t>
  </si>
  <si>
    <t>6679</t>
  </si>
  <si>
    <t>Archuleta County 50 JT</t>
  </si>
  <si>
    <t>Pagosa Peak Open School</t>
  </si>
  <si>
    <t>Boulder Valley RE2</t>
  </si>
  <si>
    <t>0500</t>
  </si>
  <si>
    <t>4085</t>
  </si>
  <si>
    <t>Salida R-32</t>
  </si>
  <si>
    <t>Horizons Exploratory Academy</t>
  </si>
  <si>
    <t>0550</t>
  </si>
  <si>
    <t>6339</t>
  </si>
  <si>
    <t>North Conejos</t>
  </si>
  <si>
    <t>North Conejos Alternative Program</t>
  </si>
  <si>
    <t>0740</t>
  </si>
  <si>
    <t>7880</t>
  </si>
  <si>
    <t>Sierra Grande School District R-30</t>
  </si>
  <si>
    <t>Sierra Grande K-12 School</t>
  </si>
  <si>
    <t>0870</t>
  </si>
  <si>
    <t>2155</t>
  </si>
  <si>
    <t>Delta County 50J</t>
  </si>
  <si>
    <t>Grand Mesa Choice Academy</t>
  </si>
  <si>
    <t>2166</t>
  </si>
  <si>
    <t>Vision Charter Academy</t>
  </si>
  <si>
    <t>0650</t>
  </si>
  <si>
    <t>Beach Court Elementary School</t>
  </si>
  <si>
    <t>3000</t>
  </si>
  <si>
    <t>Florence Crittenton High School</t>
  </si>
  <si>
    <t>4140</t>
  </si>
  <si>
    <t>Farrell B. Howell Ece-8 School</t>
  </si>
  <si>
    <t>Hallett Academy</t>
  </si>
  <si>
    <t>5578</t>
  </si>
  <si>
    <t>Marrama Elementary School</t>
  </si>
  <si>
    <t>6002</t>
  </si>
  <si>
    <t>Montclair School Of Academics And Enrichment</t>
  </si>
  <si>
    <t>7698</t>
  </si>
  <si>
    <t>Schmitt Elementary</t>
  </si>
  <si>
    <t>8145</t>
  </si>
  <si>
    <t>Summit Academy</t>
  </si>
  <si>
    <t>9496</t>
  </si>
  <si>
    <t>Castro Elementary School</t>
  </si>
  <si>
    <t>Eagle County</t>
  </si>
  <si>
    <t>0871</t>
  </si>
  <si>
    <t>The Bijou School</t>
  </si>
  <si>
    <t>1625</t>
  </si>
  <si>
    <t>Mcauliffe Elementary</t>
  </si>
  <si>
    <t>3218</t>
  </si>
  <si>
    <t>Fremont Elementary School</t>
  </si>
  <si>
    <t>5146</t>
  </si>
  <si>
    <t>Eastlake High School</t>
  </si>
  <si>
    <t>5604</t>
  </si>
  <si>
    <t>King Elementary School</t>
  </si>
  <si>
    <t>9445</t>
  </si>
  <si>
    <t>West Elementary School</t>
  </si>
  <si>
    <t>1060</t>
  </si>
  <si>
    <t>6900</t>
  </si>
  <si>
    <t>Peyton 23JT</t>
  </si>
  <si>
    <t>Peyton JR High School</t>
  </si>
  <si>
    <t>1110</t>
  </si>
  <si>
    <t>6810</t>
  </si>
  <si>
    <t>District 49</t>
  </si>
  <si>
    <t>Patriot High School</t>
  </si>
  <si>
    <t>1140</t>
  </si>
  <si>
    <t>5704</t>
  </si>
  <si>
    <t>Canon City RE-1</t>
  </si>
  <si>
    <t>Mckinley Elementary School</t>
  </si>
  <si>
    <t>1150</t>
  </si>
  <si>
    <t>3002</t>
  </si>
  <si>
    <t>Fremont Re-2</t>
  </si>
  <si>
    <t>Florence High School</t>
  </si>
  <si>
    <t>6858</t>
  </si>
  <si>
    <t>Penrose Elementary School</t>
  </si>
  <si>
    <t>1195</t>
  </si>
  <si>
    <t>2573</t>
  </si>
  <si>
    <t>Garfield Re-2</t>
  </si>
  <si>
    <t>Elk Creek Elementary</t>
  </si>
  <si>
    <t>1360</t>
  </si>
  <si>
    <t>3690</t>
  </si>
  <si>
    <t>Gunnison Watershed Re1J</t>
  </si>
  <si>
    <t>Gunnison Elementary School</t>
  </si>
  <si>
    <t>3691</t>
  </si>
  <si>
    <t>Great Work Montessori</t>
  </si>
  <si>
    <t>1520</t>
  </si>
  <si>
    <t>3571</t>
  </si>
  <si>
    <t>Durango 9-R</t>
  </si>
  <si>
    <t>Durango Big Picture High School</t>
  </si>
  <si>
    <t>1530</t>
  </si>
  <si>
    <t>0632</t>
  </si>
  <si>
    <t>Bayfield</t>
  </si>
  <si>
    <t>Bayfield Intermediate</t>
  </si>
  <si>
    <t>1550</t>
  </si>
  <si>
    <t>4282</t>
  </si>
  <si>
    <t>Poudre School District</t>
  </si>
  <si>
    <t>Irish Elementary</t>
  </si>
  <si>
    <t>2792</t>
  </si>
  <si>
    <t>Estes Park Middle School</t>
  </si>
  <si>
    <t>2794</t>
  </si>
  <si>
    <t>Estes Park High School</t>
  </si>
  <si>
    <t>7236</t>
  </si>
  <si>
    <t>R-5 High School</t>
  </si>
  <si>
    <t>2035</t>
  </si>
  <si>
    <t>0609</t>
  </si>
  <si>
    <t>Montezuma-Cortez RE-1</t>
  </si>
  <si>
    <t>Battle Rock Charter School</t>
  </si>
  <si>
    <t>8133</t>
  </si>
  <si>
    <t>Southwest Open Charter School</t>
  </si>
  <si>
    <t>2180</t>
  </si>
  <si>
    <t>9149</t>
  </si>
  <si>
    <t>Montrose County School District RE-1J</t>
  </si>
  <si>
    <t>Vista Charter School</t>
  </si>
  <si>
    <t>1094</t>
  </si>
  <si>
    <t>Brush Middle School</t>
  </si>
  <si>
    <t>1096</t>
  </si>
  <si>
    <t>Brush High School</t>
  </si>
  <si>
    <t>1438</t>
  </si>
  <si>
    <t>Beaver Valley Elementary School</t>
  </si>
  <si>
    <t>2600</t>
  </si>
  <si>
    <t>7046</t>
  </si>
  <si>
    <t>Platte Canyon School District No 1</t>
  </si>
  <si>
    <t>Platte Canyon High School</t>
  </si>
  <si>
    <t>2640</t>
  </si>
  <si>
    <t>0430</t>
  </si>
  <si>
    <t>Aspen 1</t>
  </si>
  <si>
    <t>Aspen Middle School</t>
  </si>
  <si>
    <t>1488</t>
  </si>
  <si>
    <t>Chavez/Huerta K-12 Preparatory Academy</t>
  </si>
  <si>
    <t>6030</t>
  </si>
  <si>
    <t>Byron Syring Delta Center</t>
  </si>
  <si>
    <t>2522</t>
  </si>
  <si>
    <t>Hayden Valley Elementary School</t>
  </si>
  <si>
    <t>8372</t>
  </si>
  <si>
    <t>Summit Re-1</t>
  </si>
  <si>
    <t>Breckenridge Elementary School</t>
  </si>
  <si>
    <t>8376</t>
  </si>
  <si>
    <t>Silverthorne Elementary School</t>
  </si>
  <si>
    <t>3110</t>
  </si>
  <si>
    <t>6963</t>
  </si>
  <si>
    <t>Johnstown-Milliken Re-5J</t>
  </si>
  <si>
    <t>Pioneer Ridge Elementary School</t>
  </si>
  <si>
    <t>0052</t>
  </si>
  <si>
    <t>Heiman Elementary School</t>
  </si>
  <si>
    <t>7700</t>
  </si>
  <si>
    <t>Scott Elementary School</t>
  </si>
  <si>
    <t>8647</t>
  </si>
  <si>
    <t>Salida del Sol Academy</t>
  </si>
  <si>
    <t>8965</t>
  </si>
  <si>
    <t>Union Colony Preparatory School</t>
  </si>
  <si>
    <t>3140</t>
  </si>
  <si>
    <t>3066</t>
  </si>
  <si>
    <t>Weld County School District RE-8</t>
  </si>
  <si>
    <t>Fort Lupton Middle School</t>
  </si>
  <si>
    <t>4699</t>
  </si>
  <si>
    <t>New America School - Thornton</t>
  </si>
  <si>
    <t>6219</t>
  </si>
  <si>
    <t>New America School - Lowry</t>
  </si>
  <si>
    <t>6237</t>
  </si>
  <si>
    <t>New America School</t>
  </si>
  <si>
    <t>6266</t>
  </si>
  <si>
    <t>New Legacy Charter School</t>
  </si>
  <si>
    <t>District Design and Led 17-20</t>
  </si>
  <si>
    <t>06</t>
  </si>
  <si>
    <t>District Design and Led 19-22</t>
  </si>
  <si>
    <t>District Design and Led 18-21</t>
  </si>
  <si>
    <t>Adams-Arapahoe 28J</t>
  </si>
  <si>
    <t>0248</t>
  </si>
  <si>
    <t>Guadalupe Elementary School</t>
  </si>
  <si>
    <t>0252</t>
  </si>
  <si>
    <t>Antonito High School</t>
  </si>
  <si>
    <t>Abraham Lincoln High School</t>
  </si>
  <si>
    <t>0040</t>
  </si>
  <si>
    <t>Ridge View Academy Charter School</t>
  </si>
  <si>
    <t>John H. Amesse Elementary</t>
  </si>
  <si>
    <t>0388</t>
  </si>
  <si>
    <t>Asbury Elementary School</t>
  </si>
  <si>
    <t>0520</t>
  </si>
  <si>
    <t>Barnum Elementary School</t>
  </si>
  <si>
    <t>1076</t>
  </si>
  <si>
    <t>Brown International Academy</t>
  </si>
  <si>
    <t>1489</t>
  </si>
  <si>
    <t>Compassion Road Academy</t>
  </si>
  <si>
    <t>Columbian Elementary School</t>
  </si>
  <si>
    <t>2129</t>
  </si>
  <si>
    <t>DCIS At Fairmont</t>
  </si>
  <si>
    <t>2188</t>
  </si>
  <si>
    <t>DCIS At Wyman</t>
  </si>
  <si>
    <t>2209</t>
  </si>
  <si>
    <t>DCIS At Montebello</t>
  </si>
  <si>
    <t>2223</t>
  </si>
  <si>
    <t>DSST: COLE MIDDLE SCHOOL</t>
  </si>
  <si>
    <t>2506</t>
  </si>
  <si>
    <t>Edison Elementary School</t>
  </si>
  <si>
    <t>2652</t>
  </si>
  <si>
    <t>Ellis Elementary School</t>
  </si>
  <si>
    <t>2726</t>
  </si>
  <si>
    <t>Emily Griffith High School</t>
  </si>
  <si>
    <t>2757</t>
  </si>
  <si>
    <t>High Tech Early College</t>
  </si>
  <si>
    <t>3340</t>
  </si>
  <si>
    <t>Lena Archuleta Elementary School</t>
  </si>
  <si>
    <t>4444</t>
  </si>
  <si>
    <t>John F Kennedy High School</t>
  </si>
  <si>
    <t>4494</t>
  </si>
  <si>
    <t>Denver Justice High School</t>
  </si>
  <si>
    <t>4795</t>
  </si>
  <si>
    <t>Kunsmiller Creative Arts Academy</t>
  </si>
  <si>
    <t>5044</t>
  </si>
  <si>
    <t>Legacy Options High School</t>
  </si>
  <si>
    <t>5605</t>
  </si>
  <si>
    <t>Dr. Martin Luther King Jr. Early College</t>
  </si>
  <si>
    <t>5844</t>
  </si>
  <si>
    <t>Contemporary Learning Academy</t>
  </si>
  <si>
    <t>Montclair Elementary School</t>
  </si>
  <si>
    <t>6308</t>
  </si>
  <si>
    <t>North High School Engagement Center</t>
  </si>
  <si>
    <t>6970</t>
  </si>
  <si>
    <t>Florida Pitt-Waller Ece-8 School</t>
  </si>
  <si>
    <t>Montebello Career and Technical High School</t>
  </si>
  <si>
    <t>Montebello Career And Technical High School</t>
  </si>
  <si>
    <t>7361</t>
  </si>
  <si>
    <t>Riseup Community School</t>
  </si>
  <si>
    <t>7694</t>
  </si>
  <si>
    <t>Charles M. Schenck Community School</t>
  </si>
  <si>
    <t>Schmitt Elementary School</t>
  </si>
  <si>
    <t>Smith Elementary</t>
  </si>
  <si>
    <t>8422</t>
  </si>
  <si>
    <t>Swansea Elementary School</t>
  </si>
  <si>
    <t>8888</t>
  </si>
  <si>
    <t>Traylor Academy</t>
  </si>
  <si>
    <t>8995</t>
  </si>
  <si>
    <t>Vista Academy</t>
  </si>
  <si>
    <t>9050</t>
  </si>
  <si>
    <t>Valverde Elementary School</t>
  </si>
  <si>
    <t>2400</t>
  </si>
  <si>
    <t>Odyssey Early College And Career Options</t>
  </si>
  <si>
    <t>2528</t>
  </si>
  <si>
    <t>Nikola Tesla Education Opportunity Center</t>
  </si>
  <si>
    <t>8457</t>
  </si>
  <si>
    <t>Jack Swigert Aerospace Academy</t>
  </si>
  <si>
    <t>1070</t>
  </si>
  <si>
    <t>Hanover School District 28</t>
  </si>
  <si>
    <t>8791</t>
  </si>
  <si>
    <t>Falcon School District 49</t>
  </si>
  <si>
    <t>Vista Ridge High School</t>
  </si>
  <si>
    <t>1180</t>
  </si>
  <si>
    <t>Roaring Fork School District</t>
  </si>
  <si>
    <t>1510</t>
  </si>
  <si>
    <t>Lake County R-1</t>
  </si>
  <si>
    <t>0612</t>
  </si>
  <si>
    <t>Bauder Elementary School</t>
  </si>
  <si>
    <t>0678</t>
  </si>
  <si>
    <t>Beattie Elementary School</t>
  </si>
  <si>
    <t>3760</t>
  </si>
  <si>
    <t>Centennial High School</t>
  </si>
  <si>
    <t>5068</t>
  </si>
  <si>
    <t>Lesher Middle School</t>
  </si>
  <si>
    <t>7127</t>
  </si>
  <si>
    <t>Poudre Community Academy</t>
  </si>
  <si>
    <t>7161</t>
  </si>
  <si>
    <t>Preston Middle School</t>
  </si>
  <si>
    <t>7198</t>
  </si>
  <si>
    <t>PSD Global Academy</t>
  </si>
  <si>
    <t>0066</t>
  </si>
  <si>
    <t>Aguilar Junior/Senior School</t>
  </si>
  <si>
    <t>Grand River Academy</t>
  </si>
  <si>
    <t>2036</t>
  </si>
  <si>
    <t>Children's Kiva Montessori</t>
  </si>
  <si>
    <t>District Design and Led 20-22</t>
  </si>
  <si>
    <t>5436</t>
  </si>
  <si>
    <t>Manaugh Elementary School</t>
  </si>
  <si>
    <t>5836</t>
  </si>
  <si>
    <t>Mesa Elementary School</t>
  </si>
  <si>
    <t>6026</t>
  </si>
  <si>
    <t>Montezuma-Cortez High School</t>
  </si>
  <si>
    <t>6366</t>
  </si>
  <si>
    <t>Northside Elementary School</t>
  </si>
  <si>
    <t>6466</t>
  </si>
  <si>
    <t>Oak Grove</t>
  </si>
  <si>
    <t>7106</t>
  </si>
  <si>
    <t>Pomona Elementary School</t>
  </si>
  <si>
    <t>2190</t>
  </si>
  <si>
    <t>6196</t>
  </si>
  <si>
    <t>West End Re-2</t>
  </si>
  <si>
    <t>Naturita Elementary School</t>
  </si>
  <si>
    <t>8832</t>
  </si>
  <si>
    <t>Thomson Primary School</t>
  </si>
  <si>
    <t>0756</t>
  </si>
  <si>
    <t>Franklin School Of Innovation</t>
  </si>
  <si>
    <t>0822</t>
  </si>
  <si>
    <t>Bessemer Elementary School</t>
  </si>
  <si>
    <t>1454</t>
  </si>
  <si>
    <t>Central High School</t>
  </si>
  <si>
    <t>5916</t>
  </si>
  <si>
    <t>Minnequa Elementary School</t>
  </si>
  <si>
    <t>7481</t>
  </si>
  <si>
    <t>Roncalli Stem Academy</t>
  </si>
  <si>
    <t>3050</t>
  </si>
  <si>
    <t>6582</t>
  </si>
  <si>
    <t>Otis School District R-3</t>
  </si>
  <si>
    <t>Otis Elementary School</t>
  </si>
  <si>
    <t>Colorado Preparatory Academy High School</t>
  </si>
  <si>
    <t>Pikes Peak Online School</t>
  </si>
  <si>
    <t>EASI MTSS</t>
  </si>
  <si>
    <t>07</t>
  </si>
  <si>
    <t>1050</t>
  </si>
  <si>
    <t>Ellicott 22</t>
  </si>
  <si>
    <t>Engagement Planning</t>
  </si>
  <si>
    <t>6239</t>
  </si>
  <si>
    <t>Noel Community Arts School</t>
  </si>
  <si>
    <t>XX</t>
  </si>
  <si>
    <t>3880</t>
  </si>
  <si>
    <t>Heath Middle School</t>
  </si>
  <si>
    <t>Reallocated Assistance Fund</t>
  </si>
  <si>
    <t>YY</t>
  </si>
  <si>
    <t>0263</t>
  </si>
  <si>
    <t>Global Leadership Academy</t>
  </si>
  <si>
    <t>School Turnaround Leaders Program</t>
  </si>
  <si>
    <t>0140</t>
  </si>
  <si>
    <t>8064</t>
  </si>
  <si>
    <t>Littleton 6</t>
  </si>
  <si>
    <t>Moody Elementary</t>
  </si>
  <si>
    <t>0290</t>
  </si>
  <si>
    <t>0443</t>
  </si>
  <si>
    <t>Las Animas</t>
  </si>
  <si>
    <t>AIM Global</t>
  </si>
  <si>
    <t>4792</t>
  </si>
  <si>
    <t>Kohl Elementary</t>
  </si>
  <si>
    <t>09</t>
  </si>
  <si>
    <t>0067</t>
  </si>
  <si>
    <t>Academy of Urban Learning</t>
  </si>
  <si>
    <t>John H. Amesse Elementary School</t>
  </si>
  <si>
    <t>1748</t>
  </si>
  <si>
    <t>Colorado High School Charter</t>
  </si>
  <si>
    <t>2183</t>
  </si>
  <si>
    <t>DCIS</t>
  </si>
  <si>
    <t>2641</t>
  </si>
  <si>
    <t>Excel Academy</t>
  </si>
  <si>
    <t>John F. Kennedy High School</t>
  </si>
  <si>
    <t>5448</t>
  </si>
  <si>
    <t>Manual High School</t>
  </si>
  <si>
    <t>6508</t>
  </si>
  <si>
    <t>Omar D. Blair Charter School</t>
  </si>
  <si>
    <t>9693</t>
  </si>
  <si>
    <t>West Early College</t>
  </si>
  <si>
    <t>9702</t>
  </si>
  <si>
    <t>West Leadership Academy</t>
  </si>
  <si>
    <t>1450</t>
  </si>
  <si>
    <t>Mesa County Valley School District 51</t>
  </si>
  <si>
    <t>Chatfield Elementary School</t>
  </si>
  <si>
    <t>4425</t>
  </si>
  <si>
    <t>Jefferson Junior/Senior High School</t>
  </si>
  <si>
    <t>Supervisor Pilot</t>
  </si>
  <si>
    <t>08</t>
  </si>
  <si>
    <t>0020</t>
  </si>
  <si>
    <t>6376</t>
  </si>
  <si>
    <t>Adams 12 Five Star Schools</t>
  </si>
  <si>
    <t>North Star Elementary School</t>
  </si>
  <si>
    <t>Turnaround Network</t>
  </si>
  <si>
    <t>10</t>
  </si>
  <si>
    <t xml:space="preserve">N/A </t>
  </si>
  <si>
    <t>0464</t>
  </si>
  <si>
    <t>Aurora Hills Middle School</t>
  </si>
  <si>
    <t>6310</t>
  </si>
  <si>
    <t>North Middle School</t>
  </si>
  <si>
    <t>8078</t>
  </si>
  <si>
    <t>South Middle School</t>
  </si>
  <si>
    <t>9140</t>
  </si>
  <si>
    <t>Virginia Court Elementary</t>
  </si>
  <si>
    <t>0990</t>
  </si>
  <si>
    <t>6952</t>
  </si>
  <si>
    <t>Widefield School District 3</t>
  </si>
  <si>
    <t>Pinello Elementary</t>
  </si>
  <si>
    <t>Pinello Elementary School</t>
  </si>
  <si>
    <t>3920</t>
  </si>
  <si>
    <t>Henry Elementary School</t>
  </si>
  <si>
    <t>5988</t>
  </si>
  <si>
    <t>Monroe Elementary School</t>
  </si>
  <si>
    <t>Jack Swigert Elementary School</t>
  </si>
  <si>
    <t>9404</t>
  </si>
  <si>
    <t>West Elementary</t>
  </si>
  <si>
    <t>9618</t>
  </si>
  <si>
    <t>Rogers Elementary School</t>
  </si>
  <si>
    <t>8038</t>
  </si>
  <si>
    <t>Sopris Elementary School</t>
  </si>
  <si>
    <t>4422</t>
  </si>
  <si>
    <t>Jefferson Junior/Senior School</t>
  </si>
  <si>
    <t>5354</t>
  </si>
  <si>
    <t>Lumberg Elementary School</t>
  </si>
  <si>
    <t>5972</t>
  </si>
  <si>
    <t>Molholm Elementary School</t>
  </si>
  <si>
    <t>6090</t>
  </si>
  <si>
    <t>Moore Middle School</t>
  </si>
  <si>
    <t>8834</t>
  </si>
  <si>
    <t>Thomson Elementary School</t>
  </si>
  <si>
    <t>9154</t>
  </si>
  <si>
    <t>Vivian Elementary School</t>
  </si>
  <si>
    <t>0510</t>
  </si>
  <si>
    <t>Conrad Ball Middle School</t>
  </si>
  <si>
    <t>5170</t>
  </si>
  <si>
    <t>Lincoln Elementary</t>
  </si>
  <si>
    <t>Lincoln Elementary School</t>
  </si>
  <si>
    <t>6194</t>
  </si>
  <si>
    <t>Namaqua Elementary School</t>
  </si>
  <si>
    <t>8918</t>
  </si>
  <si>
    <t>Truscott Elementary</t>
  </si>
  <si>
    <t>Truscott Elementary School</t>
  </si>
  <si>
    <t>9228</t>
  </si>
  <si>
    <t>Walt Clark Middle School</t>
  </si>
  <si>
    <t>9674</t>
  </si>
  <si>
    <t>Winona Elementary</t>
  </si>
  <si>
    <t>Winona Elementary School</t>
  </si>
  <si>
    <t>Oak Grove Elementary</t>
  </si>
  <si>
    <t>6486</t>
  </si>
  <si>
    <t>Olathe Middle School</t>
  </si>
  <si>
    <t>6490</t>
  </si>
  <si>
    <t>1304</t>
  </si>
  <si>
    <t>Carlile Elementary</t>
  </si>
  <si>
    <t>2394</t>
  </si>
  <si>
    <t>East High School</t>
  </si>
  <si>
    <t>3976</t>
  </si>
  <si>
    <t>Highland Park Elementary School</t>
  </si>
  <si>
    <t>5048</t>
  </si>
  <si>
    <t>Pueblo Academy of the Arts</t>
  </si>
  <si>
    <t>6770</t>
  </si>
  <si>
    <t>Park View Elementary School</t>
  </si>
  <si>
    <t>3162</t>
  </si>
  <si>
    <t>Franklin Middle School</t>
  </si>
  <si>
    <t>4438</t>
  </si>
  <si>
    <t>Prairie Heights Middle School</t>
  </si>
  <si>
    <t>5752</t>
  </si>
  <si>
    <t>Meeker Elementary School</t>
  </si>
  <si>
    <t>6774</t>
  </si>
  <si>
    <t>Martinez Elementary 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</si>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</sst>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/>
    <xf numFmtId="43" fontId="4" fillId="0" borderId="8" xfId="1" applyFont="1" applyFill="1" applyBorder="1"/>
    <xf numFmtId="43" fontId="4" fillId="0" borderId="9" xfId="1" applyFont="1" applyFill="1" applyBorder="1"/>
    <xf numFmtId="43" fontId="4" fillId="0" borderId="12" xfId="1" applyFont="1" applyFill="1" applyBorder="1"/>
    <xf numFmtId="43" fontId="4" fillId="0" borderId="7" xfId="1" applyFont="1" applyFill="1" applyBorder="1"/>
    <xf numFmtId="43" fontId="4" fillId="0" borderId="13" xfId="1" applyFont="1" applyFill="1" applyBorder="1"/>
    <xf numFmtId="43" fontId="4" fillId="0" borderId="14" xfId="1" applyFont="1" applyFill="1" applyBorder="1"/>
    <xf numFmtId="43" fontId="4" fillId="0" borderId="15" xfId="1" applyFont="1" applyFill="1" applyBorder="1"/>
    <xf numFmtId="43" fontId="4" fillId="0" borderId="0" xfId="1" applyFont="1" applyFill="1" applyBorder="1"/>
    <xf numFmtId="43" fontId="4" fillId="0" borderId="17" xfId="1" applyFont="1" applyFill="1" applyBorder="1"/>
    <xf numFmtId="43" fontId="4" fillId="0" borderId="18" xfId="1" applyFont="1" applyFill="1" applyBorder="1"/>
    <xf numFmtId="43" fontId="4" fillId="0" borderId="16" xfId="1" applyFont="1" applyFill="1" applyBorder="1"/>
    <xf numFmtId="43" fontId="4" fillId="0" borderId="19" xfId="1" applyFont="1" applyFill="1" applyBorder="1"/>
    <xf numFmtId="0" fontId="4" fillId="0" borderId="0" xfId="0" quotePrefix="1" applyFont="1"/>
    <xf numFmtId="43" fontId="4" fillId="0" borderId="21" xfId="1" applyFont="1" applyFill="1" applyBorder="1"/>
    <xf numFmtId="43" fontId="4" fillId="0" borderId="23" xfId="1" applyFont="1" applyFill="1" applyBorder="1"/>
    <xf numFmtId="43" fontId="4" fillId="0" borderId="24" xfId="1" applyFont="1" applyFill="1" applyBorder="1"/>
    <xf numFmtId="43" fontId="4" fillId="0" borderId="20" xfId="1" applyFont="1" applyFill="1" applyBorder="1"/>
    <xf numFmtId="43" fontId="4" fillId="0" borderId="25" xfId="1" applyFont="1" applyFill="1" applyBorder="1"/>
    <xf numFmtId="43" fontId="4" fillId="0" borderId="27" xfId="1" applyFont="1" applyFill="1" applyBorder="1"/>
    <xf numFmtId="43" fontId="4" fillId="0" borderId="28" xfId="1" applyFont="1" applyFill="1" applyBorder="1"/>
    <xf numFmtId="43" fontId="4" fillId="0" borderId="29" xfId="1" applyFont="1" applyFill="1" applyBorder="1"/>
    <xf numFmtId="43" fontId="4" fillId="0" borderId="26" xfId="1" applyFont="1" applyFill="1" applyBorder="1"/>
    <xf numFmtId="43" fontId="4" fillId="0" borderId="30" xfId="1" applyFont="1" applyFill="1" applyBorder="1"/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3" fontId="5" fillId="0" borderId="33" xfId="1" applyFont="1" applyFill="1" applyBorder="1"/>
    <xf numFmtId="43" fontId="5" fillId="0" borderId="34" xfId="1" applyFont="1" applyFill="1" applyBorder="1"/>
    <xf numFmtId="43" fontId="5" fillId="0" borderId="0" xfId="1" applyFont="1" applyFill="1" applyBorder="1"/>
    <xf numFmtId="43" fontId="4" fillId="0" borderId="0" xfId="1" applyFont="1" applyFill="1"/>
    <xf numFmtId="43" fontId="4" fillId="0" borderId="0" xfId="1" applyFont="1" applyFill="1" applyAlignment="1">
      <alignment horizontal="left"/>
    </xf>
    <xf numFmtId="0" fontId="4" fillId="0" borderId="7" xfId="0" quotePrefix="1" applyFont="1" applyFill="1" applyBorder="1"/>
    <xf numFmtId="0" fontId="4" fillId="0" borderId="8" xfId="0" quotePrefix="1" applyFont="1" applyFill="1" applyBorder="1"/>
    <xf numFmtId="0" fontId="4" fillId="0" borderId="8" xfId="0" applyFont="1" applyFill="1" applyBorder="1"/>
    <xf numFmtId="0" fontId="4" fillId="0" borderId="9" xfId="0" quotePrefix="1" applyFont="1" applyFill="1" applyBorder="1"/>
    <xf numFmtId="0" fontId="4" fillId="0" borderId="10" xfId="0" quotePrefix="1" applyFont="1" applyFill="1" applyBorder="1"/>
    <xf numFmtId="0" fontId="4" fillId="0" borderId="11" xfId="0" quotePrefix="1" applyFont="1" applyFill="1" applyBorder="1"/>
    <xf numFmtId="0" fontId="4" fillId="0" borderId="0" xfId="0" applyFont="1" applyFill="1"/>
    <xf numFmtId="0" fontId="4" fillId="0" borderId="16" xfId="0" applyFont="1" applyFill="1" applyBorder="1"/>
    <xf numFmtId="0" fontId="4" fillId="0" borderId="15" xfId="0" applyFont="1" applyFill="1" applyBorder="1"/>
    <xf numFmtId="0" fontId="4" fillId="0" borderId="15" xfId="0" quotePrefix="1" applyFont="1" applyFill="1" applyBorder="1"/>
    <xf numFmtId="0" fontId="4" fillId="0" borderId="16" xfId="0" quotePrefix="1" applyFont="1" applyFill="1" applyBorder="1"/>
    <xf numFmtId="0" fontId="4" fillId="0" borderId="0" xfId="0" quotePrefix="1" applyFont="1" applyFill="1"/>
    <xf numFmtId="43" fontId="4" fillId="0" borderId="15" xfId="0" applyNumberFormat="1" applyFont="1" applyFill="1" applyBorder="1"/>
    <xf numFmtId="43" fontId="4" fillId="0" borderId="17" xfId="0" applyNumberFormat="1" applyFont="1" applyFill="1" applyBorder="1"/>
    <xf numFmtId="43" fontId="4" fillId="0" borderId="16" xfId="0" applyNumberFormat="1" applyFont="1" applyFill="1" applyBorder="1"/>
    <xf numFmtId="43" fontId="4" fillId="0" borderId="18" xfId="0" applyNumberFormat="1" applyFont="1" applyFill="1" applyBorder="1"/>
    <xf numFmtId="43" fontId="4" fillId="0" borderId="19" xfId="0" applyNumberFormat="1" applyFont="1" applyFill="1" applyBorder="1"/>
    <xf numFmtId="0" fontId="4" fillId="0" borderId="20" xfId="0" applyFont="1" applyFill="1" applyBorder="1"/>
    <xf numFmtId="0" fontId="4" fillId="0" borderId="21" xfId="0" quotePrefix="1" applyFont="1" applyFill="1" applyBorder="1"/>
    <xf numFmtId="0" fontId="4" fillId="0" borderId="21" xfId="0" applyFont="1" applyFill="1" applyBorder="1"/>
    <xf numFmtId="0" fontId="4" fillId="0" borderId="22" xfId="0" quotePrefix="1" applyFont="1" applyFill="1" applyBorder="1"/>
    <xf numFmtId="0" fontId="4" fillId="0" borderId="26" xfId="0" applyFont="1" applyFill="1" applyBorder="1"/>
    <xf numFmtId="0" fontId="4" fillId="0" borderId="27" xfId="0" quotePrefix="1" applyFont="1" applyFill="1" applyBorder="1"/>
    <xf numFmtId="0" fontId="4" fillId="0" borderId="27" xfId="0" applyFont="1" applyFill="1" applyBorder="1"/>
  </cellXfs>
  <cellStyles count="3">
    <cellStyle name="Comma" xfId="1" builtinId="3"/>
    <cellStyle name="Normal" xfId="0" builtinId="0"/>
    <cellStyle name="Normal 2" xfId="2" xr:uid="{B62DDFF4-7664-4AD6-BFA3-F602B723E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petitive%20Grants\Title%20I%20-%20SI\EASI%20-%20All%20Competitive%20Grants\EASI%20Recon%20and%20Balance%20Report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XC"/>
      <sheetName val="Sheet1"/>
      <sheetName val="Distribution Report"/>
      <sheetName val="Sheet2"/>
      <sheetName val="FAIN Award Amounts"/>
    </sheetNames>
    <sheetDataSet>
      <sheetData sheetId="0">
        <row r="453">
          <cell r="EL453">
            <v>13659046.15968043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9595-680A-4B23-BCC6-34596FD1688D}">
  <dimension ref="A1:CJ430"/>
  <sheetViews>
    <sheetView tabSelected="1" zoomScale="85" zoomScaleNormal="85" workbookViewId="0">
      <pane xSplit="5" ySplit="1" topLeftCell="BM2" activePane="bottomRight" state="frozen"/>
      <selection pane="topRight" activeCell="F1" sqref="F1"/>
      <selection pane="bottomLeft" activeCell="A2" sqref="A2"/>
      <selection pane="bottomRight" activeCell="CB1" sqref="CB1:CE1048576"/>
    </sheetView>
  </sheetViews>
  <sheetFormatPr defaultColWidth="0" defaultRowHeight="13.8" outlineLevelCol="1" x14ac:dyDescent="0.3"/>
  <cols>
    <col min="1" max="1" width="17.5546875" style="12" bestFit="1" customWidth="1"/>
    <col min="2" max="2" width="17.33203125" style="12" bestFit="1" customWidth="1"/>
    <col min="3" max="3" width="31.6640625" style="12" bestFit="1" customWidth="1"/>
    <col min="4" max="4" width="39.44140625" style="12" bestFit="1" customWidth="1"/>
    <col min="5" max="5" width="30.5546875" style="12" bestFit="1" customWidth="1"/>
    <col min="6" max="6" width="10" style="12" bestFit="1" customWidth="1"/>
    <col min="7" max="11" width="10" style="12" customWidth="1"/>
    <col min="12" max="12" width="39" style="12" bestFit="1" customWidth="1"/>
    <col min="13" max="13" width="23.6640625" style="41" bestFit="1" customWidth="1"/>
    <col min="14" max="14" width="11.5546875" style="41" bestFit="1" customWidth="1"/>
    <col min="15" max="15" width="10.5546875" style="41" bestFit="1" customWidth="1"/>
    <col min="16" max="16" width="11.5546875" style="41" bestFit="1" customWidth="1"/>
    <col min="17" max="17" width="20.6640625" style="41" bestFit="1" customWidth="1"/>
    <col min="18" max="18" width="31.33203125" style="42" bestFit="1" customWidth="1"/>
    <col min="19" max="19" width="39.33203125" style="41" bestFit="1" customWidth="1" collapsed="1"/>
    <col min="20" max="21" width="11.5546875" style="41" bestFit="1" customWidth="1"/>
    <col min="22" max="22" width="14.88671875" style="41" bestFit="1" customWidth="1"/>
    <col min="23" max="23" width="12.44140625" style="41" bestFit="1" customWidth="1"/>
    <col min="24" max="24" width="14.44140625" style="41" bestFit="1" customWidth="1"/>
    <col min="25" max="25" width="14.109375" style="41" bestFit="1" customWidth="1"/>
    <col min="26" max="26" width="11.88671875" style="41" bestFit="1" customWidth="1"/>
    <col min="27" max="27" width="13" style="41" bestFit="1" customWidth="1"/>
    <col min="28" max="28" width="11.5546875" style="41" bestFit="1" customWidth="1"/>
    <col min="29" max="29" width="13.109375" style="41" bestFit="1" customWidth="1"/>
    <col min="30" max="31" width="11.5546875" style="41" bestFit="1" customWidth="1"/>
    <col min="32" max="32" width="20.6640625" style="41" bestFit="1" customWidth="1"/>
    <col min="33" max="35" width="23.6640625" style="41" bestFit="1" customWidth="1" collapsed="1"/>
    <col min="36" max="38" width="11.5546875" style="41" bestFit="1" customWidth="1"/>
    <col min="39" max="39" width="14.88671875" style="41" bestFit="1" customWidth="1"/>
    <col min="40" max="40" width="13.44140625" style="41" bestFit="1" customWidth="1"/>
    <col min="41" max="41" width="14.44140625" style="41" bestFit="1" customWidth="1"/>
    <col min="42" max="42" width="14.109375" style="41" bestFit="1" customWidth="1"/>
    <col min="43" max="43" width="11.88671875" style="41" bestFit="1" customWidth="1"/>
    <col min="44" max="44" width="13" style="41" bestFit="1" customWidth="1"/>
    <col min="45" max="45" width="11.5546875" style="41" bestFit="1" customWidth="1"/>
    <col min="46" max="48" width="13.109375" style="41" bestFit="1" customWidth="1"/>
    <col min="49" max="49" width="20.6640625" style="41" bestFit="1" customWidth="1"/>
    <col min="50" max="52" width="23.6640625" style="41" customWidth="1" collapsed="1"/>
    <col min="53" max="53" width="13.109375" style="41" bestFit="1" customWidth="1"/>
    <col min="54" max="54" width="11.5546875" style="41" bestFit="1" customWidth="1"/>
    <col min="55" max="55" width="15.5546875" style="41" customWidth="1"/>
    <col min="56" max="56" width="14.88671875" style="41" customWidth="1"/>
    <col min="57" max="57" width="12.44140625" style="41" customWidth="1"/>
    <col min="58" max="58" width="14.44140625" style="41" customWidth="1" outlineLevel="1"/>
    <col min="59" max="59" width="14.109375" style="41" customWidth="1" outlineLevel="1"/>
    <col min="60" max="60" width="13.33203125" style="41" customWidth="1" outlineLevel="1"/>
    <col min="61" max="61" width="13" style="41" customWidth="1" outlineLevel="1"/>
    <col min="62" max="62" width="11.5546875" style="41" customWidth="1" outlineLevel="1"/>
    <col min="63" max="64" width="13.109375" style="41" customWidth="1" outlineLevel="1"/>
    <col min="65" max="65" width="13.88671875" style="41" bestFit="1" customWidth="1"/>
    <col min="66" max="66" width="13.88671875" style="41" hidden="1" customWidth="1"/>
    <col min="67" max="67" width="13.88671875" style="41" customWidth="1"/>
    <col min="68" max="78" width="13.88671875" style="41" hidden="1" customWidth="1"/>
    <col min="79" max="79" width="13.88671875" style="41" customWidth="1"/>
    <col min="80" max="82" width="13.88671875" style="41" hidden="1" customWidth="1"/>
    <col min="83" max="83" width="16.109375" style="12" hidden="1" customWidth="1"/>
    <col min="84" max="88" width="0" style="12" hidden="1" customWidth="1"/>
    <col min="89" max="16384" width="10" style="12" hidden="1"/>
  </cols>
  <sheetData>
    <row r="1" spans="1:82" ht="28.2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5" t="s">
        <v>20</v>
      </c>
      <c r="V1" s="6" t="s">
        <v>21</v>
      </c>
      <c r="W1" s="7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13</v>
      </c>
      <c r="AD1" s="5" t="s">
        <v>14</v>
      </c>
      <c r="AE1" s="5" t="s">
        <v>15</v>
      </c>
      <c r="AF1" s="4" t="s">
        <v>28</v>
      </c>
      <c r="AG1" s="4" t="s">
        <v>29</v>
      </c>
      <c r="AH1" s="4" t="s">
        <v>30</v>
      </c>
      <c r="AI1" s="4" t="s">
        <v>31</v>
      </c>
      <c r="AJ1" s="5" t="s">
        <v>19</v>
      </c>
      <c r="AK1" s="8" t="s">
        <v>20</v>
      </c>
      <c r="AL1" s="9"/>
      <c r="AM1" s="6" t="s">
        <v>21</v>
      </c>
      <c r="AN1" s="7" t="s">
        <v>22</v>
      </c>
      <c r="AO1" s="5" t="s">
        <v>23</v>
      </c>
      <c r="AP1" s="5" t="s">
        <v>24</v>
      </c>
      <c r="AQ1" s="5" t="s">
        <v>25</v>
      </c>
      <c r="AR1" s="5" t="s">
        <v>26</v>
      </c>
      <c r="AS1" s="5" t="s">
        <v>27</v>
      </c>
      <c r="AT1" s="5" t="s">
        <v>13</v>
      </c>
      <c r="AU1" s="5" t="s">
        <v>14</v>
      </c>
      <c r="AV1" s="5" t="s">
        <v>15</v>
      </c>
      <c r="AW1" s="4" t="s">
        <v>32</v>
      </c>
      <c r="AX1" s="4" t="s">
        <v>33</v>
      </c>
      <c r="AY1" s="4" t="s">
        <v>34</v>
      </c>
      <c r="AZ1" s="4" t="s">
        <v>35</v>
      </c>
      <c r="BA1" s="7" t="s">
        <v>19</v>
      </c>
      <c r="BB1" s="5" t="s">
        <v>20</v>
      </c>
      <c r="BC1" s="6" t="s">
        <v>21</v>
      </c>
      <c r="BD1" s="7" t="s">
        <v>22</v>
      </c>
      <c r="BE1" s="5" t="s">
        <v>23</v>
      </c>
      <c r="BF1" s="5" t="s">
        <v>24</v>
      </c>
      <c r="BG1" s="5" t="s">
        <v>25</v>
      </c>
      <c r="BH1" s="5" t="s">
        <v>26</v>
      </c>
      <c r="BI1" s="5" t="s">
        <v>27</v>
      </c>
      <c r="BJ1" s="5" t="s">
        <v>13</v>
      </c>
      <c r="BK1" s="5" t="s">
        <v>14</v>
      </c>
      <c r="BL1" s="5" t="s">
        <v>15</v>
      </c>
      <c r="BM1" s="10" t="s">
        <v>36</v>
      </c>
      <c r="BN1" s="4" t="s">
        <v>37</v>
      </c>
      <c r="BO1" s="4" t="s">
        <v>19</v>
      </c>
      <c r="BP1" s="7" t="s">
        <v>20</v>
      </c>
      <c r="BQ1" s="4" t="s">
        <v>21</v>
      </c>
      <c r="BR1" s="7" t="s">
        <v>22</v>
      </c>
      <c r="BS1" s="4" t="s">
        <v>23</v>
      </c>
      <c r="BT1" s="7" t="s">
        <v>24</v>
      </c>
      <c r="BU1" s="4" t="s">
        <v>25</v>
      </c>
      <c r="BV1" s="7" t="s">
        <v>26</v>
      </c>
      <c r="BW1" s="4" t="s">
        <v>27</v>
      </c>
      <c r="BX1" s="7" t="s">
        <v>13</v>
      </c>
      <c r="BY1" s="4" t="s">
        <v>14</v>
      </c>
      <c r="BZ1" s="4" t="s">
        <v>15</v>
      </c>
      <c r="CA1" s="4" t="s">
        <v>38</v>
      </c>
      <c r="CB1" s="11"/>
      <c r="CC1" s="11"/>
      <c r="CD1" s="11"/>
    </row>
    <row r="2" spans="1:82" s="49" customFormat="1" x14ac:dyDescent="0.3">
      <c r="A2" s="43" t="s">
        <v>39</v>
      </c>
      <c r="B2" s="44" t="s">
        <v>40</v>
      </c>
      <c r="C2" s="45" t="s">
        <v>41</v>
      </c>
      <c r="D2" s="45" t="s">
        <v>42</v>
      </c>
      <c r="E2" s="44" t="s">
        <v>43</v>
      </c>
      <c r="F2" s="46" t="s">
        <v>44</v>
      </c>
      <c r="G2" s="47" t="str">
        <f t="shared" ref="G2:G12" si="0">IF(M2&gt;0, "1", "0")</f>
        <v>0</v>
      </c>
      <c r="H2" s="47" t="str">
        <f t="shared" ref="H2:H12" si="1">IF(S2&gt;0, "1", "0")</f>
        <v>0</v>
      </c>
      <c r="I2" s="47" t="str">
        <f t="shared" ref="I2:I12" si="2">IF(AI2&gt;0, "1", "0")</f>
        <v>0</v>
      </c>
      <c r="J2" s="47" t="str">
        <f t="shared" ref="J2:J12" si="3">IF(AZ2&gt;0, "1", "0")</f>
        <v>0</v>
      </c>
      <c r="K2" s="47" t="str">
        <f t="shared" ref="K2:K12" si="4">CONCATENATE(G2,H2,I2,J2)</f>
        <v>0000</v>
      </c>
      <c r="L2" s="48" t="str">
        <f t="shared" ref="L2:L12" si="5">A2&amp;B2&amp;E2</f>
        <v>0030N/AAccountability Pathways 19-20</v>
      </c>
      <c r="M2" s="13"/>
      <c r="N2" s="13"/>
      <c r="O2" s="13"/>
      <c r="P2" s="13"/>
      <c r="Q2" s="13">
        <f t="shared" ref="Q2:Q12" si="6">SUM(M2:P2)</f>
        <v>0</v>
      </c>
      <c r="R2" s="13"/>
      <c r="S2" s="13">
        <v>0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>
        <f t="shared" ref="AF2:AF12" si="7">SUM(Q2:AE2)</f>
        <v>0</v>
      </c>
      <c r="AG2" s="13"/>
      <c r="AH2" s="13">
        <v>0</v>
      </c>
      <c r="AI2" s="13"/>
      <c r="AJ2" s="13"/>
      <c r="AK2" s="13"/>
      <c r="AL2" s="13"/>
      <c r="AM2" s="13"/>
      <c r="AN2" s="13">
        <v>0</v>
      </c>
      <c r="AO2" s="13">
        <v>0</v>
      </c>
      <c r="AP2" s="13"/>
      <c r="AQ2" s="13"/>
      <c r="AR2" s="13"/>
      <c r="AS2" s="13"/>
      <c r="AT2" s="14">
        <v>0</v>
      </c>
      <c r="AU2" s="14">
        <v>0</v>
      </c>
      <c r="AV2" s="14">
        <v>0</v>
      </c>
      <c r="AW2" s="15">
        <f t="shared" ref="AW2:AW12" si="8">SUM(AF2:AV2)</f>
        <v>0</v>
      </c>
      <c r="AX2" s="16">
        <v>0</v>
      </c>
      <c r="AY2" s="16">
        <v>0</v>
      </c>
      <c r="AZ2" s="15"/>
      <c r="BA2" s="17">
        <v>0</v>
      </c>
      <c r="BB2" s="13">
        <v>0</v>
      </c>
      <c r="BC2" s="13">
        <v>0</v>
      </c>
      <c r="BD2" s="13">
        <v>0</v>
      </c>
      <c r="BE2" s="13"/>
      <c r="BF2" s="13"/>
      <c r="BG2" s="13">
        <v>0</v>
      </c>
      <c r="BH2" s="13">
        <v>0</v>
      </c>
      <c r="BI2" s="13">
        <v>0</v>
      </c>
      <c r="BJ2" s="14"/>
      <c r="BK2" s="14"/>
      <c r="BL2" s="14"/>
      <c r="BM2" s="18">
        <f t="shared" ref="BM2:BM65" si="9">SUM(AW2:BL2)</f>
        <v>0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>
        <f t="shared" ref="CA2:CA65" si="10">SUM(BM2:BZ2)</f>
        <v>0</v>
      </c>
      <c r="CB2" s="20"/>
      <c r="CC2" s="20"/>
      <c r="CD2" s="20"/>
    </row>
    <row r="3" spans="1:82" s="49" customFormat="1" x14ac:dyDescent="0.3">
      <c r="A3" s="50" t="s">
        <v>45</v>
      </c>
      <c r="B3" s="51" t="s">
        <v>46</v>
      </c>
      <c r="C3" s="51" t="s">
        <v>47</v>
      </c>
      <c r="D3" s="51" t="s">
        <v>48</v>
      </c>
      <c r="E3" s="52" t="s">
        <v>49</v>
      </c>
      <c r="F3" s="52" t="s">
        <v>44</v>
      </c>
      <c r="G3" s="47" t="str">
        <f t="shared" si="0"/>
        <v>1</v>
      </c>
      <c r="H3" s="47" t="str">
        <f t="shared" si="1"/>
        <v>0</v>
      </c>
      <c r="I3" s="47" t="str">
        <f t="shared" si="2"/>
        <v>0</v>
      </c>
      <c r="J3" s="47" t="str">
        <f t="shared" si="3"/>
        <v>0</v>
      </c>
      <c r="K3" s="47" t="str">
        <f t="shared" si="4"/>
        <v>1000</v>
      </c>
      <c r="L3" s="52" t="str">
        <f t="shared" si="5"/>
        <v>01202752Accountability Pathways 17-18</v>
      </c>
      <c r="M3" s="19">
        <v>22050</v>
      </c>
      <c r="N3" s="19"/>
      <c r="O3" s="19"/>
      <c r="P3" s="19"/>
      <c r="Q3" s="19">
        <f t="shared" si="6"/>
        <v>22050</v>
      </c>
      <c r="R3" s="19"/>
      <c r="S3" s="19">
        <v>0</v>
      </c>
      <c r="T3" s="19">
        <v>-20307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>
        <f t="shared" si="7"/>
        <v>1743</v>
      </c>
      <c r="AG3" s="19"/>
      <c r="AH3" s="19">
        <v>0</v>
      </c>
      <c r="AI3" s="19"/>
      <c r="AJ3" s="19"/>
      <c r="AK3" s="19"/>
      <c r="AL3" s="19"/>
      <c r="AM3" s="19"/>
      <c r="AN3" s="19">
        <v>0</v>
      </c>
      <c r="AO3" s="19">
        <v>0</v>
      </c>
      <c r="AP3" s="19"/>
      <c r="AQ3" s="19"/>
      <c r="AR3" s="19"/>
      <c r="AS3" s="19"/>
      <c r="AT3" s="21">
        <v>0</v>
      </c>
      <c r="AU3" s="21">
        <v>0</v>
      </c>
      <c r="AV3" s="21">
        <v>0</v>
      </c>
      <c r="AW3" s="22">
        <f t="shared" si="8"/>
        <v>1743</v>
      </c>
      <c r="AX3" s="23">
        <v>0</v>
      </c>
      <c r="AY3" s="19">
        <v>0</v>
      </c>
      <c r="AZ3" s="22"/>
      <c r="BA3" s="24">
        <v>0</v>
      </c>
      <c r="BB3" s="19">
        <v>0</v>
      </c>
      <c r="BC3" s="19">
        <v>0</v>
      </c>
      <c r="BD3" s="19">
        <v>0</v>
      </c>
      <c r="BE3" s="19"/>
      <c r="BF3" s="19"/>
      <c r="BG3" s="19">
        <v>0</v>
      </c>
      <c r="BH3" s="19">
        <v>0</v>
      </c>
      <c r="BI3" s="19">
        <v>0</v>
      </c>
      <c r="BJ3" s="21"/>
      <c r="BK3" s="21"/>
      <c r="BL3" s="21"/>
      <c r="BM3" s="21">
        <f t="shared" si="9"/>
        <v>1743</v>
      </c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>
        <f t="shared" si="10"/>
        <v>1743</v>
      </c>
      <c r="CB3" s="20"/>
      <c r="CC3" s="20"/>
      <c r="CD3" s="20"/>
    </row>
    <row r="4" spans="1:82" s="49" customFormat="1" x14ac:dyDescent="0.3">
      <c r="A4" s="50" t="s">
        <v>50</v>
      </c>
      <c r="B4" s="51" t="s">
        <v>51</v>
      </c>
      <c r="C4" s="51" t="s">
        <v>52</v>
      </c>
      <c r="D4" s="51" t="s">
        <v>53</v>
      </c>
      <c r="E4" s="52" t="s">
        <v>54</v>
      </c>
      <c r="F4" s="52" t="s">
        <v>44</v>
      </c>
      <c r="G4" s="47" t="str">
        <f t="shared" si="0"/>
        <v>0</v>
      </c>
      <c r="H4" s="47" t="str">
        <f t="shared" si="1"/>
        <v>1</v>
      </c>
      <c r="I4" s="47" t="str">
        <f t="shared" si="2"/>
        <v>0</v>
      </c>
      <c r="J4" s="47" t="str">
        <f t="shared" si="3"/>
        <v>0</v>
      </c>
      <c r="K4" s="47" t="str">
        <f t="shared" si="4"/>
        <v>0100</v>
      </c>
      <c r="L4" s="52" t="str">
        <f t="shared" si="5"/>
        <v>01801458Accountability Pathways 18-19</v>
      </c>
      <c r="M4" s="19">
        <v>0</v>
      </c>
      <c r="N4" s="19"/>
      <c r="O4" s="19"/>
      <c r="P4" s="19"/>
      <c r="Q4" s="19">
        <f t="shared" si="6"/>
        <v>0</v>
      </c>
      <c r="R4" s="19"/>
      <c r="S4" s="19">
        <v>80000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>
        <f t="shared" si="7"/>
        <v>80000</v>
      </c>
      <c r="AG4" s="19"/>
      <c r="AH4" s="19">
        <v>0</v>
      </c>
      <c r="AI4" s="19"/>
      <c r="AJ4" s="19"/>
      <c r="AK4" s="19"/>
      <c r="AL4" s="19"/>
      <c r="AM4" s="19">
        <v>-33979.33</v>
      </c>
      <c r="AN4" s="19">
        <v>0</v>
      </c>
      <c r="AO4" s="19">
        <v>-46020.67</v>
      </c>
      <c r="AP4" s="19"/>
      <c r="AQ4" s="19"/>
      <c r="AR4" s="19"/>
      <c r="AS4" s="19"/>
      <c r="AT4" s="21">
        <v>0</v>
      </c>
      <c r="AU4" s="21">
        <v>0</v>
      </c>
      <c r="AV4" s="21">
        <v>0</v>
      </c>
      <c r="AW4" s="22">
        <f t="shared" si="8"/>
        <v>0</v>
      </c>
      <c r="AX4" s="23">
        <v>0</v>
      </c>
      <c r="AY4" s="19">
        <v>0</v>
      </c>
      <c r="AZ4" s="22"/>
      <c r="BA4" s="24">
        <v>0</v>
      </c>
      <c r="BB4" s="19">
        <v>0</v>
      </c>
      <c r="BC4" s="19">
        <v>0</v>
      </c>
      <c r="BD4" s="19">
        <v>0</v>
      </c>
      <c r="BE4" s="19"/>
      <c r="BF4" s="19"/>
      <c r="BG4" s="19">
        <v>0</v>
      </c>
      <c r="BH4" s="19">
        <v>0</v>
      </c>
      <c r="BI4" s="19">
        <v>0</v>
      </c>
      <c r="BJ4" s="21"/>
      <c r="BK4" s="21"/>
      <c r="BL4" s="21"/>
      <c r="BM4" s="21">
        <f t="shared" si="9"/>
        <v>0</v>
      </c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>
        <f t="shared" si="10"/>
        <v>0</v>
      </c>
      <c r="CB4" s="20"/>
      <c r="CC4" s="20"/>
      <c r="CD4" s="20"/>
    </row>
    <row r="5" spans="1:82" s="49" customFormat="1" x14ac:dyDescent="0.3">
      <c r="A5" s="53" t="s">
        <v>55</v>
      </c>
      <c r="B5" s="52" t="s">
        <v>40</v>
      </c>
      <c r="C5" s="51" t="s">
        <v>56</v>
      </c>
      <c r="D5" s="51" t="s">
        <v>42</v>
      </c>
      <c r="E5" s="52" t="s">
        <v>43</v>
      </c>
      <c r="F5" s="52" t="s">
        <v>44</v>
      </c>
      <c r="G5" s="47" t="str">
        <f t="shared" si="0"/>
        <v>0</v>
      </c>
      <c r="H5" s="47" t="str">
        <f t="shared" si="1"/>
        <v>0</v>
      </c>
      <c r="I5" s="47" t="str">
        <f t="shared" si="2"/>
        <v>0</v>
      </c>
      <c r="J5" s="47" t="str">
        <f t="shared" si="3"/>
        <v>0</v>
      </c>
      <c r="K5" s="47" t="str">
        <f t="shared" si="4"/>
        <v>0000</v>
      </c>
      <c r="L5" s="52" t="str">
        <f t="shared" si="5"/>
        <v>0880N/AAccountability Pathways 19-20</v>
      </c>
      <c r="M5" s="19"/>
      <c r="N5" s="19"/>
      <c r="O5" s="19"/>
      <c r="P5" s="19"/>
      <c r="Q5" s="19">
        <f t="shared" si="6"/>
        <v>0</v>
      </c>
      <c r="R5" s="19"/>
      <c r="S5" s="19">
        <v>0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>
        <f t="shared" si="7"/>
        <v>0</v>
      </c>
      <c r="AG5" s="19"/>
      <c r="AH5" s="19">
        <v>0</v>
      </c>
      <c r="AI5" s="19"/>
      <c r="AJ5" s="19"/>
      <c r="AK5" s="19"/>
      <c r="AL5" s="19"/>
      <c r="AM5" s="19"/>
      <c r="AN5" s="19">
        <v>0</v>
      </c>
      <c r="AO5" s="19">
        <v>0</v>
      </c>
      <c r="AP5" s="19"/>
      <c r="AQ5" s="19"/>
      <c r="AR5" s="19"/>
      <c r="AS5" s="19"/>
      <c r="AT5" s="21">
        <v>0</v>
      </c>
      <c r="AU5" s="21">
        <v>0</v>
      </c>
      <c r="AV5" s="21">
        <v>0</v>
      </c>
      <c r="AW5" s="22">
        <f t="shared" si="8"/>
        <v>0</v>
      </c>
      <c r="AX5" s="23">
        <v>0</v>
      </c>
      <c r="AY5" s="19">
        <v>0</v>
      </c>
      <c r="AZ5" s="22"/>
      <c r="BA5" s="24">
        <v>0</v>
      </c>
      <c r="BB5" s="19">
        <v>0</v>
      </c>
      <c r="BC5" s="19">
        <v>0</v>
      </c>
      <c r="BD5" s="19">
        <v>0</v>
      </c>
      <c r="BE5" s="19"/>
      <c r="BF5" s="19"/>
      <c r="BG5" s="19">
        <v>0</v>
      </c>
      <c r="BH5" s="19">
        <v>0</v>
      </c>
      <c r="BI5" s="19">
        <v>0</v>
      </c>
      <c r="BJ5" s="21"/>
      <c r="BK5" s="21"/>
      <c r="BL5" s="21"/>
      <c r="BM5" s="21">
        <f t="shared" si="9"/>
        <v>0</v>
      </c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>
        <f t="shared" si="10"/>
        <v>0</v>
      </c>
      <c r="CB5" s="20"/>
      <c r="CC5" s="20"/>
      <c r="CD5" s="20"/>
    </row>
    <row r="6" spans="1:82" s="49" customFormat="1" x14ac:dyDescent="0.3">
      <c r="A6" s="53" t="s">
        <v>57</v>
      </c>
      <c r="B6" s="52" t="s">
        <v>58</v>
      </c>
      <c r="C6" s="51" t="s">
        <v>59</v>
      </c>
      <c r="D6" s="51" t="s">
        <v>60</v>
      </c>
      <c r="E6" s="52" t="s">
        <v>43</v>
      </c>
      <c r="F6" s="52" t="s">
        <v>44</v>
      </c>
      <c r="G6" s="47" t="str">
        <f t="shared" si="0"/>
        <v>0</v>
      </c>
      <c r="H6" s="47" t="str">
        <f t="shared" si="1"/>
        <v>0</v>
      </c>
      <c r="I6" s="47" t="str">
        <f t="shared" si="2"/>
        <v>0</v>
      </c>
      <c r="J6" s="47" t="str">
        <f t="shared" si="3"/>
        <v>0</v>
      </c>
      <c r="K6" s="47" t="str">
        <f t="shared" si="4"/>
        <v>0000</v>
      </c>
      <c r="L6" s="52" t="str">
        <f t="shared" si="5"/>
        <v>09003863Accountability Pathways 19-20</v>
      </c>
      <c r="M6" s="19"/>
      <c r="N6" s="19"/>
      <c r="O6" s="19"/>
      <c r="P6" s="19"/>
      <c r="Q6" s="19">
        <f t="shared" si="6"/>
        <v>0</v>
      </c>
      <c r="R6" s="19"/>
      <c r="S6" s="19">
        <v>0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>
        <f t="shared" si="7"/>
        <v>0</v>
      </c>
      <c r="AG6" s="19"/>
      <c r="AH6" s="19">
        <v>0</v>
      </c>
      <c r="AI6" s="19"/>
      <c r="AJ6" s="19"/>
      <c r="AK6" s="19"/>
      <c r="AL6" s="19"/>
      <c r="AM6" s="19"/>
      <c r="AN6" s="19">
        <v>0</v>
      </c>
      <c r="AO6" s="19">
        <v>0</v>
      </c>
      <c r="AP6" s="19"/>
      <c r="AQ6" s="19"/>
      <c r="AR6" s="19"/>
      <c r="AS6" s="19"/>
      <c r="AT6" s="21">
        <v>0</v>
      </c>
      <c r="AU6" s="21">
        <v>0</v>
      </c>
      <c r="AV6" s="21">
        <v>0</v>
      </c>
      <c r="AW6" s="22">
        <f t="shared" si="8"/>
        <v>0</v>
      </c>
      <c r="AX6" s="23">
        <v>0</v>
      </c>
      <c r="AY6" s="19">
        <v>0</v>
      </c>
      <c r="AZ6" s="22"/>
      <c r="BA6" s="24">
        <v>0</v>
      </c>
      <c r="BB6" s="19">
        <v>0</v>
      </c>
      <c r="BC6" s="19">
        <v>0</v>
      </c>
      <c r="BD6" s="19">
        <v>0</v>
      </c>
      <c r="BE6" s="19"/>
      <c r="BF6" s="19"/>
      <c r="BG6" s="19">
        <v>0</v>
      </c>
      <c r="BH6" s="19">
        <v>0</v>
      </c>
      <c r="BI6" s="19">
        <v>0</v>
      </c>
      <c r="BJ6" s="21"/>
      <c r="BK6" s="21"/>
      <c r="BL6" s="21"/>
      <c r="BM6" s="21">
        <f t="shared" si="9"/>
        <v>0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>
        <f t="shared" si="10"/>
        <v>0</v>
      </c>
      <c r="CB6" s="20"/>
      <c r="CC6" s="20"/>
      <c r="CD6" s="20"/>
    </row>
    <row r="7" spans="1:82" s="49" customFormat="1" x14ac:dyDescent="0.3">
      <c r="A7" s="53" t="s">
        <v>61</v>
      </c>
      <c r="B7" s="52" t="s">
        <v>40</v>
      </c>
      <c r="C7" s="51" t="s">
        <v>62</v>
      </c>
      <c r="D7" s="51" t="s">
        <v>42</v>
      </c>
      <c r="E7" s="52" t="s">
        <v>43</v>
      </c>
      <c r="F7" s="52" t="s">
        <v>44</v>
      </c>
      <c r="G7" s="47" t="str">
        <f t="shared" si="0"/>
        <v>0</v>
      </c>
      <c r="H7" s="47" t="str">
        <f t="shared" si="1"/>
        <v>0</v>
      </c>
      <c r="I7" s="47" t="str">
        <f t="shared" si="2"/>
        <v>0</v>
      </c>
      <c r="J7" s="47" t="str">
        <f t="shared" si="3"/>
        <v>0</v>
      </c>
      <c r="K7" s="47" t="str">
        <f t="shared" si="4"/>
        <v>0000</v>
      </c>
      <c r="L7" s="52" t="str">
        <f t="shared" si="5"/>
        <v>1620N/AAccountability Pathways 19-20</v>
      </c>
      <c r="M7" s="19"/>
      <c r="N7" s="19"/>
      <c r="O7" s="19"/>
      <c r="P7" s="19"/>
      <c r="Q7" s="19">
        <f t="shared" si="6"/>
        <v>0</v>
      </c>
      <c r="R7" s="19"/>
      <c r="S7" s="19">
        <v>0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>
        <f t="shared" si="7"/>
        <v>0</v>
      </c>
      <c r="AG7" s="19"/>
      <c r="AH7" s="19">
        <v>0</v>
      </c>
      <c r="AI7" s="19"/>
      <c r="AJ7" s="19"/>
      <c r="AK7" s="19"/>
      <c r="AL7" s="19"/>
      <c r="AM7" s="19"/>
      <c r="AN7" s="19">
        <v>0</v>
      </c>
      <c r="AO7" s="19">
        <v>0</v>
      </c>
      <c r="AP7" s="19"/>
      <c r="AQ7" s="19"/>
      <c r="AR7" s="19"/>
      <c r="AS7" s="19"/>
      <c r="AT7" s="21">
        <v>0</v>
      </c>
      <c r="AU7" s="21">
        <v>0</v>
      </c>
      <c r="AV7" s="21">
        <v>0</v>
      </c>
      <c r="AW7" s="22">
        <f t="shared" si="8"/>
        <v>0</v>
      </c>
      <c r="AX7" s="23">
        <v>0</v>
      </c>
      <c r="AY7" s="19">
        <v>0</v>
      </c>
      <c r="AZ7" s="22"/>
      <c r="BA7" s="24">
        <v>0</v>
      </c>
      <c r="BB7" s="19">
        <v>0</v>
      </c>
      <c r="BC7" s="19">
        <v>0</v>
      </c>
      <c r="BD7" s="19">
        <v>0</v>
      </c>
      <c r="BE7" s="19"/>
      <c r="BF7" s="19"/>
      <c r="BG7" s="19">
        <v>0</v>
      </c>
      <c r="BH7" s="19">
        <v>0</v>
      </c>
      <c r="BI7" s="19">
        <v>0</v>
      </c>
      <c r="BJ7" s="21"/>
      <c r="BK7" s="21"/>
      <c r="BL7" s="21"/>
      <c r="BM7" s="21">
        <f t="shared" si="9"/>
        <v>0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>
        <f t="shared" si="10"/>
        <v>0</v>
      </c>
      <c r="CB7" s="20"/>
      <c r="CC7" s="20"/>
      <c r="CD7" s="20"/>
    </row>
    <row r="8" spans="1:82" s="49" customFormat="1" x14ac:dyDescent="0.3">
      <c r="A8" s="53" t="s">
        <v>63</v>
      </c>
      <c r="B8" s="52" t="s">
        <v>40</v>
      </c>
      <c r="C8" s="51" t="s">
        <v>64</v>
      </c>
      <c r="D8" s="51" t="s">
        <v>42</v>
      </c>
      <c r="E8" s="52" t="s">
        <v>43</v>
      </c>
      <c r="F8" s="52" t="s">
        <v>44</v>
      </c>
      <c r="G8" s="47" t="str">
        <f t="shared" si="0"/>
        <v>0</v>
      </c>
      <c r="H8" s="47" t="str">
        <f t="shared" si="1"/>
        <v>0</v>
      </c>
      <c r="I8" s="47" t="str">
        <f t="shared" si="2"/>
        <v>0</v>
      </c>
      <c r="J8" s="47" t="str">
        <f t="shared" si="3"/>
        <v>0</v>
      </c>
      <c r="K8" s="47" t="str">
        <f t="shared" si="4"/>
        <v>0000</v>
      </c>
      <c r="L8" s="52" t="str">
        <f t="shared" si="5"/>
        <v>2690N/AAccountability Pathways 19-20</v>
      </c>
      <c r="M8" s="19"/>
      <c r="N8" s="19"/>
      <c r="O8" s="19"/>
      <c r="P8" s="19"/>
      <c r="Q8" s="19">
        <f t="shared" si="6"/>
        <v>0</v>
      </c>
      <c r="R8" s="19"/>
      <c r="S8" s="19"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f t="shared" si="7"/>
        <v>0</v>
      </c>
      <c r="AG8" s="19"/>
      <c r="AH8" s="19">
        <v>0</v>
      </c>
      <c r="AI8" s="19"/>
      <c r="AJ8" s="19"/>
      <c r="AK8" s="19"/>
      <c r="AL8" s="19"/>
      <c r="AM8" s="19"/>
      <c r="AN8" s="19">
        <v>0</v>
      </c>
      <c r="AO8" s="19">
        <v>0</v>
      </c>
      <c r="AP8" s="19"/>
      <c r="AQ8" s="19"/>
      <c r="AR8" s="19"/>
      <c r="AS8" s="19"/>
      <c r="AT8" s="21">
        <v>0</v>
      </c>
      <c r="AU8" s="21">
        <v>0</v>
      </c>
      <c r="AV8" s="21">
        <v>0</v>
      </c>
      <c r="AW8" s="22">
        <f t="shared" si="8"/>
        <v>0</v>
      </c>
      <c r="AX8" s="23">
        <v>0</v>
      </c>
      <c r="AY8" s="19">
        <v>0</v>
      </c>
      <c r="AZ8" s="22"/>
      <c r="BA8" s="24">
        <v>0</v>
      </c>
      <c r="BB8" s="19">
        <v>0</v>
      </c>
      <c r="BC8" s="19">
        <v>0</v>
      </c>
      <c r="BD8" s="19">
        <v>0</v>
      </c>
      <c r="BE8" s="19"/>
      <c r="BF8" s="19"/>
      <c r="BG8" s="19">
        <v>0</v>
      </c>
      <c r="BH8" s="19">
        <v>0</v>
      </c>
      <c r="BI8" s="19">
        <v>0</v>
      </c>
      <c r="BJ8" s="21"/>
      <c r="BK8" s="21"/>
      <c r="BL8" s="21"/>
      <c r="BM8" s="21">
        <f t="shared" si="9"/>
        <v>0</v>
      </c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>
        <f t="shared" si="10"/>
        <v>0</v>
      </c>
      <c r="CB8" s="20"/>
      <c r="CC8" s="20"/>
      <c r="CD8" s="20"/>
    </row>
    <row r="9" spans="1:82" s="49" customFormat="1" x14ac:dyDescent="0.3">
      <c r="A9" s="50" t="s">
        <v>65</v>
      </c>
      <c r="B9" s="51" t="s">
        <v>66</v>
      </c>
      <c r="C9" s="51" t="s">
        <v>67</v>
      </c>
      <c r="D9" s="51" t="s">
        <v>68</v>
      </c>
      <c r="E9" s="52" t="s">
        <v>49</v>
      </c>
      <c r="F9" s="52" t="s">
        <v>44</v>
      </c>
      <c r="G9" s="47" t="str">
        <f t="shared" si="0"/>
        <v>1</v>
      </c>
      <c r="H9" s="47" t="str">
        <f t="shared" si="1"/>
        <v>0</v>
      </c>
      <c r="I9" s="47" t="str">
        <f t="shared" si="2"/>
        <v>0</v>
      </c>
      <c r="J9" s="47" t="str">
        <f t="shared" si="3"/>
        <v>0</v>
      </c>
      <c r="K9" s="47" t="str">
        <f t="shared" si="4"/>
        <v>1000</v>
      </c>
      <c r="L9" s="52" t="str">
        <f t="shared" si="5"/>
        <v>31201384Accountability Pathways 17-18</v>
      </c>
      <c r="M9" s="19">
        <v>30000</v>
      </c>
      <c r="N9" s="19"/>
      <c r="O9" s="19"/>
      <c r="P9" s="19"/>
      <c r="Q9" s="19">
        <f t="shared" si="6"/>
        <v>30000</v>
      </c>
      <c r="R9" s="19"/>
      <c r="S9" s="19">
        <v>0</v>
      </c>
      <c r="T9" s="19"/>
      <c r="U9" s="19"/>
      <c r="V9" s="19"/>
      <c r="W9" s="19"/>
      <c r="X9" s="19">
        <v>-839</v>
      </c>
      <c r="Y9" s="19">
        <v>-754</v>
      </c>
      <c r="Z9" s="19">
        <v>-610</v>
      </c>
      <c r="AA9" s="19">
        <v>-112</v>
      </c>
      <c r="AB9" s="19"/>
      <c r="AC9" s="19">
        <v>-9286</v>
      </c>
      <c r="AD9" s="19">
        <v>-7665.57</v>
      </c>
      <c r="AE9" s="19">
        <v>-89.69</v>
      </c>
      <c r="AF9" s="19">
        <f t="shared" si="7"/>
        <v>10643.74</v>
      </c>
      <c r="AG9" s="19"/>
      <c r="AH9" s="19">
        <v>0</v>
      </c>
      <c r="AI9" s="19"/>
      <c r="AJ9" s="19"/>
      <c r="AK9" s="19"/>
      <c r="AL9" s="19"/>
      <c r="AM9" s="19">
        <v>-10643.74</v>
      </c>
      <c r="AN9" s="19">
        <v>0</v>
      </c>
      <c r="AO9" s="19">
        <v>0</v>
      </c>
      <c r="AP9" s="19"/>
      <c r="AQ9" s="19"/>
      <c r="AR9" s="19"/>
      <c r="AS9" s="19"/>
      <c r="AT9" s="21">
        <v>0</v>
      </c>
      <c r="AU9" s="21">
        <v>0</v>
      </c>
      <c r="AV9" s="21">
        <v>0</v>
      </c>
      <c r="AW9" s="22">
        <f t="shared" si="8"/>
        <v>0</v>
      </c>
      <c r="AX9" s="23">
        <v>0</v>
      </c>
      <c r="AY9" s="19">
        <v>0</v>
      </c>
      <c r="AZ9" s="22"/>
      <c r="BA9" s="24">
        <v>0</v>
      </c>
      <c r="BB9" s="19">
        <v>0</v>
      </c>
      <c r="BC9" s="19">
        <v>0</v>
      </c>
      <c r="BD9" s="19">
        <v>0</v>
      </c>
      <c r="BE9" s="19"/>
      <c r="BF9" s="19"/>
      <c r="BG9" s="19">
        <v>0</v>
      </c>
      <c r="BH9" s="19">
        <v>0</v>
      </c>
      <c r="BI9" s="19">
        <v>0</v>
      </c>
      <c r="BJ9" s="21"/>
      <c r="BK9" s="21"/>
      <c r="BL9" s="21"/>
      <c r="BM9" s="21">
        <f t="shared" si="9"/>
        <v>0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>
        <f t="shared" si="10"/>
        <v>0</v>
      </c>
      <c r="CB9" s="20"/>
      <c r="CC9" s="20"/>
      <c r="CD9" s="20"/>
    </row>
    <row r="10" spans="1:82" s="49" customFormat="1" x14ac:dyDescent="0.3">
      <c r="A10" s="53" t="s">
        <v>69</v>
      </c>
      <c r="B10" s="52" t="s">
        <v>70</v>
      </c>
      <c r="C10" s="51" t="s">
        <v>71</v>
      </c>
      <c r="D10" s="51" t="s">
        <v>72</v>
      </c>
      <c r="E10" s="52" t="s">
        <v>73</v>
      </c>
      <c r="F10" s="52" t="s">
        <v>74</v>
      </c>
      <c r="G10" s="47" t="str">
        <f t="shared" si="0"/>
        <v>0</v>
      </c>
      <c r="H10" s="47" t="str">
        <f t="shared" si="1"/>
        <v>0</v>
      </c>
      <c r="I10" s="47" t="str">
        <f t="shared" si="2"/>
        <v>0</v>
      </c>
      <c r="J10" s="47" t="str">
        <f t="shared" si="3"/>
        <v>0</v>
      </c>
      <c r="K10" s="47" t="str">
        <f t="shared" si="4"/>
        <v>0000</v>
      </c>
      <c r="L10" s="52" t="str">
        <f t="shared" si="5"/>
        <v>01238123AEC Pilot</v>
      </c>
      <c r="M10" s="19"/>
      <c r="N10" s="19"/>
      <c r="O10" s="19"/>
      <c r="P10" s="19"/>
      <c r="Q10" s="19">
        <f t="shared" si="6"/>
        <v>0</v>
      </c>
      <c r="R10" s="19"/>
      <c r="S10" s="19">
        <v>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>
        <f t="shared" si="7"/>
        <v>0</v>
      </c>
      <c r="AG10" s="19"/>
      <c r="AH10" s="19">
        <v>40000</v>
      </c>
      <c r="AI10" s="19"/>
      <c r="AJ10" s="19"/>
      <c r="AK10" s="19"/>
      <c r="AL10" s="19"/>
      <c r="AM10" s="19"/>
      <c r="AN10" s="19">
        <v>0</v>
      </c>
      <c r="AO10" s="19">
        <v>0</v>
      </c>
      <c r="AP10" s="19"/>
      <c r="AQ10" s="19"/>
      <c r="AR10" s="19"/>
      <c r="AS10" s="19"/>
      <c r="AT10" s="21">
        <v>0</v>
      </c>
      <c r="AU10" s="21">
        <v>0</v>
      </c>
      <c r="AV10" s="21">
        <v>0</v>
      </c>
      <c r="AW10" s="22">
        <f t="shared" si="8"/>
        <v>40000</v>
      </c>
      <c r="AX10" s="23">
        <v>5083</v>
      </c>
      <c r="AY10" s="19">
        <v>0</v>
      </c>
      <c r="AZ10" s="22"/>
      <c r="BA10" s="24">
        <v>0</v>
      </c>
      <c r="BB10" s="19">
        <v>0</v>
      </c>
      <c r="BC10" s="19">
        <v>0</v>
      </c>
      <c r="BD10" s="19">
        <v>0</v>
      </c>
      <c r="BE10" s="19"/>
      <c r="BF10" s="19"/>
      <c r="BG10" s="19">
        <v>0</v>
      </c>
      <c r="BH10" s="19">
        <v>0</v>
      </c>
      <c r="BI10" s="19">
        <v>0</v>
      </c>
      <c r="BJ10" s="21"/>
      <c r="BK10" s="21" t="s">
        <v>75</v>
      </c>
      <c r="BL10" s="21">
        <v>-11435.96</v>
      </c>
      <c r="BM10" s="21">
        <f t="shared" si="9"/>
        <v>33647.040000000001</v>
      </c>
      <c r="BN10" s="19"/>
      <c r="BO10" s="19">
        <v>-16194.39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>
        <f t="shared" si="10"/>
        <v>17452.650000000001</v>
      </c>
      <c r="CB10" s="20"/>
      <c r="CC10" s="20"/>
      <c r="CD10" s="20"/>
    </row>
    <row r="11" spans="1:82" s="49" customFormat="1" x14ac:dyDescent="0.3">
      <c r="A11" s="53" t="s">
        <v>76</v>
      </c>
      <c r="B11" s="52" t="s">
        <v>77</v>
      </c>
      <c r="C11" s="51" t="s">
        <v>78</v>
      </c>
      <c r="D11" s="51" t="s">
        <v>79</v>
      </c>
      <c r="E11" s="52" t="s">
        <v>73</v>
      </c>
      <c r="F11" s="52" t="s">
        <v>74</v>
      </c>
      <c r="G11" s="47" t="str">
        <f t="shared" si="0"/>
        <v>0</v>
      </c>
      <c r="H11" s="47" t="str">
        <f t="shared" si="1"/>
        <v>1</v>
      </c>
      <c r="I11" s="47" t="str">
        <f t="shared" si="2"/>
        <v>0</v>
      </c>
      <c r="J11" s="47" t="str">
        <f t="shared" si="3"/>
        <v>0</v>
      </c>
      <c r="K11" s="47" t="str">
        <f t="shared" si="4"/>
        <v>0100</v>
      </c>
      <c r="L11" s="52" t="str">
        <f t="shared" si="5"/>
        <v>04800125AEC Pilot</v>
      </c>
      <c r="M11" s="19"/>
      <c r="N11" s="19"/>
      <c r="O11" s="19"/>
      <c r="P11" s="19"/>
      <c r="Q11" s="19">
        <f t="shared" si="6"/>
        <v>0</v>
      </c>
      <c r="R11" s="19"/>
      <c r="S11" s="19">
        <v>4450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>
        <f t="shared" si="7"/>
        <v>4450</v>
      </c>
      <c r="AG11" s="19"/>
      <c r="AH11" s="19">
        <v>39935</v>
      </c>
      <c r="AI11" s="19"/>
      <c r="AJ11" s="19"/>
      <c r="AK11" s="19"/>
      <c r="AL11" s="19"/>
      <c r="AM11" s="19"/>
      <c r="AN11" s="19">
        <v>0</v>
      </c>
      <c r="AO11" s="19">
        <v>0</v>
      </c>
      <c r="AP11" s="19"/>
      <c r="AQ11" s="19"/>
      <c r="AR11" s="19"/>
      <c r="AS11" s="19">
        <v>-4450</v>
      </c>
      <c r="AT11" s="21">
        <v>-4583.75</v>
      </c>
      <c r="AU11" s="21">
        <v>0</v>
      </c>
      <c r="AV11" s="21">
        <v>-2033</v>
      </c>
      <c r="AW11" s="22">
        <f t="shared" si="8"/>
        <v>33318.25</v>
      </c>
      <c r="AX11" s="23">
        <v>0</v>
      </c>
      <c r="AY11" s="19">
        <v>0</v>
      </c>
      <c r="AZ11" s="22"/>
      <c r="BA11" s="24">
        <v>0</v>
      </c>
      <c r="BB11" s="19">
        <v>-5473</v>
      </c>
      <c r="BC11" s="19">
        <v>0</v>
      </c>
      <c r="BD11" s="19">
        <v>0</v>
      </c>
      <c r="BE11" s="19"/>
      <c r="BF11" s="19"/>
      <c r="BG11" s="19">
        <v>0</v>
      </c>
      <c r="BH11" s="19">
        <v>-3800</v>
      </c>
      <c r="BI11" s="19">
        <v>0</v>
      </c>
      <c r="BJ11" s="21"/>
      <c r="BK11" s="21" t="s">
        <v>75</v>
      </c>
      <c r="BL11" s="21">
        <v>-9105.5</v>
      </c>
      <c r="BM11" s="21">
        <f t="shared" si="9"/>
        <v>14939.75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>
        <f t="shared" si="10"/>
        <v>14939.75</v>
      </c>
      <c r="CB11" s="20"/>
      <c r="CC11" s="20"/>
      <c r="CD11" s="20"/>
    </row>
    <row r="12" spans="1:82" s="49" customFormat="1" x14ac:dyDescent="0.3">
      <c r="A12" s="53" t="s">
        <v>80</v>
      </c>
      <c r="B12" s="52" t="s">
        <v>81</v>
      </c>
      <c r="C12" s="51" t="s">
        <v>82</v>
      </c>
      <c r="D12" s="51" t="s">
        <v>83</v>
      </c>
      <c r="E12" s="52" t="s">
        <v>73</v>
      </c>
      <c r="F12" s="52" t="s">
        <v>74</v>
      </c>
      <c r="G12" s="47" t="str">
        <f t="shared" si="0"/>
        <v>0</v>
      </c>
      <c r="H12" s="47" t="str">
        <f t="shared" si="1"/>
        <v>1</v>
      </c>
      <c r="I12" s="47" t="str">
        <f t="shared" si="2"/>
        <v>0</v>
      </c>
      <c r="J12" s="47" t="str">
        <f t="shared" si="3"/>
        <v>0</v>
      </c>
      <c r="K12" s="47" t="str">
        <f t="shared" si="4"/>
        <v>0100</v>
      </c>
      <c r="L12" s="52" t="str">
        <f t="shared" si="5"/>
        <v>09100205AEC Pilot</v>
      </c>
      <c r="M12" s="19"/>
      <c r="N12" s="19"/>
      <c r="O12" s="19"/>
      <c r="P12" s="19"/>
      <c r="Q12" s="19">
        <f t="shared" si="6"/>
        <v>0</v>
      </c>
      <c r="R12" s="19"/>
      <c r="S12" s="19">
        <v>8311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>
        <f t="shared" si="7"/>
        <v>8311</v>
      </c>
      <c r="AG12" s="19"/>
      <c r="AH12" s="19">
        <v>39629</v>
      </c>
      <c r="AI12" s="19"/>
      <c r="AJ12" s="19"/>
      <c r="AK12" s="19"/>
      <c r="AL12" s="19"/>
      <c r="AM12" s="19"/>
      <c r="AN12" s="19">
        <v>0</v>
      </c>
      <c r="AO12" s="19">
        <v>0</v>
      </c>
      <c r="AP12" s="19">
        <v>-185.57</v>
      </c>
      <c r="AQ12" s="19"/>
      <c r="AR12" s="19"/>
      <c r="AS12" s="19"/>
      <c r="AT12" s="21">
        <v>0</v>
      </c>
      <c r="AU12" s="21">
        <v>0</v>
      </c>
      <c r="AV12" s="21">
        <v>-6692.35</v>
      </c>
      <c r="AW12" s="22">
        <f t="shared" si="8"/>
        <v>41062.080000000002</v>
      </c>
      <c r="AX12" s="23">
        <v>15000</v>
      </c>
      <c r="AY12" s="19">
        <v>0</v>
      </c>
      <c r="AZ12" s="22"/>
      <c r="BA12" s="24">
        <v>0</v>
      </c>
      <c r="BB12" s="19">
        <v>0</v>
      </c>
      <c r="BC12" s="19">
        <v>0</v>
      </c>
      <c r="BD12" s="19">
        <v>0</v>
      </c>
      <c r="BE12" s="19"/>
      <c r="BF12" s="19"/>
      <c r="BG12" s="19">
        <v>0</v>
      </c>
      <c r="BH12" s="19">
        <v>0</v>
      </c>
      <c r="BI12" s="19">
        <v>0</v>
      </c>
      <c r="BJ12" s="21">
        <v>-38871.440000000002</v>
      </c>
      <c r="BK12" s="21"/>
      <c r="BL12" s="21">
        <v>-15757.56</v>
      </c>
      <c r="BM12" s="21">
        <f t="shared" si="9"/>
        <v>1433.08</v>
      </c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>
        <f t="shared" si="10"/>
        <v>1433.08</v>
      </c>
      <c r="CB12" s="20"/>
      <c r="CC12" s="20"/>
      <c r="CD12" s="20"/>
    </row>
    <row r="13" spans="1:82" s="49" customFormat="1" x14ac:dyDescent="0.3">
      <c r="A13" s="53" t="s">
        <v>84</v>
      </c>
      <c r="B13" s="52" t="s">
        <v>85</v>
      </c>
      <c r="C13" s="51" t="s">
        <v>86</v>
      </c>
      <c r="D13" s="51" t="s">
        <v>87</v>
      </c>
      <c r="E13" s="52" t="s">
        <v>73</v>
      </c>
      <c r="F13" s="52"/>
      <c r="G13" s="47"/>
      <c r="H13" s="47"/>
      <c r="I13" s="47"/>
      <c r="J13" s="47"/>
      <c r="K13" s="47"/>
      <c r="L13" s="52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21"/>
      <c r="AU13" s="21"/>
      <c r="AV13" s="21"/>
      <c r="AW13" s="22"/>
      <c r="AX13" s="23">
        <v>11000</v>
      </c>
      <c r="AY13" s="19"/>
      <c r="AZ13" s="22"/>
      <c r="BA13" s="24"/>
      <c r="BB13" s="19"/>
      <c r="BC13" s="19"/>
      <c r="BD13" s="19"/>
      <c r="BE13" s="19"/>
      <c r="BF13" s="19"/>
      <c r="BG13" s="19"/>
      <c r="BH13" s="19"/>
      <c r="BI13" s="19"/>
      <c r="BJ13" s="21"/>
      <c r="BK13" s="21"/>
      <c r="BL13" s="21"/>
      <c r="BM13" s="21">
        <f t="shared" si="9"/>
        <v>11000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>
        <f t="shared" si="10"/>
        <v>11000</v>
      </c>
      <c r="CB13" s="20"/>
      <c r="CC13" s="20"/>
      <c r="CD13" s="20"/>
    </row>
    <row r="14" spans="1:82" s="49" customFormat="1" x14ac:dyDescent="0.3">
      <c r="A14" s="53" t="s">
        <v>88</v>
      </c>
      <c r="B14" s="52" t="s">
        <v>89</v>
      </c>
      <c r="C14" s="51" t="s">
        <v>90</v>
      </c>
      <c r="D14" s="51" t="s">
        <v>91</v>
      </c>
      <c r="E14" s="52" t="s">
        <v>73</v>
      </c>
      <c r="F14" s="52"/>
      <c r="G14" s="47"/>
      <c r="H14" s="47"/>
      <c r="I14" s="47"/>
      <c r="J14" s="47"/>
      <c r="K14" s="47"/>
      <c r="L14" s="52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1"/>
      <c r="AU14" s="21"/>
      <c r="AV14" s="21"/>
      <c r="AW14" s="22"/>
      <c r="AX14" s="23">
        <v>19961</v>
      </c>
      <c r="AY14" s="19"/>
      <c r="AZ14" s="22"/>
      <c r="BA14" s="24"/>
      <c r="BB14" s="19"/>
      <c r="BC14" s="19"/>
      <c r="BD14" s="19"/>
      <c r="BE14" s="19"/>
      <c r="BF14" s="19"/>
      <c r="BG14" s="19"/>
      <c r="BH14" s="19"/>
      <c r="BI14" s="19"/>
      <c r="BJ14" s="21"/>
      <c r="BK14" s="21"/>
      <c r="BL14" s="21"/>
      <c r="BM14" s="21">
        <f t="shared" si="9"/>
        <v>19961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>
        <f t="shared" si="10"/>
        <v>19961</v>
      </c>
      <c r="CB14" s="20"/>
      <c r="CC14" s="20"/>
      <c r="CD14" s="20"/>
    </row>
    <row r="15" spans="1:82" s="49" customFormat="1" x14ac:dyDescent="0.3">
      <c r="A15" s="53" t="s">
        <v>92</v>
      </c>
      <c r="B15" s="52" t="s">
        <v>93</v>
      </c>
      <c r="C15" s="51" t="s">
        <v>94</v>
      </c>
      <c r="D15" s="51" t="s">
        <v>95</v>
      </c>
      <c r="E15" s="52" t="s">
        <v>73</v>
      </c>
      <c r="F15" s="52" t="s">
        <v>74</v>
      </c>
      <c r="G15" s="47" t="str">
        <f>IF(M15&gt;0, "1", "0")</f>
        <v>0</v>
      </c>
      <c r="H15" s="47" t="str">
        <f>IF(S15&gt;0, "1", "0")</f>
        <v>1</v>
      </c>
      <c r="I15" s="47" t="str">
        <f>IF(AI15&gt;0, "1", "0")</f>
        <v>0</v>
      </c>
      <c r="J15" s="47" t="str">
        <f>IF(AZ15&gt;0, "1", "0")</f>
        <v>0</v>
      </c>
      <c r="K15" s="47" t="str">
        <f>CONCATENATE(G15,H15,I15,J15)</f>
        <v>0100</v>
      </c>
      <c r="L15" s="52" t="str">
        <f>A15&amp;B15&amp;E15</f>
        <v>20003604AEC Pilot</v>
      </c>
      <c r="M15" s="19"/>
      <c r="N15" s="19"/>
      <c r="O15" s="19"/>
      <c r="P15" s="19"/>
      <c r="Q15" s="19">
        <f>SUM(M15:P15)</f>
        <v>0</v>
      </c>
      <c r="R15" s="19"/>
      <c r="S15" s="19">
        <v>7431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f>SUM(Q15:AE15)</f>
        <v>7431</v>
      </c>
      <c r="AG15" s="19"/>
      <c r="AH15" s="19">
        <v>0</v>
      </c>
      <c r="AI15" s="19"/>
      <c r="AJ15" s="19"/>
      <c r="AK15" s="19"/>
      <c r="AL15" s="19"/>
      <c r="AM15" s="19">
        <v>-2526.89</v>
      </c>
      <c r="AN15" s="19">
        <v>-314.57</v>
      </c>
      <c r="AO15" s="19">
        <v>0</v>
      </c>
      <c r="AP15" s="19"/>
      <c r="AQ15" s="19"/>
      <c r="AR15" s="19"/>
      <c r="AS15" s="19"/>
      <c r="AT15" s="21">
        <v>0</v>
      </c>
      <c r="AU15" s="21">
        <v>0</v>
      </c>
      <c r="AV15" s="21">
        <v>0</v>
      </c>
      <c r="AW15" s="22">
        <f>SUM(AF15:AV15)</f>
        <v>4589.5400000000009</v>
      </c>
      <c r="AX15" s="23">
        <v>0</v>
      </c>
      <c r="AY15" s="19">
        <v>0</v>
      </c>
      <c r="AZ15" s="22"/>
      <c r="BA15" s="24">
        <v>0</v>
      </c>
      <c r="BB15" s="19">
        <v>0</v>
      </c>
      <c r="BC15" s="19">
        <v>0</v>
      </c>
      <c r="BD15" s="19">
        <v>0</v>
      </c>
      <c r="BE15" s="19"/>
      <c r="BF15" s="19"/>
      <c r="BG15" s="19">
        <v>0</v>
      </c>
      <c r="BH15" s="19">
        <v>0</v>
      </c>
      <c r="BI15" s="19">
        <v>0</v>
      </c>
      <c r="BJ15" s="21"/>
      <c r="BK15" s="21"/>
      <c r="BL15" s="21"/>
      <c r="BM15" s="21">
        <f t="shared" si="9"/>
        <v>4589.5400000000009</v>
      </c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>
        <f t="shared" si="10"/>
        <v>4589.5400000000009</v>
      </c>
      <c r="CB15" s="20"/>
      <c r="CC15" s="20"/>
      <c r="CD15" s="20"/>
    </row>
    <row r="16" spans="1:82" s="49" customFormat="1" x14ac:dyDescent="0.3">
      <c r="A16" s="53" t="s">
        <v>96</v>
      </c>
      <c r="B16" s="52" t="s">
        <v>97</v>
      </c>
      <c r="C16" s="51" t="s">
        <v>98</v>
      </c>
      <c r="D16" s="51" t="s">
        <v>99</v>
      </c>
      <c r="E16" s="52" t="s">
        <v>73</v>
      </c>
      <c r="F16" s="52" t="s">
        <v>74</v>
      </c>
      <c r="G16" s="47" t="str">
        <f>IF(M16&gt;0, "1", "0")</f>
        <v>0</v>
      </c>
      <c r="H16" s="47" t="str">
        <f>IF(S16&gt;0, "1", "0")</f>
        <v>1</v>
      </c>
      <c r="I16" s="47" t="str">
        <f>IF(AI16&gt;0, "1", "0")</f>
        <v>0</v>
      </c>
      <c r="J16" s="47" t="str">
        <f>IF(AZ16&gt;0, "1", "0")</f>
        <v>0</v>
      </c>
      <c r="K16" s="47" t="str">
        <f>CONCATENATE(G16,H16,I16,J16)</f>
        <v>0100</v>
      </c>
      <c r="L16" s="52" t="str">
        <f>A16&amp;B16&amp;E16</f>
        <v>24055180AEC Pilot</v>
      </c>
      <c r="M16" s="19"/>
      <c r="N16" s="19"/>
      <c r="O16" s="19"/>
      <c r="P16" s="19"/>
      <c r="Q16" s="19">
        <f>SUM(M16:P16)</f>
        <v>0</v>
      </c>
      <c r="R16" s="19"/>
      <c r="S16" s="19">
        <v>9006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f>SUM(Q16:AE16)</f>
        <v>9006</v>
      </c>
      <c r="AG16" s="19"/>
      <c r="AH16" s="19">
        <v>38607</v>
      </c>
      <c r="AI16" s="19"/>
      <c r="AJ16" s="19"/>
      <c r="AK16" s="19"/>
      <c r="AL16" s="19"/>
      <c r="AM16" s="19"/>
      <c r="AN16" s="19">
        <v>0</v>
      </c>
      <c r="AO16" s="19">
        <v>0</v>
      </c>
      <c r="AP16" s="19"/>
      <c r="AQ16" s="19"/>
      <c r="AR16" s="19">
        <v>-7111.53</v>
      </c>
      <c r="AS16" s="19"/>
      <c r="AT16" s="21">
        <v>0</v>
      </c>
      <c r="AU16" s="21">
        <v>0</v>
      </c>
      <c r="AV16" s="21">
        <v>-11216.8</v>
      </c>
      <c r="AW16" s="22">
        <f>SUM(AF16:AV16)</f>
        <v>29284.670000000002</v>
      </c>
      <c r="AX16" s="23">
        <v>11775</v>
      </c>
      <c r="AY16" s="19">
        <v>0</v>
      </c>
      <c r="AZ16" s="22"/>
      <c r="BA16" s="24">
        <v>0</v>
      </c>
      <c r="BB16" s="19">
        <v>0</v>
      </c>
      <c r="BC16" s="19">
        <v>-9131.06</v>
      </c>
      <c r="BD16" s="19">
        <v>-3439.17</v>
      </c>
      <c r="BE16" s="19">
        <v>-385</v>
      </c>
      <c r="BF16" s="19">
        <v>-5272.3</v>
      </c>
      <c r="BG16" s="19">
        <v>0</v>
      </c>
      <c r="BH16" s="19">
        <v>0</v>
      </c>
      <c r="BI16" s="19">
        <v>0</v>
      </c>
      <c r="BJ16" s="21">
        <v>-29.58</v>
      </c>
      <c r="BK16" s="21">
        <v>-371.78</v>
      </c>
      <c r="BL16" s="21"/>
      <c r="BM16" s="21">
        <f t="shared" si="9"/>
        <v>22430.780000000002</v>
      </c>
      <c r="BN16" s="19"/>
      <c r="BO16" s="19">
        <v>-4522.83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>
        <f t="shared" si="10"/>
        <v>17907.950000000004</v>
      </c>
      <c r="CB16" s="20"/>
      <c r="CC16" s="20"/>
      <c r="CD16" s="20"/>
    </row>
    <row r="17" spans="1:82" s="49" customFormat="1" x14ac:dyDescent="0.3">
      <c r="A17" s="53" t="s">
        <v>100</v>
      </c>
      <c r="B17" s="52" t="s">
        <v>101</v>
      </c>
      <c r="C17" s="51" t="s">
        <v>102</v>
      </c>
      <c r="D17" s="51" t="s">
        <v>103</v>
      </c>
      <c r="E17" s="52" t="s">
        <v>73</v>
      </c>
      <c r="F17" s="52"/>
      <c r="G17" s="47"/>
      <c r="H17" s="47"/>
      <c r="I17" s="47"/>
      <c r="J17" s="47"/>
      <c r="K17" s="47"/>
      <c r="L17" s="5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1"/>
      <c r="AU17" s="21"/>
      <c r="AV17" s="21"/>
      <c r="AW17" s="22"/>
      <c r="AX17" s="23">
        <v>20000</v>
      </c>
      <c r="AY17" s="19"/>
      <c r="AZ17" s="22"/>
      <c r="BA17" s="24"/>
      <c r="BB17" s="19"/>
      <c r="BC17" s="19"/>
      <c r="BD17" s="19"/>
      <c r="BE17" s="19"/>
      <c r="BF17" s="19"/>
      <c r="BG17" s="19"/>
      <c r="BH17" s="19"/>
      <c r="BI17" s="19"/>
      <c r="BJ17" s="21"/>
      <c r="BK17" s="21"/>
      <c r="BL17" s="21">
        <v>-20000</v>
      </c>
      <c r="BM17" s="21">
        <f t="shared" si="9"/>
        <v>0</v>
      </c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>
        <f t="shared" si="10"/>
        <v>0</v>
      </c>
      <c r="CB17" s="20"/>
      <c r="CC17" s="20"/>
      <c r="CD17" s="20"/>
    </row>
    <row r="18" spans="1:82" s="49" customFormat="1" x14ac:dyDescent="0.3">
      <c r="A18" s="53" t="s">
        <v>104</v>
      </c>
      <c r="B18" s="52" t="s">
        <v>105</v>
      </c>
      <c r="C18" s="51" t="s">
        <v>106</v>
      </c>
      <c r="D18" s="51" t="s">
        <v>107</v>
      </c>
      <c r="E18" s="52" t="s">
        <v>73</v>
      </c>
      <c r="F18" s="52" t="s">
        <v>74</v>
      </c>
      <c r="G18" s="47" t="str">
        <f>IF(M18&gt;0, "1", "0")</f>
        <v>0</v>
      </c>
      <c r="H18" s="47" t="str">
        <f>IF(S18&gt;0, "1", "0")</f>
        <v>1</v>
      </c>
      <c r="I18" s="47" t="str">
        <f>IF(AI18&gt;0, "1", "0")</f>
        <v>0</v>
      </c>
      <c r="J18" s="47" t="str">
        <f>IF(AZ18&gt;0, "1", "0")</f>
        <v>0</v>
      </c>
      <c r="K18" s="47" t="str">
        <f>CONCATENATE(G18,H18,I18,J18)</f>
        <v>0100</v>
      </c>
      <c r="L18" s="52" t="str">
        <f>A18&amp;B18&amp;E18</f>
        <v>91706971AEC Pilot</v>
      </c>
      <c r="M18" s="19"/>
      <c r="N18" s="19"/>
      <c r="O18" s="19"/>
      <c r="P18" s="19"/>
      <c r="Q18" s="19">
        <f>SUM(M18:P18)</f>
        <v>0</v>
      </c>
      <c r="R18" s="19"/>
      <c r="S18" s="19">
        <v>10000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>
        <f>SUM(Q18:AE18)</f>
        <v>10000</v>
      </c>
      <c r="AG18" s="19"/>
      <c r="AH18" s="19">
        <v>25981</v>
      </c>
      <c r="AI18" s="19"/>
      <c r="AJ18" s="19"/>
      <c r="AK18" s="19"/>
      <c r="AL18" s="19"/>
      <c r="AM18" s="19">
        <v>-7375</v>
      </c>
      <c r="AN18" s="19">
        <v>0</v>
      </c>
      <c r="AO18" s="19">
        <v>0</v>
      </c>
      <c r="AP18" s="19"/>
      <c r="AQ18" s="19"/>
      <c r="AR18" s="19"/>
      <c r="AS18" s="19"/>
      <c r="AT18" s="21">
        <v>0</v>
      </c>
      <c r="AU18" s="21">
        <v>0</v>
      </c>
      <c r="AV18" s="21">
        <v>0</v>
      </c>
      <c r="AW18" s="22">
        <f>SUM(AF18:AV18)</f>
        <v>28606</v>
      </c>
      <c r="AX18" s="23">
        <v>12600</v>
      </c>
      <c r="AY18" s="19">
        <v>0</v>
      </c>
      <c r="AZ18" s="22"/>
      <c r="BA18" s="24">
        <v>0</v>
      </c>
      <c r="BB18" s="19">
        <v>0</v>
      </c>
      <c r="BC18" s="19">
        <v>0</v>
      </c>
      <c r="BD18" s="19">
        <v>0</v>
      </c>
      <c r="BE18" s="19"/>
      <c r="BF18" s="19"/>
      <c r="BG18" s="19">
        <v>0</v>
      </c>
      <c r="BH18" s="19">
        <v>0</v>
      </c>
      <c r="BI18" s="19">
        <v>0</v>
      </c>
      <c r="BJ18" s="21"/>
      <c r="BK18" s="21"/>
      <c r="BL18" s="21"/>
      <c r="BM18" s="21">
        <f t="shared" si="9"/>
        <v>41206</v>
      </c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>
        <f t="shared" si="10"/>
        <v>41206</v>
      </c>
      <c r="CB18" s="20"/>
      <c r="CC18" s="20"/>
      <c r="CD18" s="20"/>
    </row>
    <row r="19" spans="1:82" s="49" customFormat="1" x14ac:dyDescent="0.3">
      <c r="A19" s="53" t="s">
        <v>108</v>
      </c>
      <c r="B19" s="51" t="s">
        <v>109</v>
      </c>
      <c r="C19" s="51" t="s">
        <v>110</v>
      </c>
      <c r="D19" s="51" t="s">
        <v>111</v>
      </c>
      <c r="E19" s="52" t="s">
        <v>112</v>
      </c>
      <c r="F19" s="52" t="s">
        <v>113</v>
      </c>
      <c r="G19" s="47" t="str">
        <f>IF(M19&gt;0, "1", "0")</f>
        <v>1</v>
      </c>
      <c r="H19" s="47" t="str">
        <f>IF(S19&gt;0, "1", "0")</f>
        <v>0</v>
      </c>
      <c r="I19" s="47" t="str">
        <f>IF(AI19&gt;0, "1", "0")</f>
        <v>0</v>
      </c>
      <c r="J19" s="47" t="str">
        <f>IF(AZ19&gt;0, "1", "0")</f>
        <v>0</v>
      </c>
      <c r="K19" s="47" t="str">
        <f>CONCATENATE(G19,H19,I19,J19)</f>
        <v>1000</v>
      </c>
      <c r="L19" s="52" t="str">
        <f>A19&amp;B19&amp;E19</f>
        <v>00109036Connect For Success 17-20</v>
      </c>
      <c r="M19" s="19">
        <v>20000</v>
      </c>
      <c r="N19" s="19"/>
      <c r="O19" s="19">
        <v>-474</v>
      </c>
      <c r="P19" s="19"/>
      <c r="Q19" s="19">
        <f>SUM(M19:P19)</f>
        <v>19526</v>
      </c>
      <c r="R19" s="19">
        <v>80000</v>
      </c>
      <c r="S19" s="19">
        <v>0</v>
      </c>
      <c r="T19" s="19"/>
      <c r="U19" s="19"/>
      <c r="V19" s="19">
        <v>-2828</v>
      </c>
      <c r="W19" s="19"/>
      <c r="X19" s="19"/>
      <c r="Y19" s="19">
        <v>-7233</v>
      </c>
      <c r="Z19" s="19"/>
      <c r="AA19" s="19">
        <v>-8456</v>
      </c>
      <c r="AB19" s="19">
        <v>-2220</v>
      </c>
      <c r="AC19" s="19">
        <v>-16355</v>
      </c>
      <c r="AD19" s="19">
        <v>-7426</v>
      </c>
      <c r="AE19" s="19"/>
      <c r="AF19" s="19">
        <f>SUM(Q19:AE19)</f>
        <v>55008</v>
      </c>
      <c r="AG19" s="19">
        <v>80000</v>
      </c>
      <c r="AH19" s="19">
        <v>0</v>
      </c>
      <c r="AI19" s="19"/>
      <c r="AJ19" s="19">
        <v>-11893</v>
      </c>
      <c r="AK19" s="19">
        <v>-20199.66</v>
      </c>
      <c r="AL19" s="19"/>
      <c r="AM19" s="19">
        <v>-5815.17</v>
      </c>
      <c r="AN19" s="19">
        <v>-10750.22</v>
      </c>
      <c r="AO19" s="19">
        <v>-6969.96</v>
      </c>
      <c r="AP19" s="19">
        <v>-6228.78</v>
      </c>
      <c r="AQ19" s="19"/>
      <c r="AR19" s="19">
        <v>-15489.16</v>
      </c>
      <c r="AS19" s="19"/>
      <c r="AT19" s="21">
        <v>-11859.68</v>
      </c>
      <c r="AU19" s="21">
        <v>-5929.84</v>
      </c>
      <c r="AV19" s="21">
        <v>0</v>
      </c>
      <c r="AW19" s="22">
        <f>SUM(AF19:AV19)</f>
        <v>39872.529999999984</v>
      </c>
      <c r="AX19" s="23">
        <v>0</v>
      </c>
      <c r="AY19" s="19">
        <v>0</v>
      </c>
      <c r="AZ19" s="22"/>
      <c r="BA19" s="24">
        <v>-12030.380000000001</v>
      </c>
      <c r="BB19" s="19">
        <v>0</v>
      </c>
      <c r="BC19" s="19">
        <v>-8906.9699999999993</v>
      </c>
      <c r="BD19" s="19">
        <v>0</v>
      </c>
      <c r="BE19" s="19"/>
      <c r="BF19" s="19"/>
      <c r="BG19" s="19">
        <v>0</v>
      </c>
      <c r="BH19" s="19">
        <v>0</v>
      </c>
      <c r="BI19" s="19">
        <v>0</v>
      </c>
      <c r="BJ19" s="21"/>
      <c r="BK19" s="21"/>
      <c r="BL19" s="21"/>
      <c r="BM19" s="21">
        <f t="shared" si="9"/>
        <v>18935.179999999986</v>
      </c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>
        <f t="shared" si="10"/>
        <v>18935.179999999986</v>
      </c>
      <c r="CB19" s="20"/>
      <c r="CC19" s="20"/>
      <c r="CD19" s="20"/>
    </row>
    <row r="20" spans="1:82" s="49" customFormat="1" x14ac:dyDescent="0.3">
      <c r="A20" s="53" t="s">
        <v>45</v>
      </c>
      <c r="B20" s="51" t="s">
        <v>114</v>
      </c>
      <c r="C20" s="51" t="s">
        <v>47</v>
      </c>
      <c r="D20" s="51" t="s">
        <v>115</v>
      </c>
      <c r="E20" s="52" t="s">
        <v>116</v>
      </c>
      <c r="F20" s="52" t="s">
        <v>113</v>
      </c>
      <c r="G20" s="47" t="str">
        <f>IF(M20&gt;0, "1", "0")</f>
        <v>0</v>
      </c>
      <c r="H20" s="47" t="str">
        <f>IF(S20&gt;0, "1", "0")</f>
        <v>1</v>
      </c>
      <c r="I20" s="47" t="str">
        <f>IF(AI20&gt;0, "1", "0")</f>
        <v>0</v>
      </c>
      <c r="J20" s="47" t="str">
        <f>IF(AZ20&gt;0, "1", "0")</f>
        <v>0</v>
      </c>
      <c r="K20" s="47" t="str">
        <f>CONCATENATE(G20,H20,I20,J20)</f>
        <v>0100</v>
      </c>
      <c r="L20" s="52" t="str">
        <f>A20&amp;B20&amp;E20</f>
        <v>01200206Connect For Success 18-21</v>
      </c>
      <c r="M20" s="19"/>
      <c r="N20" s="19"/>
      <c r="O20" s="19"/>
      <c r="P20" s="19"/>
      <c r="Q20" s="19">
        <f>SUM(M20:P20)</f>
        <v>0</v>
      </c>
      <c r="R20" s="19"/>
      <c r="S20" s="19">
        <v>5083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>
        <f>SUM(Q20:AE20)</f>
        <v>5083</v>
      </c>
      <c r="AG20" s="19"/>
      <c r="AH20" s="19">
        <v>80000</v>
      </c>
      <c r="AI20" s="19"/>
      <c r="AJ20" s="19">
        <v>-5009</v>
      </c>
      <c r="AK20" s="19"/>
      <c r="AL20" s="19"/>
      <c r="AM20" s="19"/>
      <c r="AN20" s="19">
        <v>0</v>
      </c>
      <c r="AO20" s="19">
        <v>0</v>
      </c>
      <c r="AP20" s="19"/>
      <c r="AQ20" s="19"/>
      <c r="AR20" s="19"/>
      <c r="AS20" s="19">
        <v>-33745</v>
      </c>
      <c r="AT20" s="21">
        <v>-7572</v>
      </c>
      <c r="AU20" s="21">
        <v>-15344</v>
      </c>
      <c r="AV20" s="21">
        <v>-4457</v>
      </c>
      <c r="AW20" s="22">
        <f>SUM(AF20:AV20)</f>
        <v>18956</v>
      </c>
      <c r="AX20" s="23">
        <v>84000</v>
      </c>
      <c r="AY20" s="19">
        <v>0</v>
      </c>
      <c r="AZ20" s="22"/>
      <c r="BA20" s="24">
        <v>-4756</v>
      </c>
      <c r="BB20" s="19">
        <v>-8178</v>
      </c>
      <c r="BC20" s="19">
        <v>0</v>
      </c>
      <c r="BD20" s="19">
        <v>-9751</v>
      </c>
      <c r="BE20" s="19">
        <v>-4756</v>
      </c>
      <c r="BF20" s="19">
        <v>-4689</v>
      </c>
      <c r="BG20" s="19">
        <v>-4690</v>
      </c>
      <c r="BH20" s="19">
        <v>-5225</v>
      </c>
      <c r="BI20" s="19">
        <v>-5927</v>
      </c>
      <c r="BJ20" s="21">
        <v>-11338</v>
      </c>
      <c r="BK20" s="21">
        <v>-5596</v>
      </c>
      <c r="BL20" s="21"/>
      <c r="BM20" s="21">
        <f t="shared" si="9"/>
        <v>38050</v>
      </c>
      <c r="BN20" s="19"/>
      <c r="BO20" s="19">
        <v>-15491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>
        <f t="shared" si="10"/>
        <v>22559</v>
      </c>
      <c r="CB20" s="20"/>
      <c r="CC20" s="20"/>
      <c r="CD20" s="20"/>
    </row>
    <row r="21" spans="1:82" s="49" customFormat="1" x14ac:dyDescent="0.3">
      <c r="A21" s="50" t="s">
        <v>117</v>
      </c>
      <c r="B21" s="51" t="s">
        <v>118</v>
      </c>
      <c r="C21" s="51" t="s">
        <v>119</v>
      </c>
      <c r="D21" s="51" t="s">
        <v>120</v>
      </c>
      <c r="E21" s="52" t="s">
        <v>112</v>
      </c>
      <c r="F21" s="52" t="s">
        <v>113</v>
      </c>
      <c r="G21" s="47" t="str">
        <f>IF(M21&gt;0, "1", "0")</f>
        <v>1</v>
      </c>
      <c r="H21" s="47" t="str">
        <f>IF(S21&gt;0, "1", "0")</f>
        <v>0</v>
      </c>
      <c r="I21" s="47" t="str">
        <f>IF(AI21&gt;0, "1", "0")</f>
        <v>0</v>
      </c>
      <c r="J21" s="47" t="str">
        <f>IF(AZ21&gt;0, "1", "0")</f>
        <v>0</v>
      </c>
      <c r="K21" s="47" t="str">
        <f>CONCATENATE(G21,H21,I21,J21)</f>
        <v>1000</v>
      </c>
      <c r="L21" s="52" t="str">
        <f>A21&amp;B21&amp;E21</f>
        <v>01300242Connect For Success 17-20</v>
      </c>
      <c r="M21" s="19">
        <v>7000</v>
      </c>
      <c r="N21" s="19"/>
      <c r="O21" s="19"/>
      <c r="P21" s="19"/>
      <c r="Q21" s="19">
        <f>SUM(M21:P21)</f>
        <v>7000</v>
      </c>
      <c r="R21" s="19">
        <v>34000</v>
      </c>
      <c r="S21" s="19">
        <v>0</v>
      </c>
      <c r="T21" s="19"/>
      <c r="U21" s="19"/>
      <c r="V21" s="19"/>
      <c r="W21" s="19"/>
      <c r="X21" s="19"/>
      <c r="Y21" s="19">
        <v>-8405</v>
      </c>
      <c r="Z21" s="19"/>
      <c r="AA21" s="19">
        <v>-4141</v>
      </c>
      <c r="AB21" s="19"/>
      <c r="AC21" s="19">
        <v>-25692</v>
      </c>
      <c r="AD21" s="19"/>
      <c r="AE21" s="19"/>
      <c r="AF21" s="19">
        <f>SUM(Q21:AE21)</f>
        <v>2762</v>
      </c>
      <c r="AG21" s="19">
        <v>80000</v>
      </c>
      <c r="AH21" s="19">
        <v>0</v>
      </c>
      <c r="AI21" s="19"/>
      <c r="AJ21" s="19"/>
      <c r="AK21" s="19">
        <v>-2762</v>
      </c>
      <c r="AL21" s="19"/>
      <c r="AM21" s="19"/>
      <c r="AN21" s="19">
        <v>0</v>
      </c>
      <c r="AO21" s="19">
        <v>-28543.360000000001</v>
      </c>
      <c r="AP21" s="19"/>
      <c r="AQ21" s="19">
        <v>-12672.4</v>
      </c>
      <c r="AR21" s="19">
        <v>-6579.9</v>
      </c>
      <c r="AS21" s="19">
        <v>-28650.61</v>
      </c>
      <c r="AT21" s="21">
        <v>0</v>
      </c>
      <c r="AU21" s="21">
        <v>0</v>
      </c>
      <c r="AV21" s="21">
        <v>0</v>
      </c>
      <c r="AW21" s="22">
        <f>SUM(AF21:AV21)</f>
        <v>3553.7299999999959</v>
      </c>
      <c r="AX21" s="23">
        <v>0</v>
      </c>
      <c r="AY21" s="19">
        <v>0</v>
      </c>
      <c r="AZ21" s="22"/>
      <c r="BA21" s="24">
        <v>-1437.73</v>
      </c>
      <c r="BB21" s="19">
        <v>0</v>
      </c>
      <c r="BC21" s="19">
        <v>0</v>
      </c>
      <c r="BD21" s="19">
        <v>-2116</v>
      </c>
      <c r="BE21" s="19"/>
      <c r="BF21" s="19"/>
      <c r="BG21" s="19">
        <v>0</v>
      </c>
      <c r="BH21" s="19">
        <v>0</v>
      </c>
      <c r="BI21" s="19">
        <v>0</v>
      </c>
      <c r="BJ21" s="21"/>
      <c r="BK21" s="21"/>
      <c r="BL21" s="21"/>
      <c r="BM21" s="21">
        <f t="shared" si="9"/>
        <v>-4.0927261579781771E-12</v>
      </c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>
        <f t="shared" si="10"/>
        <v>-4.0927261579781771E-12</v>
      </c>
      <c r="CB21" s="20"/>
      <c r="CC21" s="20"/>
      <c r="CD21" s="20"/>
    </row>
    <row r="22" spans="1:82" s="49" customFormat="1" x14ac:dyDescent="0.3">
      <c r="A22" s="50" t="s">
        <v>117</v>
      </c>
      <c r="B22" s="51" t="s">
        <v>121</v>
      </c>
      <c r="C22" s="51" t="s">
        <v>119</v>
      </c>
      <c r="D22" s="51" t="s">
        <v>122</v>
      </c>
      <c r="E22" s="52" t="s">
        <v>123</v>
      </c>
      <c r="F22" s="52"/>
      <c r="G22" s="47"/>
      <c r="H22" s="47"/>
      <c r="I22" s="47"/>
      <c r="J22" s="47"/>
      <c r="K22" s="47"/>
      <c r="L22" s="52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1"/>
      <c r="AU22" s="21"/>
      <c r="AV22" s="21"/>
      <c r="AW22" s="22"/>
      <c r="AX22" s="23"/>
      <c r="AY22" s="19"/>
      <c r="AZ22" s="22">
        <v>20000</v>
      </c>
      <c r="BA22" s="24"/>
      <c r="BB22" s="19"/>
      <c r="BC22" s="19"/>
      <c r="BD22" s="19"/>
      <c r="BE22" s="19"/>
      <c r="BF22" s="19"/>
      <c r="BG22" s="19"/>
      <c r="BH22" s="19"/>
      <c r="BI22" s="19"/>
      <c r="BJ22" s="21"/>
      <c r="BK22" s="21"/>
      <c r="BL22" s="21"/>
      <c r="BM22" s="21">
        <f t="shared" si="9"/>
        <v>20000</v>
      </c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>
        <f t="shared" si="10"/>
        <v>20000</v>
      </c>
      <c r="CB22" s="20"/>
      <c r="CC22" s="20"/>
      <c r="CD22" s="20"/>
    </row>
    <row r="23" spans="1:82" s="49" customFormat="1" x14ac:dyDescent="0.3">
      <c r="A23" s="50" t="s">
        <v>117</v>
      </c>
      <c r="B23" s="51" t="s">
        <v>124</v>
      </c>
      <c r="C23" s="51" t="s">
        <v>119</v>
      </c>
      <c r="D23" s="51" t="s">
        <v>125</v>
      </c>
      <c r="E23" s="52" t="s">
        <v>126</v>
      </c>
      <c r="F23" s="52" t="s">
        <v>113</v>
      </c>
      <c r="G23" s="47" t="str">
        <f>IF(M23&gt;0, "1", "0")</f>
        <v>0</v>
      </c>
      <c r="H23" s="47" t="str">
        <f>IF(S23&gt;0, "1", "0")</f>
        <v>0</v>
      </c>
      <c r="I23" s="47" t="str">
        <f>IF(AI23&gt;0, "1", "0")</f>
        <v>1</v>
      </c>
      <c r="J23" s="47" t="str">
        <f>IF(AZ23&gt;0, "1", "0")</f>
        <v>0</v>
      </c>
      <c r="K23" s="47" t="str">
        <f>CONCATENATE(G23,H23,I23,J23)</f>
        <v>0010</v>
      </c>
      <c r="L23" s="52" t="str">
        <f>A23&amp;B23&amp;E23</f>
        <v>01302428Connect For Success 19-22</v>
      </c>
      <c r="M23" s="19"/>
      <c r="N23" s="19"/>
      <c r="O23" s="19"/>
      <c r="P23" s="19"/>
      <c r="Q23" s="19">
        <f>SUM(M23:P23)</f>
        <v>0</v>
      </c>
      <c r="R23" s="19"/>
      <c r="S23" s="19"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>
        <f>SUM(Q23:AE23)</f>
        <v>0</v>
      </c>
      <c r="AG23" s="19"/>
      <c r="AH23" s="19">
        <v>0</v>
      </c>
      <c r="AI23" s="19">
        <v>20542</v>
      </c>
      <c r="AJ23" s="19"/>
      <c r="AK23" s="19"/>
      <c r="AL23" s="19"/>
      <c r="AM23" s="19"/>
      <c r="AN23" s="19">
        <v>0</v>
      </c>
      <c r="AO23" s="19">
        <v>0</v>
      </c>
      <c r="AP23" s="19"/>
      <c r="AQ23" s="19"/>
      <c r="AR23" s="19"/>
      <c r="AS23" s="19"/>
      <c r="AT23" s="21">
        <v>0</v>
      </c>
      <c r="AU23" s="21">
        <v>0</v>
      </c>
      <c r="AV23" s="21">
        <v>0</v>
      </c>
      <c r="AW23" s="22">
        <f>SUM(AF23:AV23)</f>
        <v>20542</v>
      </c>
      <c r="AX23" s="23">
        <v>0</v>
      </c>
      <c r="AY23" s="19">
        <v>82208</v>
      </c>
      <c r="AZ23" s="22"/>
      <c r="BA23" s="24">
        <v>0</v>
      </c>
      <c r="BB23" s="19">
        <v>0</v>
      </c>
      <c r="BC23" s="19">
        <v>0</v>
      </c>
      <c r="BD23" s="19">
        <v>0</v>
      </c>
      <c r="BE23" s="19">
        <v>-8745</v>
      </c>
      <c r="BF23" s="19"/>
      <c r="BG23" s="19">
        <v>0</v>
      </c>
      <c r="BH23" s="19">
        <v>-49.5</v>
      </c>
      <c r="BI23" s="19">
        <v>-2554.06</v>
      </c>
      <c r="BJ23" s="21">
        <v>-7065.72</v>
      </c>
      <c r="BK23" s="21"/>
      <c r="BL23" s="21"/>
      <c r="BM23" s="21">
        <f t="shared" si="9"/>
        <v>84335.72</v>
      </c>
      <c r="BN23" s="19"/>
      <c r="BO23" s="19">
        <v>-8221.1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>
        <f t="shared" si="10"/>
        <v>76114.62</v>
      </c>
      <c r="CB23" s="20"/>
      <c r="CC23" s="20"/>
      <c r="CD23" s="20"/>
    </row>
    <row r="24" spans="1:82" s="49" customFormat="1" x14ac:dyDescent="0.3">
      <c r="A24" s="50" t="s">
        <v>117</v>
      </c>
      <c r="B24" s="51" t="s">
        <v>127</v>
      </c>
      <c r="C24" s="51" t="s">
        <v>119</v>
      </c>
      <c r="D24" s="51" t="s">
        <v>128</v>
      </c>
      <c r="E24" s="52" t="s">
        <v>126</v>
      </c>
      <c r="F24" s="52" t="s">
        <v>113</v>
      </c>
      <c r="G24" s="47" t="str">
        <f>IF(M24&gt;0, "1", "0")</f>
        <v>0</v>
      </c>
      <c r="H24" s="47" t="str">
        <f>IF(S24&gt;0, "1", "0")</f>
        <v>0</v>
      </c>
      <c r="I24" s="47" t="str">
        <f>IF(AI24&gt;0, "1", "0")</f>
        <v>1</v>
      </c>
      <c r="J24" s="47" t="str">
        <f>IF(AZ24&gt;0, "1", "0")</f>
        <v>0</v>
      </c>
      <c r="K24" s="47" t="str">
        <f>CONCATENATE(G24,H24,I24,J24)</f>
        <v>0010</v>
      </c>
      <c r="L24" s="52" t="str">
        <f>A24&amp;B24&amp;E24</f>
        <v>01302653Connect For Success 19-22</v>
      </c>
      <c r="M24" s="19"/>
      <c r="N24" s="19"/>
      <c r="O24" s="19"/>
      <c r="P24" s="19"/>
      <c r="Q24" s="19">
        <f>SUM(M24:P24)</f>
        <v>0</v>
      </c>
      <c r="R24" s="19"/>
      <c r="S24" s="19"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>
        <f>SUM(Q24:AE24)</f>
        <v>0</v>
      </c>
      <c r="AG24" s="19"/>
      <c r="AH24" s="19">
        <v>0</v>
      </c>
      <c r="AI24" s="19">
        <v>20542</v>
      </c>
      <c r="AJ24" s="19"/>
      <c r="AK24" s="19"/>
      <c r="AL24" s="19"/>
      <c r="AM24" s="19"/>
      <c r="AN24" s="19">
        <v>0</v>
      </c>
      <c r="AO24" s="19">
        <v>0</v>
      </c>
      <c r="AP24" s="19"/>
      <c r="AQ24" s="19"/>
      <c r="AR24" s="19"/>
      <c r="AS24" s="19"/>
      <c r="AT24" s="21">
        <v>0</v>
      </c>
      <c r="AU24" s="21">
        <v>0</v>
      </c>
      <c r="AV24" s="21">
        <v>0</v>
      </c>
      <c r="AW24" s="22">
        <f>SUM(AF24:AV24)</f>
        <v>20542</v>
      </c>
      <c r="AX24" s="23">
        <v>0</v>
      </c>
      <c r="AY24" s="19">
        <v>82208</v>
      </c>
      <c r="AZ24" s="22"/>
      <c r="BA24" s="24">
        <v>0</v>
      </c>
      <c r="BB24" s="19">
        <v>0</v>
      </c>
      <c r="BC24" s="19">
        <v>0</v>
      </c>
      <c r="BD24" s="19">
        <v>0</v>
      </c>
      <c r="BE24" s="19">
        <v>-20890.419999999998</v>
      </c>
      <c r="BF24" s="19">
        <v>-11723.98</v>
      </c>
      <c r="BG24" s="19">
        <v>0</v>
      </c>
      <c r="BH24" s="19">
        <v>-7029.21</v>
      </c>
      <c r="BI24" s="19">
        <v>-15224.25</v>
      </c>
      <c r="BJ24" s="21">
        <v>-6825.72</v>
      </c>
      <c r="BK24" s="21">
        <v>-5746.33</v>
      </c>
      <c r="BL24" s="21"/>
      <c r="BM24" s="21">
        <f t="shared" si="9"/>
        <v>35310.090000000004</v>
      </c>
      <c r="BN24" s="19"/>
      <c r="BO24" s="19">
        <v>-7765.12</v>
      </c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>
        <f t="shared" si="10"/>
        <v>27544.970000000005</v>
      </c>
      <c r="CB24" s="20"/>
      <c r="CC24" s="20"/>
      <c r="CD24" s="20"/>
    </row>
    <row r="25" spans="1:82" s="49" customFormat="1" x14ac:dyDescent="0.3">
      <c r="A25" s="50" t="s">
        <v>117</v>
      </c>
      <c r="B25" s="51" t="s">
        <v>129</v>
      </c>
      <c r="C25" s="51" t="s">
        <v>119</v>
      </c>
      <c r="D25" s="51" t="s">
        <v>130</v>
      </c>
      <c r="E25" s="52" t="s">
        <v>112</v>
      </c>
      <c r="F25" s="52" t="s">
        <v>113</v>
      </c>
      <c r="G25" s="47" t="str">
        <f>IF(M25&gt;0, "1", "0")</f>
        <v>1</v>
      </c>
      <c r="H25" s="47" t="str">
        <f>IF(S25&gt;0, "1", "0")</f>
        <v>0</v>
      </c>
      <c r="I25" s="47" t="str">
        <f>IF(AI25&gt;0, "1", "0")</f>
        <v>0</v>
      </c>
      <c r="J25" s="47" t="str">
        <f>IF(AZ25&gt;0, "1", "0")</f>
        <v>0</v>
      </c>
      <c r="K25" s="47" t="str">
        <f>CONCATENATE(G25,H25,I25,J25)</f>
        <v>1000</v>
      </c>
      <c r="L25" s="52" t="str">
        <f>A25&amp;B25&amp;E25</f>
        <v>01302897Connect For Success 17-20</v>
      </c>
      <c r="M25" s="19">
        <v>7000</v>
      </c>
      <c r="N25" s="19"/>
      <c r="O25" s="19"/>
      <c r="P25" s="19"/>
      <c r="Q25" s="19">
        <f>SUM(M25:P25)</f>
        <v>7000</v>
      </c>
      <c r="R25" s="19">
        <v>34000</v>
      </c>
      <c r="S25" s="19">
        <v>0</v>
      </c>
      <c r="T25" s="19"/>
      <c r="U25" s="19">
        <v>-394</v>
      </c>
      <c r="V25" s="19"/>
      <c r="W25" s="19"/>
      <c r="X25" s="19"/>
      <c r="Y25" s="19">
        <v>-695</v>
      </c>
      <c r="Z25" s="19"/>
      <c r="AA25" s="19">
        <v>-350</v>
      </c>
      <c r="AB25" s="19"/>
      <c r="AC25" s="19">
        <v>-12658</v>
      </c>
      <c r="AD25" s="19"/>
      <c r="AE25" s="19"/>
      <c r="AF25" s="19">
        <f>SUM(Q25:AE25)</f>
        <v>26903</v>
      </c>
      <c r="AG25" s="19">
        <v>80000</v>
      </c>
      <c r="AH25" s="19">
        <v>0</v>
      </c>
      <c r="AI25" s="19"/>
      <c r="AJ25" s="19"/>
      <c r="AK25" s="19">
        <v>-349.56</v>
      </c>
      <c r="AL25" s="19"/>
      <c r="AM25" s="19"/>
      <c r="AN25" s="19">
        <v>0</v>
      </c>
      <c r="AO25" s="19">
        <v>-7622.21</v>
      </c>
      <c r="AP25" s="19"/>
      <c r="AQ25" s="19">
        <v>-6723.35</v>
      </c>
      <c r="AR25" s="19">
        <v>-7932.9</v>
      </c>
      <c r="AS25" s="19">
        <v>-1115.4100000000001</v>
      </c>
      <c r="AT25" s="21">
        <v>0</v>
      </c>
      <c r="AU25" s="21">
        <v>0</v>
      </c>
      <c r="AV25" s="21">
        <v>0</v>
      </c>
      <c r="AW25" s="22">
        <f>SUM(AF25:AV25)</f>
        <v>83159.569999999992</v>
      </c>
      <c r="AX25" s="23">
        <v>0</v>
      </c>
      <c r="AY25" s="19">
        <v>0</v>
      </c>
      <c r="AZ25" s="22"/>
      <c r="BA25" s="24">
        <v>-4796.7299999999996</v>
      </c>
      <c r="BB25" s="19">
        <v>0</v>
      </c>
      <c r="BC25" s="19">
        <v>0</v>
      </c>
      <c r="BD25" s="19">
        <v>-2115.7800000000002</v>
      </c>
      <c r="BE25" s="19">
        <v>-1244.8899999999999</v>
      </c>
      <c r="BF25" s="19"/>
      <c r="BG25" s="19">
        <v>0</v>
      </c>
      <c r="BH25" s="19">
        <v>-1927.02</v>
      </c>
      <c r="BI25" s="19">
        <v>-9451.5400000000009</v>
      </c>
      <c r="BJ25" s="21">
        <v>-5689.28</v>
      </c>
      <c r="BK25" s="21">
        <v>-7402.17</v>
      </c>
      <c r="BL25" s="21"/>
      <c r="BM25" s="21">
        <f t="shared" si="9"/>
        <v>50532.159999999996</v>
      </c>
      <c r="BN25" s="19"/>
      <c r="BO25" s="19">
        <v>-19086.599999999999</v>
      </c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>
        <f t="shared" si="10"/>
        <v>31445.559999999998</v>
      </c>
      <c r="CB25" s="20"/>
      <c r="CC25" s="20"/>
      <c r="CD25" s="20"/>
    </row>
    <row r="26" spans="1:82" s="49" customFormat="1" x14ac:dyDescent="0.3">
      <c r="A26" s="50" t="s">
        <v>117</v>
      </c>
      <c r="B26" s="51" t="s">
        <v>131</v>
      </c>
      <c r="C26" s="51" t="s">
        <v>119</v>
      </c>
      <c r="D26" s="51" t="s">
        <v>132</v>
      </c>
      <c r="E26" s="52" t="s">
        <v>112</v>
      </c>
      <c r="F26" s="52" t="s">
        <v>113</v>
      </c>
      <c r="G26" s="47" t="str">
        <f>IF(M26&gt;0, "1", "0")</f>
        <v>1</v>
      </c>
      <c r="H26" s="47" t="str">
        <f>IF(S26&gt;0, "1", "0")</f>
        <v>0</v>
      </c>
      <c r="I26" s="47" t="str">
        <f>IF(AI26&gt;0, "1", "0")</f>
        <v>0</v>
      </c>
      <c r="J26" s="47" t="str">
        <f>IF(AZ26&gt;0, "1", "0")</f>
        <v>0</v>
      </c>
      <c r="K26" s="47" t="str">
        <f>CONCATENATE(G26,H26,I26,J26)</f>
        <v>1000</v>
      </c>
      <c r="L26" s="52" t="str">
        <f>A26&amp;B26&amp;E26</f>
        <v>01303988Connect For Success 17-20</v>
      </c>
      <c r="M26" s="19">
        <v>7000</v>
      </c>
      <c r="N26" s="19"/>
      <c r="O26" s="19"/>
      <c r="P26" s="19"/>
      <c r="Q26" s="19">
        <f>SUM(M26:P26)</f>
        <v>7000</v>
      </c>
      <c r="R26" s="19">
        <v>29000</v>
      </c>
      <c r="S26" s="19">
        <v>0</v>
      </c>
      <c r="T26" s="19"/>
      <c r="U26" s="19">
        <v>-1346</v>
      </c>
      <c r="V26" s="19"/>
      <c r="W26" s="19"/>
      <c r="X26" s="19"/>
      <c r="Y26" s="19">
        <v>-13165</v>
      </c>
      <c r="Z26" s="19"/>
      <c r="AA26" s="19">
        <v>-5672</v>
      </c>
      <c r="AB26" s="19"/>
      <c r="AC26" s="19">
        <v>-5031</v>
      </c>
      <c r="AD26" s="19"/>
      <c r="AE26" s="19"/>
      <c r="AF26" s="19">
        <f>SUM(Q26:AE26)</f>
        <v>10786</v>
      </c>
      <c r="AG26" s="19">
        <v>80000</v>
      </c>
      <c r="AH26" s="19">
        <v>0</v>
      </c>
      <c r="AI26" s="19"/>
      <c r="AJ26" s="19"/>
      <c r="AK26" s="19">
        <v>-4911.7299999999996</v>
      </c>
      <c r="AL26" s="19"/>
      <c r="AM26" s="19"/>
      <c r="AN26" s="19">
        <v>0</v>
      </c>
      <c r="AO26" s="19">
        <v>-19422.34</v>
      </c>
      <c r="AP26" s="19"/>
      <c r="AQ26" s="19">
        <v>-5310.6</v>
      </c>
      <c r="AR26" s="19">
        <v>-28150</v>
      </c>
      <c r="AS26" s="19"/>
      <c r="AT26" s="21">
        <v>0</v>
      </c>
      <c r="AU26" s="21">
        <v>0</v>
      </c>
      <c r="AV26" s="21">
        <v>0</v>
      </c>
      <c r="AW26" s="22">
        <f>SUM(AF26:AV26)</f>
        <v>32991.330000000009</v>
      </c>
      <c r="AX26" s="23">
        <v>0</v>
      </c>
      <c r="AY26" s="19">
        <v>0</v>
      </c>
      <c r="AZ26" s="22"/>
      <c r="BA26" s="24">
        <v>-25270.16</v>
      </c>
      <c r="BB26" s="19">
        <v>0</v>
      </c>
      <c r="BC26" s="19">
        <v>-1852.16</v>
      </c>
      <c r="BD26" s="19">
        <v>-2115.5300000000002</v>
      </c>
      <c r="BE26" s="19"/>
      <c r="BF26" s="19"/>
      <c r="BG26" s="19">
        <v>0</v>
      </c>
      <c r="BH26" s="19">
        <v>0</v>
      </c>
      <c r="BI26" s="19">
        <v>0</v>
      </c>
      <c r="BJ26" s="21"/>
      <c r="BK26" s="21"/>
      <c r="BL26" s="21"/>
      <c r="BM26" s="21">
        <f t="shared" si="9"/>
        <v>3753.4800000000091</v>
      </c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>
        <f t="shared" si="10"/>
        <v>3753.4800000000091</v>
      </c>
      <c r="CB26" s="20"/>
      <c r="CC26" s="20"/>
      <c r="CD26" s="20"/>
    </row>
    <row r="27" spans="1:82" s="49" customFormat="1" x14ac:dyDescent="0.3">
      <c r="A27" s="50" t="s">
        <v>117</v>
      </c>
      <c r="B27" s="51" t="s">
        <v>133</v>
      </c>
      <c r="C27" s="51" t="s">
        <v>119</v>
      </c>
      <c r="D27" s="51" t="s">
        <v>134</v>
      </c>
      <c r="E27" s="52" t="s">
        <v>112</v>
      </c>
      <c r="F27" s="52" t="s">
        <v>113</v>
      </c>
      <c r="G27" s="47" t="str">
        <f>IF(M27&gt;0, "1", "0")</f>
        <v>1</v>
      </c>
      <c r="H27" s="47" t="str">
        <f>IF(S27&gt;0, "1", "0")</f>
        <v>0</v>
      </c>
      <c r="I27" s="47" t="str">
        <f>IF(AI27&gt;0, "1", "0")</f>
        <v>0</v>
      </c>
      <c r="J27" s="47" t="str">
        <f>IF(AZ27&gt;0, "1", "0")</f>
        <v>0</v>
      </c>
      <c r="K27" s="47" t="str">
        <f>CONCATENATE(G27,H27,I27,J27)</f>
        <v>1000</v>
      </c>
      <c r="L27" s="52" t="str">
        <f>A27&amp;B27&amp;E27</f>
        <v>01304276Connect For Success 17-20</v>
      </c>
      <c r="M27" s="19">
        <v>7000</v>
      </c>
      <c r="N27" s="19"/>
      <c r="O27" s="19"/>
      <c r="P27" s="19"/>
      <c r="Q27" s="19">
        <f>SUM(M27:P27)</f>
        <v>7000</v>
      </c>
      <c r="R27" s="19">
        <v>34000</v>
      </c>
      <c r="S27" s="19">
        <v>0</v>
      </c>
      <c r="T27" s="19"/>
      <c r="U27" s="19">
        <v>-477</v>
      </c>
      <c r="V27" s="19">
        <v>-1093</v>
      </c>
      <c r="W27" s="19"/>
      <c r="X27" s="19"/>
      <c r="Y27" s="19">
        <v>-19231</v>
      </c>
      <c r="Z27" s="19"/>
      <c r="AA27" s="19">
        <v>-5861</v>
      </c>
      <c r="AB27" s="19"/>
      <c r="AC27" s="19">
        <v>-8828</v>
      </c>
      <c r="AD27" s="19"/>
      <c r="AE27" s="19"/>
      <c r="AF27" s="19">
        <f>SUM(Q27:AE27)</f>
        <v>5510</v>
      </c>
      <c r="AG27" s="19">
        <v>80000</v>
      </c>
      <c r="AH27" s="19">
        <v>0</v>
      </c>
      <c r="AI27" s="19"/>
      <c r="AJ27" s="19"/>
      <c r="AK27" s="19">
        <v>-5510</v>
      </c>
      <c r="AL27" s="19"/>
      <c r="AM27" s="19"/>
      <c r="AN27" s="19">
        <v>0</v>
      </c>
      <c r="AO27" s="19">
        <v>-21787.85</v>
      </c>
      <c r="AP27" s="19"/>
      <c r="AQ27" s="19">
        <v>-11132.09</v>
      </c>
      <c r="AR27" s="19">
        <v>-5218.12</v>
      </c>
      <c r="AS27" s="19">
        <v>-8201.9500000000007</v>
      </c>
      <c r="AT27" s="21">
        <v>0</v>
      </c>
      <c r="AU27" s="21">
        <v>0</v>
      </c>
      <c r="AV27" s="21">
        <v>0</v>
      </c>
      <c r="AW27" s="22">
        <f>SUM(AF27:AV27)</f>
        <v>33659.989999999991</v>
      </c>
      <c r="AX27" s="23">
        <v>0</v>
      </c>
      <c r="AY27" s="19">
        <v>0</v>
      </c>
      <c r="AZ27" s="22"/>
      <c r="BA27" s="24">
        <v>-5137.34</v>
      </c>
      <c r="BB27" s="19">
        <v>0</v>
      </c>
      <c r="BC27" s="19">
        <v>-1196.67</v>
      </c>
      <c r="BD27" s="19">
        <v>-2116</v>
      </c>
      <c r="BE27" s="19">
        <v>-5762.35</v>
      </c>
      <c r="BF27" s="19">
        <v>-264</v>
      </c>
      <c r="BG27" s="19">
        <v>0</v>
      </c>
      <c r="BH27" s="19">
        <v>-600</v>
      </c>
      <c r="BI27" s="19">
        <v>0</v>
      </c>
      <c r="BJ27" s="21"/>
      <c r="BK27" s="21"/>
      <c r="BL27" s="21"/>
      <c r="BM27" s="21">
        <f t="shared" si="9"/>
        <v>18583.62999999999</v>
      </c>
      <c r="BN27" s="19"/>
      <c r="BO27" s="19">
        <v>-1129.45</v>
      </c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f t="shared" si="10"/>
        <v>17454.179999999989</v>
      </c>
      <c r="CB27" s="20"/>
      <c r="CC27" s="20"/>
      <c r="CD27" s="20"/>
    </row>
    <row r="28" spans="1:82" s="49" customFormat="1" x14ac:dyDescent="0.3">
      <c r="A28" s="50" t="s">
        <v>117</v>
      </c>
      <c r="B28" s="51" t="s">
        <v>135</v>
      </c>
      <c r="C28" s="51" t="s">
        <v>119</v>
      </c>
      <c r="D28" s="51" t="s">
        <v>136</v>
      </c>
      <c r="E28" s="52" t="s">
        <v>123</v>
      </c>
      <c r="F28" s="52"/>
      <c r="G28" s="47"/>
      <c r="H28" s="47"/>
      <c r="I28" s="47"/>
      <c r="J28" s="47"/>
      <c r="K28" s="47"/>
      <c r="L28" s="52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1"/>
      <c r="AU28" s="21"/>
      <c r="AV28" s="21"/>
      <c r="AW28" s="22"/>
      <c r="AX28" s="23"/>
      <c r="AY28" s="19"/>
      <c r="AZ28" s="22">
        <v>20000</v>
      </c>
      <c r="BA28" s="24"/>
      <c r="BB28" s="19"/>
      <c r="BC28" s="19"/>
      <c r="BD28" s="19"/>
      <c r="BE28" s="19"/>
      <c r="BF28" s="19"/>
      <c r="BG28" s="19"/>
      <c r="BH28" s="19"/>
      <c r="BI28" s="19"/>
      <c r="BJ28" s="21"/>
      <c r="BK28" s="21"/>
      <c r="BL28" s="21"/>
      <c r="BM28" s="21">
        <f t="shared" si="9"/>
        <v>20000</v>
      </c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>
        <f t="shared" si="10"/>
        <v>20000</v>
      </c>
      <c r="CB28" s="20"/>
      <c r="CC28" s="20"/>
      <c r="CD28" s="20"/>
    </row>
    <row r="29" spans="1:82" s="49" customFormat="1" x14ac:dyDescent="0.3">
      <c r="A29" s="50" t="s">
        <v>117</v>
      </c>
      <c r="B29" s="51" t="s">
        <v>137</v>
      </c>
      <c r="C29" s="51" t="s">
        <v>119</v>
      </c>
      <c r="D29" s="51" t="s">
        <v>138</v>
      </c>
      <c r="E29" s="52" t="s">
        <v>112</v>
      </c>
      <c r="F29" s="52" t="s">
        <v>113</v>
      </c>
      <c r="G29" s="47" t="str">
        <f t="shared" ref="G29:G34" si="11">IF(M29&gt;0, "1", "0")</f>
        <v>1</v>
      </c>
      <c r="H29" s="47" t="str">
        <f t="shared" ref="H29:H34" si="12">IF(S29&gt;0, "1", "0")</f>
        <v>0</v>
      </c>
      <c r="I29" s="47" t="str">
        <f t="shared" ref="I29:I34" si="13">IF(AI29&gt;0, "1", "0")</f>
        <v>0</v>
      </c>
      <c r="J29" s="47" t="str">
        <f t="shared" ref="J29:J34" si="14">IF(AZ29&gt;0, "1", "0")</f>
        <v>0</v>
      </c>
      <c r="K29" s="47" t="str">
        <f t="shared" ref="K29:K34" si="15">CONCATENATE(G29,H29,I29,J29)</f>
        <v>1000</v>
      </c>
      <c r="L29" s="52" t="str">
        <f t="shared" ref="L29:L34" si="16">A29&amp;B29&amp;E29</f>
        <v>01307116Connect For Success 17-20</v>
      </c>
      <c r="M29" s="19">
        <v>7000</v>
      </c>
      <c r="N29" s="19"/>
      <c r="O29" s="19"/>
      <c r="P29" s="19"/>
      <c r="Q29" s="19">
        <f t="shared" ref="Q29:Q34" si="17">SUM(M29:P29)</f>
        <v>7000</v>
      </c>
      <c r="R29" s="19">
        <v>34000</v>
      </c>
      <c r="S29" s="19">
        <v>0</v>
      </c>
      <c r="T29" s="19"/>
      <c r="U29" s="19"/>
      <c r="V29" s="19"/>
      <c r="W29" s="19"/>
      <c r="X29" s="19"/>
      <c r="Y29" s="19"/>
      <c r="Z29" s="19"/>
      <c r="AA29" s="19">
        <v>-10130</v>
      </c>
      <c r="AB29" s="19"/>
      <c r="AC29" s="19">
        <v>-12272</v>
      </c>
      <c r="AD29" s="19"/>
      <c r="AE29" s="19"/>
      <c r="AF29" s="19">
        <f t="shared" ref="AF29:AF34" si="18">SUM(Q29:AE29)</f>
        <v>18598</v>
      </c>
      <c r="AG29" s="19">
        <v>80000</v>
      </c>
      <c r="AH29" s="19">
        <v>0</v>
      </c>
      <c r="AI29" s="19"/>
      <c r="AJ29" s="19"/>
      <c r="AK29" s="19"/>
      <c r="AL29" s="19"/>
      <c r="AM29" s="19"/>
      <c r="AN29" s="19">
        <v>0</v>
      </c>
      <c r="AO29" s="19">
        <v>0</v>
      </c>
      <c r="AP29" s="19"/>
      <c r="AQ29" s="19">
        <v>-2640</v>
      </c>
      <c r="AR29" s="19">
        <v>-17410.97</v>
      </c>
      <c r="AS29" s="19">
        <v>-2391.79</v>
      </c>
      <c r="AT29" s="21">
        <v>0</v>
      </c>
      <c r="AU29" s="21">
        <v>0</v>
      </c>
      <c r="AV29" s="21">
        <v>0</v>
      </c>
      <c r="AW29" s="22">
        <f t="shared" ref="AW29:AW34" si="19">SUM(AF29:AV29)</f>
        <v>76155.240000000005</v>
      </c>
      <c r="AX29" s="23">
        <v>0</v>
      </c>
      <c r="AY29" s="19">
        <v>0</v>
      </c>
      <c r="AZ29" s="22"/>
      <c r="BA29" s="24">
        <v>-5845.79</v>
      </c>
      <c r="BB29" s="19">
        <v>0</v>
      </c>
      <c r="BC29" s="19">
        <v>0</v>
      </c>
      <c r="BD29" s="19">
        <v>-2115.37</v>
      </c>
      <c r="BE29" s="19" t="s">
        <v>75</v>
      </c>
      <c r="BF29" s="19">
        <v>-20000</v>
      </c>
      <c r="BG29" s="19">
        <v>0</v>
      </c>
      <c r="BH29" s="19">
        <v>0</v>
      </c>
      <c r="BI29" s="19">
        <v>0</v>
      </c>
      <c r="BJ29" s="21">
        <v>-10000</v>
      </c>
      <c r="BK29" s="21">
        <v>-5000</v>
      </c>
      <c r="BL29" s="21"/>
      <c r="BM29" s="21">
        <f t="shared" si="9"/>
        <v>33194.080000000016</v>
      </c>
      <c r="BN29" s="19"/>
      <c r="BO29" s="19">
        <v>-10000</v>
      </c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>
        <f t="shared" si="10"/>
        <v>23194.080000000016</v>
      </c>
      <c r="CB29" s="20"/>
      <c r="CC29" s="20"/>
      <c r="CD29" s="20"/>
    </row>
    <row r="30" spans="1:82" s="49" customFormat="1" x14ac:dyDescent="0.3">
      <c r="A30" s="50" t="s">
        <v>117</v>
      </c>
      <c r="B30" s="51" t="s">
        <v>139</v>
      </c>
      <c r="C30" s="51" t="s">
        <v>119</v>
      </c>
      <c r="D30" s="51" t="s">
        <v>140</v>
      </c>
      <c r="E30" s="52" t="s">
        <v>112</v>
      </c>
      <c r="F30" s="52" t="s">
        <v>113</v>
      </c>
      <c r="G30" s="47" t="str">
        <f t="shared" si="11"/>
        <v>1</v>
      </c>
      <c r="H30" s="47" t="str">
        <f t="shared" si="12"/>
        <v>0</v>
      </c>
      <c r="I30" s="47" t="str">
        <f t="shared" si="13"/>
        <v>0</v>
      </c>
      <c r="J30" s="47" t="str">
        <f t="shared" si="14"/>
        <v>0</v>
      </c>
      <c r="K30" s="47" t="str">
        <f t="shared" si="15"/>
        <v>1000</v>
      </c>
      <c r="L30" s="52" t="str">
        <f t="shared" si="16"/>
        <v>01309108Connect For Success 17-20</v>
      </c>
      <c r="M30" s="19">
        <v>7000</v>
      </c>
      <c r="N30" s="19"/>
      <c r="O30" s="19"/>
      <c r="P30" s="19"/>
      <c r="Q30" s="19">
        <f t="shared" si="17"/>
        <v>7000</v>
      </c>
      <c r="R30" s="19">
        <v>34000</v>
      </c>
      <c r="S30" s="19">
        <v>0</v>
      </c>
      <c r="T30" s="19"/>
      <c r="U30" s="19">
        <v>-3450</v>
      </c>
      <c r="V30" s="19"/>
      <c r="W30" s="19"/>
      <c r="X30" s="19"/>
      <c r="Y30" s="19">
        <v>-7539</v>
      </c>
      <c r="Z30" s="19"/>
      <c r="AA30" s="19">
        <v>-5267</v>
      </c>
      <c r="AB30" s="19"/>
      <c r="AC30" s="19">
        <v>-5920</v>
      </c>
      <c r="AD30" s="19"/>
      <c r="AE30" s="19"/>
      <c r="AF30" s="19">
        <f t="shared" si="18"/>
        <v>18824</v>
      </c>
      <c r="AG30" s="19">
        <v>80000</v>
      </c>
      <c r="AH30" s="19">
        <v>0</v>
      </c>
      <c r="AI30" s="19"/>
      <c r="AJ30" s="19"/>
      <c r="AK30" s="19">
        <v>-10114.1</v>
      </c>
      <c r="AL30" s="19"/>
      <c r="AM30" s="19">
        <v>-630</v>
      </c>
      <c r="AN30" s="19">
        <v>0</v>
      </c>
      <c r="AO30" s="19">
        <v>-24000</v>
      </c>
      <c r="AP30" s="19"/>
      <c r="AQ30" s="19"/>
      <c r="AR30" s="19">
        <v>-36889.599999999999</v>
      </c>
      <c r="AS30" s="19">
        <v>-20341.099999999999</v>
      </c>
      <c r="AT30" s="21">
        <v>0</v>
      </c>
      <c r="AU30" s="21">
        <v>0</v>
      </c>
      <c r="AV30" s="21">
        <v>0</v>
      </c>
      <c r="AW30" s="22">
        <f t="shared" si="19"/>
        <v>6849.1999999999971</v>
      </c>
      <c r="AX30" s="23">
        <v>0</v>
      </c>
      <c r="AY30" s="19">
        <v>0</v>
      </c>
      <c r="AZ30" s="22"/>
      <c r="BA30" s="24">
        <v>-107.5</v>
      </c>
      <c r="BB30" s="19">
        <v>0</v>
      </c>
      <c r="BC30" s="19">
        <v>0</v>
      </c>
      <c r="BD30" s="19">
        <v>-2085.41</v>
      </c>
      <c r="BE30" s="19"/>
      <c r="BF30" s="19"/>
      <c r="BG30" s="19">
        <v>0</v>
      </c>
      <c r="BH30" s="19">
        <v>0</v>
      </c>
      <c r="BI30" s="19">
        <v>0</v>
      </c>
      <c r="BJ30" s="21"/>
      <c r="BK30" s="21"/>
      <c r="BL30" s="21"/>
      <c r="BM30" s="21">
        <f t="shared" si="9"/>
        <v>4656.2899999999972</v>
      </c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>
        <f t="shared" si="10"/>
        <v>4656.2899999999972</v>
      </c>
      <c r="CB30" s="20"/>
      <c r="CC30" s="20"/>
      <c r="CD30" s="20"/>
    </row>
    <row r="31" spans="1:82" s="49" customFormat="1" x14ac:dyDescent="0.3">
      <c r="A31" s="50" t="s">
        <v>117</v>
      </c>
      <c r="B31" s="51" t="s">
        <v>40</v>
      </c>
      <c r="C31" s="51" t="s">
        <v>119</v>
      </c>
      <c r="D31" s="51" t="s">
        <v>42</v>
      </c>
      <c r="E31" s="52" t="s">
        <v>112</v>
      </c>
      <c r="F31" s="52" t="s">
        <v>113</v>
      </c>
      <c r="G31" s="47" t="str">
        <f t="shared" si="11"/>
        <v>1</v>
      </c>
      <c r="H31" s="47" t="str">
        <f t="shared" si="12"/>
        <v>0</v>
      </c>
      <c r="I31" s="47" t="str">
        <f t="shared" si="13"/>
        <v>0</v>
      </c>
      <c r="J31" s="47" t="str">
        <f t="shared" si="14"/>
        <v>0</v>
      </c>
      <c r="K31" s="47" t="str">
        <f t="shared" si="15"/>
        <v>1000</v>
      </c>
      <c r="L31" s="52" t="str">
        <f t="shared" si="16"/>
        <v>0130N/AConnect For Success 17-20</v>
      </c>
      <c r="M31" s="19">
        <v>78085</v>
      </c>
      <c r="N31" s="19"/>
      <c r="O31" s="19"/>
      <c r="P31" s="19"/>
      <c r="Q31" s="19">
        <f t="shared" si="17"/>
        <v>78085</v>
      </c>
      <c r="R31" s="19">
        <v>281000</v>
      </c>
      <c r="S31" s="19">
        <v>0</v>
      </c>
      <c r="T31" s="19"/>
      <c r="U31" s="19">
        <v>-531</v>
      </c>
      <c r="V31" s="19">
        <v>-222</v>
      </c>
      <c r="W31" s="19"/>
      <c r="X31" s="19"/>
      <c r="Y31" s="19">
        <v>-52068</v>
      </c>
      <c r="Z31" s="19"/>
      <c r="AA31" s="19">
        <v>-28077</v>
      </c>
      <c r="AB31" s="19"/>
      <c r="AC31" s="19">
        <v>-39850</v>
      </c>
      <c r="AD31" s="19"/>
      <c r="AE31" s="19"/>
      <c r="AF31" s="19">
        <f t="shared" si="18"/>
        <v>238337</v>
      </c>
      <c r="AG31" s="19"/>
      <c r="AH31" s="19">
        <v>0</v>
      </c>
      <c r="AI31" s="19"/>
      <c r="AJ31" s="19"/>
      <c r="AK31" s="19">
        <v>-88119.150000000009</v>
      </c>
      <c r="AL31" s="19"/>
      <c r="AM31" s="19">
        <v>-12049.77</v>
      </c>
      <c r="AN31" s="19">
        <v>-25218.33</v>
      </c>
      <c r="AO31" s="19">
        <v>-37349.96</v>
      </c>
      <c r="AP31" s="19"/>
      <c r="AQ31" s="19">
        <v>-9008.07</v>
      </c>
      <c r="AR31" s="19">
        <v>-17255.760000000002</v>
      </c>
      <c r="AS31" s="19">
        <v>-8754.61</v>
      </c>
      <c r="AT31" s="21">
        <v>0</v>
      </c>
      <c r="AU31" s="21">
        <v>0</v>
      </c>
      <c r="AV31" s="21">
        <v>0</v>
      </c>
      <c r="AW31" s="22">
        <f t="shared" si="19"/>
        <v>40581.349999999969</v>
      </c>
      <c r="AX31" s="23">
        <v>0</v>
      </c>
      <c r="AY31" s="19">
        <v>0</v>
      </c>
      <c r="AZ31" s="22"/>
      <c r="BA31" s="24">
        <v>-34996.720000000001</v>
      </c>
      <c r="BB31" s="19">
        <v>0</v>
      </c>
      <c r="BC31" s="19">
        <v>-5584.63</v>
      </c>
      <c r="BD31" s="19">
        <v>5897.1100000000006</v>
      </c>
      <c r="BE31" s="19"/>
      <c r="BF31" s="19"/>
      <c r="BG31" s="19">
        <v>0</v>
      </c>
      <c r="BH31" s="19">
        <v>-250</v>
      </c>
      <c r="BI31" s="19">
        <v>0</v>
      </c>
      <c r="BJ31" s="21"/>
      <c r="BK31" s="21"/>
      <c r="BL31" s="21"/>
      <c r="BM31" s="21">
        <f t="shared" si="9"/>
        <v>5647.1099999999687</v>
      </c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>
        <f t="shared" si="10"/>
        <v>5647.1099999999687</v>
      </c>
      <c r="CB31" s="20"/>
      <c r="CC31" s="20"/>
      <c r="CD31" s="20"/>
    </row>
    <row r="32" spans="1:82" s="49" customFormat="1" x14ac:dyDescent="0.3">
      <c r="A32" s="53" t="s">
        <v>141</v>
      </c>
      <c r="B32" s="52" t="s">
        <v>142</v>
      </c>
      <c r="C32" s="51" t="s">
        <v>143</v>
      </c>
      <c r="D32" s="51" t="s">
        <v>144</v>
      </c>
      <c r="E32" s="52" t="s">
        <v>112</v>
      </c>
      <c r="F32" s="52" t="s">
        <v>113</v>
      </c>
      <c r="G32" s="47" t="str">
        <f t="shared" si="11"/>
        <v>1</v>
      </c>
      <c r="H32" s="47" t="str">
        <f t="shared" si="12"/>
        <v>0</v>
      </c>
      <c r="I32" s="47" t="str">
        <f t="shared" si="13"/>
        <v>0</v>
      </c>
      <c r="J32" s="47" t="str">
        <f t="shared" si="14"/>
        <v>0</v>
      </c>
      <c r="K32" s="47" t="str">
        <f t="shared" si="15"/>
        <v>1000</v>
      </c>
      <c r="L32" s="52" t="str">
        <f t="shared" si="16"/>
        <v>01702136Connect For Success 17-20</v>
      </c>
      <c r="M32" s="19">
        <v>23000</v>
      </c>
      <c r="N32" s="19"/>
      <c r="O32" s="19"/>
      <c r="P32" s="19"/>
      <c r="Q32" s="19">
        <f t="shared" si="17"/>
        <v>23000</v>
      </c>
      <c r="R32" s="19">
        <v>77000</v>
      </c>
      <c r="S32" s="19">
        <v>0</v>
      </c>
      <c r="T32" s="19"/>
      <c r="U32" s="19">
        <v>-14757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>
        <f t="shared" si="18"/>
        <v>85243</v>
      </c>
      <c r="AG32" s="19"/>
      <c r="AH32" s="19">
        <v>0</v>
      </c>
      <c r="AI32" s="19"/>
      <c r="AJ32" s="19">
        <v>-60685.64</v>
      </c>
      <c r="AK32" s="19"/>
      <c r="AL32" s="19"/>
      <c r="AM32" s="19"/>
      <c r="AN32" s="19">
        <v>0</v>
      </c>
      <c r="AO32" s="19">
        <v>0</v>
      </c>
      <c r="AP32" s="19"/>
      <c r="AQ32" s="19"/>
      <c r="AR32" s="19"/>
      <c r="AS32" s="19"/>
      <c r="AT32" s="21">
        <v>0</v>
      </c>
      <c r="AU32" s="21">
        <v>0</v>
      </c>
      <c r="AV32" s="21">
        <v>-24557.360000000001</v>
      </c>
      <c r="AW32" s="22">
        <f t="shared" si="19"/>
        <v>0</v>
      </c>
      <c r="AX32" s="23">
        <v>0</v>
      </c>
      <c r="AY32" s="19">
        <v>0</v>
      </c>
      <c r="AZ32" s="22"/>
      <c r="BA32" s="24">
        <v>0</v>
      </c>
      <c r="BB32" s="19">
        <v>0</v>
      </c>
      <c r="BC32" s="19">
        <v>0</v>
      </c>
      <c r="BD32" s="19">
        <v>0</v>
      </c>
      <c r="BE32" s="19"/>
      <c r="BF32" s="19"/>
      <c r="BG32" s="19">
        <v>0</v>
      </c>
      <c r="BH32" s="19">
        <v>0</v>
      </c>
      <c r="BI32" s="19">
        <v>0</v>
      </c>
      <c r="BJ32" s="21"/>
      <c r="BK32" s="21"/>
      <c r="BL32" s="21"/>
      <c r="BM32" s="21">
        <f t="shared" si="9"/>
        <v>0</v>
      </c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>
        <f t="shared" si="10"/>
        <v>0</v>
      </c>
      <c r="CB32" s="20"/>
      <c r="CC32" s="20"/>
      <c r="CD32" s="20"/>
    </row>
    <row r="33" spans="1:82" s="49" customFormat="1" x14ac:dyDescent="0.3">
      <c r="A33" s="50" t="s">
        <v>50</v>
      </c>
      <c r="B33" s="51" t="s">
        <v>145</v>
      </c>
      <c r="C33" s="51" t="s">
        <v>52</v>
      </c>
      <c r="D33" s="51" t="s">
        <v>146</v>
      </c>
      <c r="E33" s="52" t="s">
        <v>147</v>
      </c>
      <c r="F33" s="52" t="s">
        <v>113</v>
      </c>
      <c r="G33" s="47" t="str">
        <f t="shared" si="11"/>
        <v>0</v>
      </c>
      <c r="H33" s="47" t="str">
        <f t="shared" si="12"/>
        <v>1</v>
      </c>
      <c r="I33" s="47" t="str">
        <f t="shared" si="13"/>
        <v>0</v>
      </c>
      <c r="J33" s="47" t="str">
        <f t="shared" si="14"/>
        <v>0</v>
      </c>
      <c r="K33" s="47" t="str">
        <f t="shared" si="15"/>
        <v>0100</v>
      </c>
      <c r="L33" s="52" t="str">
        <f t="shared" si="16"/>
        <v>01804646Connect For Success 16-19</v>
      </c>
      <c r="M33" s="19">
        <v>0</v>
      </c>
      <c r="N33" s="19"/>
      <c r="O33" s="19"/>
      <c r="P33" s="19"/>
      <c r="Q33" s="19">
        <f t="shared" si="17"/>
        <v>0</v>
      </c>
      <c r="R33" s="19"/>
      <c r="S33" s="19">
        <v>112052</v>
      </c>
      <c r="T33" s="19"/>
      <c r="U33" s="19"/>
      <c r="V33" s="19"/>
      <c r="W33" s="19"/>
      <c r="X33" s="19"/>
      <c r="Y33" s="19"/>
      <c r="Z33" s="19">
        <v>-4234</v>
      </c>
      <c r="AA33" s="19">
        <v>-2149</v>
      </c>
      <c r="AB33" s="19">
        <v>-2753</v>
      </c>
      <c r="AC33" s="19">
        <v>-14095</v>
      </c>
      <c r="AD33" s="19">
        <v>-3116</v>
      </c>
      <c r="AE33" s="19">
        <v>-4801</v>
      </c>
      <c r="AF33" s="19">
        <f t="shared" si="18"/>
        <v>80904</v>
      </c>
      <c r="AG33" s="19"/>
      <c r="AH33" s="19">
        <v>0</v>
      </c>
      <c r="AI33" s="19"/>
      <c r="AJ33" s="19"/>
      <c r="AK33" s="19"/>
      <c r="AL33" s="19"/>
      <c r="AM33" s="19"/>
      <c r="AN33" s="19">
        <v>0</v>
      </c>
      <c r="AO33" s="19">
        <v>0</v>
      </c>
      <c r="AP33" s="19">
        <v>-783.24</v>
      </c>
      <c r="AQ33" s="19">
        <v>-3769.43</v>
      </c>
      <c r="AR33" s="19">
        <v>-29619.909999999996</v>
      </c>
      <c r="AS33" s="19">
        <v>-10693.08</v>
      </c>
      <c r="AT33" s="21">
        <v>-5264.99</v>
      </c>
      <c r="AU33" s="21">
        <v>0</v>
      </c>
      <c r="AV33" s="21">
        <v>0</v>
      </c>
      <c r="AW33" s="22">
        <f t="shared" si="19"/>
        <v>30773.350000000006</v>
      </c>
      <c r="AX33" s="23">
        <v>0</v>
      </c>
      <c r="AY33" s="19">
        <v>0</v>
      </c>
      <c r="AZ33" s="22"/>
      <c r="BA33" s="24">
        <v>-439.84</v>
      </c>
      <c r="BB33" s="19">
        <v>-482</v>
      </c>
      <c r="BC33" s="19">
        <v>-40.340000000000003</v>
      </c>
      <c r="BD33" s="19">
        <v>-8689</v>
      </c>
      <c r="BE33" s="19">
        <v>-9700.3700000000008</v>
      </c>
      <c r="BF33" s="19"/>
      <c r="BG33" s="19">
        <v>0</v>
      </c>
      <c r="BH33" s="19">
        <v>0</v>
      </c>
      <c r="BI33" s="19">
        <v>0</v>
      </c>
      <c r="BJ33" s="21"/>
      <c r="BK33" s="21"/>
      <c r="BL33" s="21"/>
      <c r="BM33" s="21">
        <f t="shared" si="9"/>
        <v>11421.800000000005</v>
      </c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>
        <f t="shared" si="10"/>
        <v>11421.800000000005</v>
      </c>
      <c r="CB33" s="20"/>
      <c r="CC33" s="20"/>
      <c r="CD33" s="20"/>
    </row>
    <row r="34" spans="1:82" s="49" customFormat="1" x14ac:dyDescent="0.3">
      <c r="A34" s="53" t="s">
        <v>50</v>
      </c>
      <c r="B34" s="52" t="s">
        <v>148</v>
      </c>
      <c r="C34" s="51" t="s">
        <v>52</v>
      </c>
      <c r="D34" s="51" t="s">
        <v>149</v>
      </c>
      <c r="E34" s="52" t="s">
        <v>147</v>
      </c>
      <c r="F34" s="52" t="s">
        <v>113</v>
      </c>
      <c r="G34" s="47" t="str">
        <f t="shared" si="11"/>
        <v>0</v>
      </c>
      <c r="H34" s="47" t="str">
        <f t="shared" si="12"/>
        <v>1</v>
      </c>
      <c r="I34" s="47" t="str">
        <f t="shared" si="13"/>
        <v>0</v>
      </c>
      <c r="J34" s="47" t="str">
        <f t="shared" si="14"/>
        <v>0</v>
      </c>
      <c r="K34" s="47" t="str">
        <f t="shared" si="15"/>
        <v>0100</v>
      </c>
      <c r="L34" s="52" t="str">
        <f t="shared" si="16"/>
        <v>01807932Connect For Success 16-19</v>
      </c>
      <c r="M34" s="19">
        <v>0</v>
      </c>
      <c r="N34" s="19"/>
      <c r="O34" s="19"/>
      <c r="P34" s="19"/>
      <c r="Q34" s="19">
        <f t="shared" si="17"/>
        <v>0</v>
      </c>
      <c r="R34" s="19"/>
      <c r="S34" s="19">
        <v>93317</v>
      </c>
      <c r="T34" s="19"/>
      <c r="U34" s="19"/>
      <c r="V34" s="19"/>
      <c r="W34" s="19"/>
      <c r="X34" s="19"/>
      <c r="Y34" s="19">
        <v>-5428</v>
      </c>
      <c r="Z34" s="19">
        <v>-5496</v>
      </c>
      <c r="AA34" s="19">
        <v>-4892</v>
      </c>
      <c r="AB34" s="19">
        <v>-5823</v>
      </c>
      <c r="AC34" s="19">
        <v>-11814</v>
      </c>
      <c r="AD34" s="19">
        <v>-7551</v>
      </c>
      <c r="AE34" s="19">
        <v>-8695</v>
      </c>
      <c r="AF34" s="19">
        <f t="shared" si="18"/>
        <v>43618</v>
      </c>
      <c r="AG34" s="19"/>
      <c r="AH34" s="19">
        <v>0</v>
      </c>
      <c r="AI34" s="19"/>
      <c r="AJ34" s="19"/>
      <c r="AK34" s="19"/>
      <c r="AL34" s="19"/>
      <c r="AM34" s="19"/>
      <c r="AN34" s="19">
        <v>0</v>
      </c>
      <c r="AO34" s="19">
        <v>-868.22</v>
      </c>
      <c r="AP34" s="19">
        <v>-260.01</v>
      </c>
      <c r="AQ34" s="19"/>
      <c r="AR34" s="19">
        <v>-28638.68</v>
      </c>
      <c r="AS34" s="19">
        <v>-94.1</v>
      </c>
      <c r="AT34" s="21">
        <v>-5687.82</v>
      </c>
      <c r="AU34" s="21">
        <v>-295</v>
      </c>
      <c r="AV34" s="21">
        <v>-4841.05</v>
      </c>
      <c r="AW34" s="22">
        <f t="shared" si="19"/>
        <v>2933.1199999999963</v>
      </c>
      <c r="AX34" s="23">
        <v>0</v>
      </c>
      <c r="AY34" s="19">
        <v>0</v>
      </c>
      <c r="AZ34" s="22"/>
      <c r="BA34" s="24">
        <v>-1527.75</v>
      </c>
      <c r="BB34" s="19">
        <v>-1234.78</v>
      </c>
      <c r="BC34" s="19">
        <v>0</v>
      </c>
      <c r="BD34" s="19">
        <v>0</v>
      </c>
      <c r="BE34" s="19"/>
      <c r="BF34" s="19"/>
      <c r="BG34" s="19">
        <v>0</v>
      </c>
      <c r="BH34" s="19">
        <v>0</v>
      </c>
      <c r="BI34" s="19">
        <v>0</v>
      </c>
      <c r="BJ34" s="21"/>
      <c r="BK34" s="21"/>
      <c r="BL34" s="21"/>
      <c r="BM34" s="21">
        <f t="shared" si="9"/>
        <v>170.58999999999628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>
        <f t="shared" si="10"/>
        <v>170.58999999999628</v>
      </c>
      <c r="CB34" s="20"/>
      <c r="CC34" s="20"/>
      <c r="CD34" s="20"/>
    </row>
    <row r="35" spans="1:82" s="49" customFormat="1" x14ac:dyDescent="0.3">
      <c r="A35" s="50" t="s">
        <v>76</v>
      </c>
      <c r="B35" s="51" t="s">
        <v>150</v>
      </c>
      <c r="C35" s="51" t="s">
        <v>151</v>
      </c>
      <c r="D35" s="51" t="s">
        <v>152</v>
      </c>
      <c r="E35" s="52" t="s">
        <v>123</v>
      </c>
      <c r="F35" s="52"/>
      <c r="G35" s="47"/>
      <c r="H35" s="47"/>
      <c r="I35" s="47"/>
      <c r="J35" s="47"/>
      <c r="K35" s="47"/>
      <c r="L35" s="52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21"/>
      <c r="AU35" s="21"/>
      <c r="AV35" s="21"/>
      <c r="AW35" s="22"/>
      <c r="AX35" s="23"/>
      <c r="AY35" s="19"/>
      <c r="AZ35" s="22">
        <v>15000</v>
      </c>
      <c r="BA35" s="24"/>
      <c r="BB35" s="19"/>
      <c r="BC35" s="19"/>
      <c r="BD35" s="19"/>
      <c r="BE35" s="19"/>
      <c r="BF35" s="19"/>
      <c r="BG35" s="19"/>
      <c r="BH35" s="19"/>
      <c r="BI35" s="19"/>
      <c r="BJ35" s="21"/>
      <c r="BK35" s="21"/>
      <c r="BL35" s="21"/>
      <c r="BM35" s="21">
        <f t="shared" si="9"/>
        <v>15000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>
        <f t="shared" si="10"/>
        <v>15000</v>
      </c>
      <c r="CB35" s="20"/>
      <c r="CC35" s="20"/>
      <c r="CD35" s="20"/>
    </row>
    <row r="36" spans="1:82" s="49" customFormat="1" x14ac:dyDescent="0.3">
      <c r="A36" s="53" t="s">
        <v>153</v>
      </c>
      <c r="B36" s="51" t="s">
        <v>40</v>
      </c>
      <c r="C36" s="51" t="s">
        <v>154</v>
      </c>
      <c r="D36" s="51" t="s">
        <v>42</v>
      </c>
      <c r="E36" s="52" t="s">
        <v>112</v>
      </c>
      <c r="F36" s="52" t="s">
        <v>113</v>
      </c>
      <c r="G36" s="47" t="str">
        <f t="shared" ref="G36:G45" si="20">IF(M36&gt;0, "1", "0")</f>
        <v>1</v>
      </c>
      <c r="H36" s="47" t="str">
        <f t="shared" ref="H36:H45" si="21">IF(S36&gt;0, "1", "0")</f>
        <v>0</v>
      </c>
      <c r="I36" s="47" t="str">
        <f t="shared" ref="I36:I45" si="22">IF(AI36&gt;0, "1", "0")</f>
        <v>0</v>
      </c>
      <c r="J36" s="47" t="str">
        <f t="shared" ref="J36:J45" si="23">IF(AZ36&gt;0, "1", "0")</f>
        <v>0</v>
      </c>
      <c r="K36" s="47" t="str">
        <f t="shared" ref="K36:K45" si="24">CONCATENATE(G36,H36,I36,J36)</f>
        <v>1000</v>
      </c>
      <c r="L36" s="52" t="str">
        <f t="shared" ref="L36:L45" si="25">A36&amp;B36&amp;E36</f>
        <v>0580N/AConnect For Success 17-20</v>
      </c>
      <c r="M36" s="19">
        <v>20000</v>
      </c>
      <c r="N36" s="19"/>
      <c r="O36" s="19"/>
      <c r="P36" s="19"/>
      <c r="Q36" s="19">
        <f t="shared" ref="Q36:Q45" si="26">SUM(M36:P36)</f>
        <v>20000</v>
      </c>
      <c r="R36" s="19">
        <v>80000</v>
      </c>
      <c r="S36" s="19">
        <v>0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-53973</v>
      </c>
      <c r="AF36" s="19">
        <f t="shared" ref="AF36:AF45" si="27">SUM(Q36:AE36)</f>
        <v>46027</v>
      </c>
      <c r="AG36" s="19">
        <v>80000</v>
      </c>
      <c r="AH36" s="19">
        <v>0</v>
      </c>
      <c r="AI36" s="19"/>
      <c r="AJ36" s="19"/>
      <c r="AK36" s="19"/>
      <c r="AL36" s="19"/>
      <c r="AM36" s="19"/>
      <c r="AN36" s="19">
        <v>-67420.77</v>
      </c>
      <c r="AO36" s="19">
        <v>0</v>
      </c>
      <c r="AP36" s="19"/>
      <c r="AQ36" s="19"/>
      <c r="AR36" s="19"/>
      <c r="AS36" s="19">
        <v>-58606.23</v>
      </c>
      <c r="AT36" s="21">
        <v>0</v>
      </c>
      <c r="AU36" s="21">
        <v>0</v>
      </c>
      <c r="AV36" s="21">
        <v>0</v>
      </c>
      <c r="AW36" s="22">
        <f t="shared" ref="AW36:AW45" si="28">SUM(AF36:AV36)</f>
        <v>-7.2759576141834259E-12</v>
      </c>
      <c r="AX36" s="23">
        <v>0</v>
      </c>
      <c r="AY36" s="19">
        <v>0</v>
      </c>
      <c r="AZ36" s="22"/>
      <c r="BA36" s="24">
        <v>0</v>
      </c>
      <c r="BB36" s="19">
        <v>0</v>
      </c>
      <c r="BC36" s="19">
        <v>0</v>
      </c>
      <c r="BD36" s="19">
        <v>0</v>
      </c>
      <c r="BE36" s="19"/>
      <c r="BF36" s="19"/>
      <c r="BG36" s="19">
        <v>0</v>
      </c>
      <c r="BH36" s="19">
        <v>0</v>
      </c>
      <c r="BI36" s="19">
        <v>0</v>
      </c>
      <c r="BJ36" s="21"/>
      <c r="BK36" s="21"/>
      <c r="BL36" s="21"/>
      <c r="BM36" s="21">
        <f t="shared" si="9"/>
        <v>-7.2759576141834259E-12</v>
      </c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>
        <f t="shared" si="10"/>
        <v>-7.2759576141834259E-12</v>
      </c>
      <c r="CB36" s="20"/>
      <c r="CC36" s="20"/>
      <c r="CD36" s="20"/>
    </row>
    <row r="37" spans="1:82" s="49" customFormat="1" x14ac:dyDescent="0.3">
      <c r="A37" s="53" t="s">
        <v>55</v>
      </c>
      <c r="B37" s="51" t="s">
        <v>155</v>
      </c>
      <c r="C37" s="51" t="s">
        <v>56</v>
      </c>
      <c r="D37" s="51" t="s">
        <v>156</v>
      </c>
      <c r="E37" s="52" t="s">
        <v>116</v>
      </c>
      <c r="F37" s="52" t="s">
        <v>113</v>
      </c>
      <c r="G37" s="47" t="str">
        <f t="shared" si="20"/>
        <v>0</v>
      </c>
      <c r="H37" s="47" t="str">
        <f t="shared" si="21"/>
        <v>1</v>
      </c>
      <c r="I37" s="47" t="str">
        <f t="shared" si="22"/>
        <v>0</v>
      </c>
      <c r="J37" s="47" t="str">
        <f t="shared" si="23"/>
        <v>0</v>
      </c>
      <c r="K37" s="47" t="str">
        <f t="shared" si="24"/>
        <v>0100</v>
      </c>
      <c r="L37" s="52" t="str">
        <f t="shared" si="25"/>
        <v>08801295Connect For Success 18-21</v>
      </c>
      <c r="M37" s="19"/>
      <c r="N37" s="19"/>
      <c r="O37" s="19"/>
      <c r="P37" s="19"/>
      <c r="Q37" s="19">
        <f t="shared" si="26"/>
        <v>0</v>
      </c>
      <c r="R37" s="19"/>
      <c r="S37" s="19">
        <v>19878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>
        <f t="shared" si="27"/>
        <v>19878</v>
      </c>
      <c r="AG37" s="19"/>
      <c r="AH37" s="19">
        <v>79993</v>
      </c>
      <c r="AI37" s="19"/>
      <c r="AJ37" s="19"/>
      <c r="AK37" s="19"/>
      <c r="AL37" s="19"/>
      <c r="AM37" s="19"/>
      <c r="AN37" s="19">
        <v>0</v>
      </c>
      <c r="AO37" s="19">
        <v>0</v>
      </c>
      <c r="AP37" s="19"/>
      <c r="AQ37" s="19"/>
      <c r="AR37" s="19"/>
      <c r="AS37" s="19"/>
      <c r="AT37" s="21">
        <v>0</v>
      </c>
      <c r="AU37" s="21">
        <v>0</v>
      </c>
      <c r="AV37" s="21">
        <v>0</v>
      </c>
      <c r="AW37" s="22">
        <f t="shared" si="28"/>
        <v>99871</v>
      </c>
      <c r="AX37" s="23">
        <v>87232</v>
      </c>
      <c r="AY37" s="19">
        <v>0</v>
      </c>
      <c r="AZ37" s="22"/>
      <c r="BA37" s="24">
        <v>0</v>
      </c>
      <c r="BB37" s="19">
        <v>0</v>
      </c>
      <c r="BC37" s="19">
        <v>0</v>
      </c>
      <c r="BD37" s="19">
        <v>0</v>
      </c>
      <c r="BE37" s="19"/>
      <c r="BF37" s="19"/>
      <c r="BG37" s="19">
        <v>0</v>
      </c>
      <c r="BH37" s="19">
        <v>0</v>
      </c>
      <c r="BI37" s="19">
        <v>0</v>
      </c>
      <c r="BJ37" s="21"/>
      <c r="BK37" s="21"/>
      <c r="BL37" s="21"/>
      <c r="BM37" s="21">
        <f t="shared" si="9"/>
        <v>187103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>
        <f t="shared" si="10"/>
        <v>187103</v>
      </c>
      <c r="CB37" s="20"/>
      <c r="CC37" s="20"/>
      <c r="CD37" s="20"/>
    </row>
    <row r="38" spans="1:82" s="49" customFormat="1" x14ac:dyDescent="0.3">
      <c r="A38" s="50" t="s">
        <v>55</v>
      </c>
      <c r="B38" s="51" t="s">
        <v>157</v>
      </c>
      <c r="C38" s="51" t="s">
        <v>56</v>
      </c>
      <c r="D38" s="51" t="s">
        <v>158</v>
      </c>
      <c r="E38" s="52" t="s">
        <v>147</v>
      </c>
      <c r="F38" s="52" t="s">
        <v>113</v>
      </c>
      <c r="G38" s="47" t="str">
        <f t="shared" si="20"/>
        <v>0</v>
      </c>
      <c r="H38" s="47" t="str">
        <f t="shared" si="21"/>
        <v>1</v>
      </c>
      <c r="I38" s="47" t="str">
        <f t="shared" si="22"/>
        <v>0</v>
      </c>
      <c r="J38" s="47" t="str">
        <f t="shared" si="23"/>
        <v>0</v>
      </c>
      <c r="K38" s="47" t="str">
        <f t="shared" si="24"/>
        <v>0100</v>
      </c>
      <c r="L38" s="52" t="str">
        <f t="shared" si="25"/>
        <v>08801816Connect For Success 16-19</v>
      </c>
      <c r="M38" s="19">
        <v>0</v>
      </c>
      <c r="N38" s="19"/>
      <c r="O38" s="19"/>
      <c r="P38" s="19"/>
      <c r="Q38" s="19">
        <f t="shared" si="26"/>
        <v>0</v>
      </c>
      <c r="R38" s="19"/>
      <c r="S38" s="19">
        <v>116511</v>
      </c>
      <c r="T38" s="19"/>
      <c r="U38" s="19"/>
      <c r="V38" s="19"/>
      <c r="W38" s="19"/>
      <c r="X38" s="19"/>
      <c r="Y38" s="19"/>
      <c r="Z38" s="19">
        <v>-33663</v>
      </c>
      <c r="AA38" s="19"/>
      <c r="AB38" s="19"/>
      <c r="AC38" s="19">
        <v>-39723</v>
      </c>
      <c r="AD38" s="19"/>
      <c r="AE38" s="19"/>
      <c r="AF38" s="19">
        <f t="shared" si="27"/>
        <v>43125</v>
      </c>
      <c r="AG38" s="19"/>
      <c r="AH38" s="19">
        <v>0</v>
      </c>
      <c r="AI38" s="19"/>
      <c r="AJ38" s="19"/>
      <c r="AK38" s="19"/>
      <c r="AL38" s="19"/>
      <c r="AM38" s="19"/>
      <c r="AN38" s="19">
        <v>0</v>
      </c>
      <c r="AO38" s="19">
        <v>0</v>
      </c>
      <c r="AP38" s="19"/>
      <c r="AQ38" s="19"/>
      <c r="AR38" s="19"/>
      <c r="AS38" s="19"/>
      <c r="AT38" s="21">
        <v>0</v>
      </c>
      <c r="AU38" s="21">
        <v>0</v>
      </c>
      <c r="AV38" s="21">
        <v>0</v>
      </c>
      <c r="AW38" s="22">
        <f t="shared" si="28"/>
        <v>43125</v>
      </c>
      <c r="AX38" s="23">
        <v>0</v>
      </c>
      <c r="AY38" s="19">
        <v>0</v>
      </c>
      <c r="AZ38" s="22"/>
      <c r="BA38" s="24">
        <v>0</v>
      </c>
      <c r="BB38" s="19">
        <v>0</v>
      </c>
      <c r="BC38" s="19">
        <v>0</v>
      </c>
      <c r="BD38" s="19">
        <v>0</v>
      </c>
      <c r="BE38" s="19"/>
      <c r="BF38" s="19"/>
      <c r="BG38" s="19">
        <v>0</v>
      </c>
      <c r="BH38" s="19">
        <v>0</v>
      </c>
      <c r="BI38" s="19">
        <v>0</v>
      </c>
      <c r="BJ38" s="21"/>
      <c r="BK38" s="21"/>
      <c r="BL38" s="21"/>
      <c r="BM38" s="21">
        <f t="shared" si="9"/>
        <v>43125</v>
      </c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>
        <f t="shared" si="10"/>
        <v>43125</v>
      </c>
      <c r="CB38" s="20"/>
      <c r="CC38" s="20"/>
      <c r="CD38" s="20"/>
    </row>
    <row r="39" spans="1:82" s="49" customFormat="1" x14ac:dyDescent="0.3">
      <c r="A39" s="50" t="s">
        <v>55</v>
      </c>
      <c r="B39" s="51" t="s">
        <v>159</v>
      </c>
      <c r="C39" s="51" t="s">
        <v>56</v>
      </c>
      <c r="D39" s="51" t="s">
        <v>160</v>
      </c>
      <c r="E39" s="52" t="s">
        <v>147</v>
      </c>
      <c r="F39" s="52" t="s">
        <v>113</v>
      </c>
      <c r="G39" s="47" t="str">
        <f t="shared" si="20"/>
        <v>0</v>
      </c>
      <c r="H39" s="47" t="str">
        <f t="shared" si="21"/>
        <v>1</v>
      </c>
      <c r="I39" s="47" t="str">
        <f t="shared" si="22"/>
        <v>0</v>
      </c>
      <c r="J39" s="47" t="str">
        <f t="shared" si="23"/>
        <v>0</v>
      </c>
      <c r="K39" s="47" t="str">
        <f t="shared" si="24"/>
        <v>0100</v>
      </c>
      <c r="L39" s="52" t="str">
        <f t="shared" si="25"/>
        <v>08802364Connect For Success 16-19</v>
      </c>
      <c r="M39" s="19">
        <v>0</v>
      </c>
      <c r="N39" s="19"/>
      <c r="O39" s="19"/>
      <c r="P39" s="19"/>
      <c r="Q39" s="19">
        <f t="shared" si="26"/>
        <v>0</v>
      </c>
      <c r="R39" s="19"/>
      <c r="S39" s="19">
        <v>99026</v>
      </c>
      <c r="T39" s="19"/>
      <c r="U39" s="19"/>
      <c r="V39" s="19"/>
      <c r="W39" s="19"/>
      <c r="X39" s="19"/>
      <c r="Y39" s="19"/>
      <c r="Z39" s="19">
        <v>-36199</v>
      </c>
      <c r="AA39" s="19"/>
      <c r="AB39" s="19"/>
      <c r="AC39" s="19">
        <v>-33372</v>
      </c>
      <c r="AD39" s="19"/>
      <c r="AE39" s="19"/>
      <c r="AF39" s="19">
        <f t="shared" si="27"/>
        <v>29455</v>
      </c>
      <c r="AG39" s="19"/>
      <c r="AH39" s="19">
        <v>0</v>
      </c>
      <c r="AI39" s="19"/>
      <c r="AJ39" s="19"/>
      <c r="AK39" s="19"/>
      <c r="AL39" s="19"/>
      <c r="AM39" s="19"/>
      <c r="AN39" s="19">
        <v>0</v>
      </c>
      <c r="AO39" s="19">
        <v>0</v>
      </c>
      <c r="AP39" s="19"/>
      <c r="AQ39" s="19"/>
      <c r="AR39" s="19"/>
      <c r="AS39" s="19"/>
      <c r="AT39" s="21">
        <v>0</v>
      </c>
      <c r="AU39" s="21">
        <v>0</v>
      </c>
      <c r="AV39" s="21">
        <v>0</v>
      </c>
      <c r="AW39" s="22">
        <f t="shared" si="28"/>
        <v>29455</v>
      </c>
      <c r="AX39" s="23">
        <v>0</v>
      </c>
      <c r="AY39" s="19">
        <v>0</v>
      </c>
      <c r="AZ39" s="22"/>
      <c r="BA39" s="24">
        <v>0</v>
      </c>
      <c r="BB39" s="19">
        <v>0</v>
      </c>
      <c r="BC39" s="19">
        <v>0</v>
      </c>
      <c r="BD39" s="19">
        <v>-29455</v>
      </c>
      <c r="BE39" s="19"/>
      <c r="BF39" s="19"/>
      <c r="BG39" s="19">
        <v>0</v>
      </c>
      <c r="BH39" s="19">
        <v>0</v>
      </c>
      <c r="BI39" s="19">
        <v>0</v>
      </c>
      <c r="BJ39" s="21"/>
      <c r="BK39" s="21"/>
      <c r="BL39" s="21"/>
      <c r="BM39" s="21">
        <f t="shared" si="9"/>
        <v>0</v>
      </c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>
        <f t="shared" si="10"/>
        <v>0</v>
      </c>
      <c r="CB39" s="20"/>
      <c r="CC39" s="20"/>
      <c r="CD39" s="20"/>
    </row>
    <row r="40" spans="1:82" s="49" customFormat="1" x14ac:dyDescent="0.3">
      <c r="A40" s="53" t="s">
        <v>55</v>
      </c>
      <c r="B40" s="51" t="s">
        <v>161</v>
      </c>
      <c r="C40" s="51" t="s">
        <v>56</v>
      </c>
      <c r="D40" s="51" t="s">
        <v>162</v>
      </c>
      <c r="E40" s="52" t="s">
        <v>116</v>
      </c>
      <c r="F40" s="52" t="s">
        <v>113</v>
      </c>
      <c r="G40" s="47" t="str">
        <f t="shared" si="20"/>
        <v>0</v>
      </c>
      <c r="H40" s="47" t="str">
        <f t="shared" si="21"/>
        <v>1</v>
      </c>
      <c r="I40" s="47" t="str">
        <f t="shared" si="22"/>
        <v>0</v>
      </c>
      <c r="J40" s="47" t="str">
        <f t="shared" si="23"/>
        <v>0</v>
      </c>
      <c r="K40" s="47" t="str">
        <f t="shared" si="24"/>
        <v>0100</v>
      </c>
      <c r="L40" s="52" t="str">
        <f t="shared" si="25"/>
        <v>08803655Connect For Success 18-21</v>
      </c>
      <c r="M40" s="19"/>
      <c r="N40" s="19"/>
      <c r="O40" s="19"/>
      <c r="P40" s="19"/>
      <c r="Q40" s="19">
        <f t="shared" si="26"/>
        <v>0</v>
      </c>
      <c r="R40" s="19"/>
      <c r="S40" s="19">
        <v>19878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>
        <f t="shared" si="27"/>
        <v>19878</v>
      </c>
      <c r="AG40" s="19"/>
      <c r="AH40" s="19">
        <v>79993</v>
      </c>
      <c r="AI40" s="19"/>
      <c r="AJ40" s="19"/>
      <c r="AK40" s="19"/>
      <c r="AL40" s="19"/>
      <c r="AM40" s="19"/>
      <c r="AN40" s="19">
        <v>0</v>
      </c>
      <c r="AO40" s="19">
        <v>0</v>
      </c>
      <c r="AP40" s="19"/>
      <c r="AQ40" s="19"/>
      <c r="AR40" s="19"/>
      <c r="AS40" s="19"/>
      <c r="AT40" s="21">
        <v>0</v>
      </c>
      <c r="AU40" s="21">
        <v>0</v>
      </c>
      <c r="AV40" s="21">
        <v>0</v>
      </c>
      <c r="AW40" s="22">
        <f t="shared" si="28"/>
        <v>99871</v>
      </c>
      <c r="AX40" s="23">
        <v>87232</v>
      </c>
      <c r="AY40" s="19">
        <v>0</v>
      </c>
      <c r="AZ40" s="22"/>
      <c r="BA40" s="24">
        <v>0</v>
      </c>
      <c r="BB40" s="19">
        <v>0</v>
      </c>
      <c r="BC40" s="19">
        <v>0</v>
      </c>
      <c r="BD40" s="19">
        <v>0</v>
      </c>
      <c r="BE40" s="19"/>
      <c r="BF40" s="19"/>
      <c r="BG40" s="19">
        <v>0</v>
      </c>
      <c r="BH40" s="19">
        <v>0</v>
      </c>
      <c r="BI40" s="19">
        <v>0</v>
      </c>
      <c r="BJ40" s="21"/>
      <c r="BK40" s="21"/>
      <c r="BL40" s="21"/>
      <c r="BM40" s="21">
        <f t="shared" si="9"/>
        <v>187103</v>
      </c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>
        <f t="shared" si="10"/>
        <v>187103</v>
      </c>
      <c r="CB40" s="20"/>
      <c r="CC40" s="20"/>
      <c r="CD40" s="20"/>
    </row>
    <row r="41" spans="1:82" s="49" customFormat="1" x14ac:dyDescent="0.3">
      <c r="A41" s="53" t="s">
        <v>55</v>
      </c>
      <c r="B41" s="52" t="s">
        <v>163</v>
      </c>
      <c r="C41" s="51" t="s">
        <v>56</v>
      </c>
      <c r="D41" s="51" t="s">
        <v>164</v>
      </c>
      <c r="E41" s="52" t="s">
        <v>126</v>
      </c>
      <c r="F41" s="52" t="s">
        <v>113</v>
      </c>
      <c r="G41" s="47" t="str">
        <f t="shared" si="20"/>
        <v>0</v>
      </c>
      <c r="H41" s="47" t="str">
        <f t="shared" si="21"/>
        <v>0</v>
      </c>
      <c r="I41" s="47" t="str">
        <f t="shared" si="22"/>
        <v>0</v>
      </c>
      <c r="J41" s="47" t="str">
        <f t="shared" si="23"/>
        <v>0</v>
      </c>
      <c r="K41" s="47" t="str">
        <f t="shared" si="24"/>
        <v>0000</v>
      </c>
      <c r="L41" s="52" t="str">
        <f t="shared" si="25"/>
        <v>08803699Connect For Success 19-22</v>
      </c>
      <c r="M41" s="19"/>
      <c r="N41" s="19"/>
      <c r="O41" s="19"/>
      <c r="P41" s="19"/>
      <c r="Q41" s="19">
        <f t="shared" si="26"/>
        <v>0</v>
      </c>
      <c r="R41" s="19"/>
      <c r="S41" s="19">
        <v>0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>
        <f t="shared" si="27"/>
        <v>0</v>
      </c>
      <c r="AG41" s="19"/>
      <c r="AH41" s="19">
        <v>0</v>
      </c>
      <c r="AI41" s="19"/>
      <c r="AJ41" s="19"/>
      <c r="AK41" s="19"/>
      <c r="AL41" s="19"/>
      <c r="AM41" s="19"/>
      <c r="AN41" s="19">
        <v>0</v>
      </c>
      <c r="AO41" s="19">
        <v>0</v>
      </c>
      <c r="AP41" s="19"/>
      <c r="AQ41" s="19"/>
      <c r="AR41" s="19"/>
      <c r="AS41" s="19"/>
      <c r="AT41" s="21">
        <v>0</v>
      </c>
      <c r="AU41" s="21">
        <v>0</v>
      </c>
      <c r="AV41" s="21">
        <v>0</v>
      </c>
      <c r="AW41" s="22">
        <f t="shared" si="28"/>
        <v>0</v>
      </c>
      <c r="AX41" s="23"/>
      <c r="AY41" s="19">
        <v>0</v>
      </c>
      <c r="AZ41" s="22"/>
      <c r="BA41" s="24">
        <v>0</v>
      </c>
      <c r="BB41" s="19">
        <v>0</v>
      </c>
      <c r="BC41" s="19">
        <v>0</v>
      </c>
      <c r="BD41" s="19">
        <v>0</v>
      </c>
      <c r="BE41" s="19"/>
      <c r="BF41" s="19"/>
      <c r="BG41" s="19">
        <v>0</v>
      </c>
      <c r="BH41" s="19">
        <v>0</v>
      </c>
      <c r="BI41" s="19">
        <v>0</v>
      </c>
      <c r="BJ41" s="21"/>
      <c r="BK41" s="21"/>
      <c r="BL41" s="21"/>
      <c r="BM41" s="21">
        <f t="shared" si="9"/>
        <v>0</v>
      </c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>
        <f t="shared" si="10"/>
        <v>0</v>
      </c>
      <c r="CB41" s="20"/>
      <c r="CC41" s="20"/>
      <c r="CD41" s="20"/>
    </row>
    <row r="42" spans="1:82" s="49" customFormat="1" x14ac:dyDescent="0.3">
      <c r="A42" s="53" t="s">
        <v>55</v>
      </c>
      <c r="B42" s="51" t="s">
        <v>165</v>
      </c>
      <c r="C42" s="51" t="s">
        <v>56</v>
      </c>
      <c r="D42" s="51" t="s">
        <v>166</v>
      </c>
      <c r="E42" s="52" t="s">
        <v>116</v>
      </c>
      <c r="F42" s="52" t="s">
        <v>113</v>
      </c>
      <c r="G42" s="47" t="str">
        <f t="shared" si="20"/>
        <v>0</v>
      </c>
      <c r="H42" s="47" t="str">
        <f t="shared" si="21"/>
        <v>1</v>
      </c>
      <c r="I42" s="47" t="str">
        <f t="shared" si="22"/>
        <v>0</v>
      </c>
      <c r="J42" s="47" t="str">
        <f t="shared" si="23"/>
        <v>0</v>
      </c>
      <c r="K42" s="47" t="str">
        <f t="shared" si="24"/>
        <v>0100</v>
      </c>
      <c r="L42" s="52" t="str">
        <f t="shared" si="25"/>
        <v>08804049Connect For Success 18-21</v>
      </c>
      <c r="M42" s="19"/>
      <c r="N42" s="19"/>
      <c r="O42" s="19"/>
      <c r="P42" s="19"/>
      <c r="Q42" s="19">
        <f t="shared" si="26"/>
        <v>0</v>
      </c>
      <c r="R42" s="19"/>
      <c r="S42" s="19">
        <v>21560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>
        <f t="shared" si="27"/>
        <v>21560</v>
      </c>
      <c r="AG42" s="19"/>
      <c r="AH42" s="19">
        <v>78432</v>
      </c>
      <c r="AI42" s="19"/>
      <c r="AJ42" s="19"/>
      <c r="AK42" s="19"/>
      <c r="AL42" s="19"/>
      <c r="AM42" s="19">
        <v>-2463.65</v>
      </c>
      <c r="AN42" s="19">
        <v>0</v>
      </c>
      <c r="AO42" s="19">
        <v>0</v>
      </c>
      <c r="AP42" s="19"/>
      <c r="AQ42" s="19"/>
      <c r="AR42" s="19"/>
      <c r="AS42" s="19"/>
      <c r="AT42" s="21">
        <v>0</v>
      </c>
      <c r="AU42" s="21">
        <v>0</v>
      </c>
      <c r="AV42" s="21">
        <v>0</v>
      </c>
      <c r="AW42" s="22">
        <f t="shared" si="28"/>
        <v>97528.35</v>
      </c>
      <c r="AX42" s="23">
        <v>87232</v>
      </c>
      <c r="AY42" s="19">
        <v>0</v>
      </c>
      <c r="AZ42" s="22"/>
      <c r="BA42" s="24">
        <v>0</v>
      </c>
      <c r="BB42" s="19">
        <v>0</v>
      </c>
      <c r="BC42" s="19">
        <v>-19096.349999999999</v>
      </c>
      <c r="BD42" s="19">
        <v>-68386.570000000007</v>
      </c>
      <c r="BE42" s="19"/>
      <c r="BF42" s="19"/>
      <c r="BG42" s="19">
        <v>0</v>
      </c>
      <c r="BH42" s="19">
        <v>0</v>
      </c>
      <c r="BI42" s="19">
        <v>0</v>
      </c>
      <c r="BJ42" s="21"/>
      <c r="BK42" s="21"/>
      <c r="BL42" s="21"/>
      <c r="BM42" s="21">
        <f t="shared" si="9"/>
        <v>97277.43</v>
      </c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>
        <f t="shared" si="10"/>
        <v>97277.43</v>
      </c>
      <c r="CB42" s="20"/>
      <c r="CC42" s="20"/>
      <c r="CD42" s="20"/>
    </row>
    <row r="43" spans="1:82" s="49" customFormat="1" x14ac:dyDescent="0.3">
      <c r="A43" s="53" t="s">
        <v>55</v>
      </c>
      <c r="B43" s="51" t="s">
        <v>167</v>
      </c>
      <c r="C43" s="51" t="s">
        <v>56</v>
      </c>
      <c r="D43" s="51" t="s">
        <v>168</v>
      </c>
      <c r="E43" s="52" t="s">
        <v>116</v>
      </c>
      <c r="F43" s="52" t="s">
        <v>113</v>
      </c>
      <c r="G43" s="47" t="str">
        <f t="shared" si="20"/>
        <v>0</v>
      </c>
      <c r="H43" s="47" t="str">
        <f t="shared" si="21"/>
        <v>1</v>
      </c>
      <c r="I43" s="47" t="str">
        <f t="shared" si="22"/>
        <v>0</v>
      </c>
      <c r="J43" s="47" t="str">
        <f t="shared" si="23"/>
        <v>0</v>
      </c>
      <c r="K43" s="47" t="str">
        <f t="shared" si="24"/>
        <v>0100</v>
      </c>
      <c r="L43" s="52" t="str">
        <f t="shared" si="25"/>
        <v>08804383Connect For Success 18-21</v>
      </c>
      <c r="M43" s="19"/>
      <c r="N43" s="19"/>
      <c r="O43" s="19"/>
      <c r="P43" s="19"/>
      <c r="Q43" s="19">
        <f t="shared" si="26"/>
        <v>0</v>
      </c>
      <c r="R43" s="19"/>
      <c r="S43" s="19">
        <v>19878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>
        <f t="shared" si="27"/>
        <v>19878</v>
      </c>
      <c r="AG43" s="19"/>
      <c r="AH43" s="19">
        <v>79993</v>
      </c>
      <c r="AI43" s="19"/>
      <c r="AJ43" s="19"/>
      <c r="AK43" s="19"/>
      <c r="AL43" s="19"/>
      <c r="AM43" s="19"/>
      <c r="AN43" s="19">
        <v>0</v>
      </c>
      <c r="AO43" s="19">
        <v>0</v>
      </c>
      <c r="AP43" s="19"/>
      <c r="AQ43" s="19"/>
      <c r="AR43" s="19"/>
      <c r="AS43" s="19"/>
      <c r="AT43" s="21">
        <v>0</v>
      </c>
      <c r="AU43" s="21">
        <v>0</v>
      </c>
      <c r="AV43" s="21">
        <v>0</v>
      </c>
      <c r="AW43" s="22">
        <f t="shared" si="28"/>
        <v>99871</v>
      </c>
      <c r="AX43" s="23">
        <v>87232</v>
      </c>
      <c r="AY43" s="19">
        <v>0</v>
      </c>
      <c r="AZ43" s="22"/>
      <c r="BA43" s="24">
        <v>0</v>
      </c>
      <c r="BB43" s="19">
        <v>0</v>
      </c>
      <c r="BC43" s="19">
        <v>0</v>
      </c>
      <c r="BD43" s="19">
        <v>0</v>
      </c>
      <c r="BE43" s="19"/>
      <c r="BF43" s="19"/>
      <c r="BG43" s="19">
        <v>0</v>
      </c>
      <c r="BH43" s="19">
        <v>0</v>
      </c>
      <c r="BI43" s="19">
        <v>0</v>
      </c>
      <c r="BJ43" s="21"/>
      <c r="BK43" s="21"/>
      <c r="BL43" s="21"/>
      <c r="BM43" s="21">
        <f t="shared" si="9"/>
        <v>187103</v>
      </c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>
        <f t="shared" si="10"/>
        <v>187103</v>
      </c>
      <c r="CB43" s="20"/>
      <c r="CC43" s="20"/>
      <c r="CD43" s="20"/>
    </row>
    <row r="44" spans="1:82" s="49" customFormat="1" x14ac:dyDescent="0.3">
      <c r="A44" s="50" t="s">
        <v>55</v>
      </c>
      <c r="B44" s="51" t="s">
        <v>169</v>
      </c>
      <c r="C44" s="51" t="s">
        <v>56</v>
      </c>
      <c r="D44" s="51" t="s">
        <v>170</v>
      </c>
      <c r="E44" s="52" t="s">
        <v>147</v>
      </c>
      <c r="F44" s="52" t="s">
        <v>113</v>
      </c>
      <c r="G44" s="47" t="str">
        <f t="shared" si="20"/>
        <v>0</v>
      </c>
      <c r="H44" s="47" t="str">
        <f t="shared" si="21"/>
        <v>1</v>
      </c>
      <c r="I44" s="47" t="str">
        <f t="shared" si="22"/>
        <v>0</v>
      </c>
      <c r="J44" s="47" t="str">
        <f t="shared" si="23"/>
        <v>0</v>
      </c>
      <c r="K44" s="47" t="str">
        <f t="shared" si="24"/>
        <v>0100</v>
      </c>
      <c r="L44" s="52" t="str">
        <f t="shared" si="25"/>
        <v>08804450Connect For Success 16-19</v>
      </c>
      <c r="M44" s="19">
        <v>0</v>
      </c>
      <c r="N44" s="19"/>
      <c r="O44" s="19"/>
      <c r="P44" s="19"/>
      <c r="Q44" s="19">
        <f t="shared" si="26"/>
        <v>0</v>
      </c>
      <c r="R44" s="19"/>
      <c r="S44" s="19">
        <v>102734</v>
      </c>
      <c r="T44" s="19"/>
      <c r="U44" s="19"/>
      <c r="V44" s="19"/>
      <c r="W44" s="19"/>
      <c r="X44" s="19"/>
      <c r="Y44" s="19"/>
      <c r="Z44" s="19">
        <v>-33630</v>
      </c>
      <c r="AA44" s="19"/>
      <c r="AB44" s="19"/>
      <c r="AC44" s="19">
        <v>-40700</v>
      </c>
      <c r="AD44" s="19"/>
      <c r="AE44" s="19"/>
      <c r="AF44" s="19">
        <f t="shared" si="27"/>
        <v>28404</v>
      </c>
      <c r="AG44" s="19"/>
      <c r="AH44" s="19">
        <v>0</v>
      </c>
      <c r="AI44" s="19"/>
      <c r="AJ44" s="19"/>
      <c r="AK44" s="19"/>
      <c r="AL44" s="19"/>
      <c r="AM44" s="19"/>
      <c r="AN44" s="19">
        <v>0</v>
      </c>
      <c r="AO44" s="19">
        <v>0</v>
      </c>
      <c r="AP44" s="19"/>
      <c r="AQ44" s="19"/>
      <c r="AR44" s="19"/>
      <c r="AS44" s="19"/>
      <c r="AT44" s="21">
        <v>0</v>
      </c>
      <c r="AU44" s="21">
        <v>0</v>
      </c>
      <c r="AV44" s="21">
        <v>0</v>
      </c>
      <c r="AW44" s="22">
        <f t="shared" si="28"/>
        <v>28404</v>
      </c>
      <c r="AX44" s="23"/>
      <c r="AY44" s="19">
        <v>0</v>
      </c>
      <c r="AZ44" s="22"/>
      <c r="BA44" s="24">
        <v>0</v>
      </c>
      <c r="BB44" s="19">
        <v>0</v>
      </c>
      <c r="BC44" s="19">
        <v>0</v>
      </c>
      <c r="BD44" s="19">
        <v>-25845.65</v>
      </c>
      <c r="BE44" s="19"/>
      <c r="BF44" s="19"/>
      <c r="BG44" s="19">
        <v>0</v>
      </c>
      <c r="BH44" s="19">
        <v>0</v>
      </c>
      <c r="BI44" s="19">
        <v>0</v>
      </c>
      <c r="BJ44" s="21"/>
      <c r="BK44" s="21"/>
      <c r="BL44" s="21"/>
      <c r="BM44" s="21">
        <f t="shared" si="9"/>
        <v>2558.3499999999985</v>
      </c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>
        <f t="shared" si="10"/>
        <v>2558.3499999999985</v>
      </c>
      <c r="CB44" s="20"/>
      <c r="CC44" s="20"/>
      <c r="CD44" s="20"/>
    </row>
    <row r="45" spans="1:82" s="49" customFormat="1" x14ac:dyDescent="0.3">
      <c r="A45" s="50" t="s">
        <v>55</v>
      </c>
      <c r="B45" s="51" t="s">
        <v>171</v>
      </c>
      <c r="C45" s="51" t="s">
        <v>56</v>
      </c>
      <c r="D45" s="51" t="s">
        <v>172</v>
      </c>
      <c r="E45" s="52" t="s">
        <v>147</v>
      </c>
      <c r="F45" s="52" t="s">
        <v>113</v>
      </c>
      <c r="G45" s="47" t="str">
        <f t="shared" si="20"/>
        <v>0</v>
      </c>
      <c r="H45" s="47" t="str">
        <f t="shared" si="21"/>
        <v>1</v>
      </c>
      <c r="I45" s="47" t="str">
        <f t="shared" si="22"/>
        <v>0</v>
      </c>
      <c r="J45" s="47" t="str">
        <f t="shared" si="23"/>
        <v>0</v>
      </c>
      <c r="K45" s="47" t="str">
        <f t="shared" si="24"/>
        <v>0100</v>
      </c>
      <c r="L45" s="52" t="str">
        <f t="shared" si="25"/>
        <v>08804782Connect For Success 16-19</v>
      </c>
      <c r="M45" s="19">
        <v>0</v>
      </c>
      <c r="N45" s="19"/>
      <c r="O45" s="19"/>
      <c r="P45" s="19"/>
      <c r="Q45" s="19">
        <f t="shared" si="26"/>
        <v>0</v>
      </c>
      <c r="R45" s="19"/>
      <c r="S45" s="19">
        <v>107981</v>
      </c>
      <c r="T45" s="19"/>
      <c r="U45" s="19"/>
      <c r="V45" s="19"/>
      <c r="W45" s="19"/>
      <c r="X45" s="19"/>
      <c r="Y45" s="19"/>
      <c r="Z45" s="19">
        <v>-40275</v>
      </c>
      <c r="AA45" s="19"/>
      <c r="AB45" s="19"/>
      <c r="AC45" s="19">
        <v>-46708</v>
      </c>
      <c r="AD45" s="19"/>
      <c r="AE45" s="19"/>
      <c r="AF45" s="19">
        <f t="shared" si="27"/>
        <v>20998</v>
      </c>
      <c r="AG45" s="19"/>
      <c r="AH45" s="19">
        <v>0</v>
      </c>
      <c r="AI45" s="19"/>
      <c r="AJ45" s="19"/>
      <c r="AK45" s="19"/>
      <c r="AL45" s="19"/>
      <c r="AM45" s="19"/>
      <c r="AN45" s="19">
        <v>0</v>
      </c>
      <c r="AO45" s="19">
        <v>0</v>
      </c>
      <c r="AP45" s="19"/>
      <c r="AQ45" s="19"/>
      <c r="AR45" s="19"/>
      <c r="AS45" s="19"/>
      <c r="AT45" s="21">
        <v>0</v>
      </c>
      <c r="AU45" s="21">
        <v>0</v>
      </c>
      <c r="AV45" s="21">
        <v>0</v>
      </c>
      <c r="AW45" s="22">
        <f t="shared" si="28"/>
        <v>20998</v>
      </c>
      <c r="AX45" s="23"/>
      <c r="AY45" s="19">
        <v>0</v>
      </c>
      <c r="AZ45" s="22"/>
      <c r="BA45" s="24">
        <v>0</v>
      </c>
      <c r="BB45" s="19">
        <v>0</v>
      </c>
      <c r="BC45" s="19">
        <v>0</v>
      </c>
      <c r="BD45" s="19">
        <v>0</v>
      </c>
      <c r="BE45" s="19"/>
      <c r="BF45" s="19"/>
      <c r="BG45" s="19">
        <v>0</v>
      </c>
      <c r="BH45" s="19">
        <v>0</v>
      </c>
      <c r="BI45" s="19">
        <v>0</v>
      </c>
      <c r="BJ45" s="21"/>
      <c r="BK45" s="21"/>
      <c r="BL45" s="21">
        <v>-20971.02</v>
      </c>
      <c r="BM45" s="21">
        <f t="shared" si="9"/>
        <v>26.979999999999563</v>
      </c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>
        <f t="shared" si="10"/>
        <v>26.979999999999563</v>
      </c>
      <c r="CB45" s="20"/>
      <c r="CC45" s="20"/>
      <c r="CD45" s="20"/>
    </row>
    <row r="46" spans="1:82" s="49" customFormat="1" x14ac:dyDescent="0.3">
      <c r="A46" s="50" t="s">
        <v>55</v>
      </c>
      <c r="B46" s="51" t="s">
        <v>173</v>
      </c>
      <c r="C46" s="51" t="s">
        <v>56</v>
      </c>
      <c r="D46" s="51" t="s">
        <v>174</v>
      </c>
      <c r="E46" s="52" t="s">
        <v>123</v>
      </c>
      <c r="F46" s="52"/>
      <c r="G46" s="47"/>
      <c r="H46" s="47"/>
      <c r="I46" s="47"/>
      <c r="J46" s="47"/>
      <c r="K46" s="47"/>
      <c r="L46" s="52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1"/>
      <c r="AU46" s="21"/>
      <c r="AV46" s="21"/>
      <c r="AW46" s="22"/>
      <c r="AX46" s="23"/>
      <c r="AY46" s="19"/>
      <c r="AZ46" s="22">
        <v>20000</v>
      </c>
      <c r="BA46" s="24"/>
      <c r="BB46" s="19"/>
      <c r="BC46" s="19"/>
      <c r="BD46" s="19"/>
      <c r="BE46" s="19"/>
      <c r="BF46" s="19"/>
      <c r="BG46" s="19"/>
      <c r="BH46" s="19"/>
      <c r="BI46" s="19"/>
      <c r="BJ46" s="21"/>
      <c r="BK46" s="21"/>
      <c r="BL46" s="21"/>
      <c r="BM46" s="21">
        <f t="shared" si="9"/>
        <v>20000</v>
      </c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>
        <f t="shared" si="10"/>
        <v>20000</v>
      </c>
      <c r="CB46" s="20"/>
      <c r="CC46" s="20"/>
      <c r="CD46" s="20"/>
    </row>
    <row r="47" spans="1:82" s="49" customFormat="1" x14ac:dyDescent="0.3">
      <c r="A47" s="53" t="s">
        <v>55</v>
      </c>
      <c r="B47" s="51" t="s">
        <v>175</v>
      </c>
      <c r="C47" s="51" t="s">
        <v>56</v>
      </c>
      <c r="D47" s="51" t="s">
        <v>176</v>
      </c>
      <c r="E47" s="52" t="s">
        <v>116</v>
      </c>
      <c r="F47" s="52" t="s">
        <v>113</v>
      </c>
      <c r="G47" s="47" t="str">
        <f>IF(M47&gt;0, "1", "0")</f>
        <v>0</v>
      </c>
      <c r="H47" s="47" t="str">
        <f>IF(S47&gt;0, "1", "0")</f>
        <v>1</v>
      </c>
      <c r="I47" s="47" t="str">
        <f>IF(AI47&gt;0, "1", "0")</f>
        <v>0</v>
      </c>
      <c r="J47" s="47" t="str">
        <f>IF(AZ47&gt;0, "1", "0")</f>
        <v>0</v>
      </c>
      <c r="K47" s="47" t="str">
        <f>CONCATENATE(G47,H47,I47,J47)</f>
        <v>0100</v>
      </c>
      <c r="L47" s="52" t="str">
        <f>A47&amp;B47&amp;E47</f>
        <v>08805621Connect For Success 18-21</v>
      </c>
      <c r="M47" s="19"/>
      <c r="N47" s="19"/>
      <c r="O47" s="19"/>
      <c r="P47" s="19"/>
      <c r="Q47" s="19">
        <f>SUM(M47:P47)</f>
        <v>0</v>
      </c>
      <c r="R47" s="19"/>
      <c r="S47" s="19">
        <v>21452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>
        <f>SUM(Q47:AE47)</f>
        <v>21452</v>
      </c>
      <c r="AG47" s="19"/>
      <c r="AH47" s="19">
        <v>78540</v>
      </c>
      <c r="AI47" s="19"/>
      <c r="AJ47" s="19"/>
      <c r="AK47" s="19"/>
      <c r="AL47" s="19"/>
      <c r="AM47" s="19">
        <v>-2199</v>
      </c>
      <c r="AN47" s="19">
        <v>0</v>
      </c>
      <c r="AO47" s="19">
        <v>0</v>
      </c>
      <c r="AP47" s="19"/>
      <c r="AQ47" s="19"/>
      <c r="AR47" s="19"/>
      <c r="AS47" s="19"/>
      <c r="AT47" s="21">
        <v>0</v>
      </c>
      <c r="AU47" s="21">
        <v>0</v>
      </c>
      <c r="AV47" s="21">
        <v>0</v>
      </c>
      <c r="AW47" s="22">
        <f>SUM(AF47:AV47)</f>
        <v>97793</v>
      </c>
      <c r="AX47" s="23">
        <v>87232</v>
      </c>
      <c r="AY47" s="19">
        <v>0</v>
      </c>
      <c r="AZ47" s="22"/>
      <c r="BA47" s="24">
        <v>0</v>
      </c>
      <c r="BB47" s="19">
        <v>0</v>
      </c>
      <c r="BC47" s="19">
        <v>-19253</v>
      </c>
      <c r="BD47" s="19">
        <v>-65009.31</v>
      </c>
      <c r="BE47" s="19"/>
      <c r="BF47" s="19"/>
      <c r="BG47" s="19">
        <v>0</v>
      </c>
      <c r="BH47" s="19">
        <v>0</v>
      </c>
      <c r="BI47" s="19">
        <v>0</v>
      </c>
      <c r="BJ47" s="21"/>
      <c r="BK47" s="21"/>
      <c r="BL47" s="21"/>
      <c r="BM47" s="21">
        <f t="shared" si="9"/>
        <v>100762.69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>
        <f t="shared" si="10"/>
        <v>100762.69</v>
      </c>
      <c r="CB47" s="20"/>
      <c r="CC47" s="20"/>
      <c r="CD47" s="20"/>
    </row>
    <row r="48" spans="1:82" s="49" customFormat="1" x14ac:dyDescent="0.3">
      <c r="A48" s="50" t="s">
        <v>55</v>
      </c>
      <c r="B48" s="51" t="s">
        <v>177</v>
      </c>
      <c r="C48" s="51" t="s">
        <v>56</v>
      </c>
      <c r="D48" s="51" t="s">
        <v>178</v>
      </c>
      <c r="E48" s="52" t="s">
        <v>123</v>
      </c>
      <c r="F48" s="52"/>
      <c r="G48" s="47"/>
      <c r="H48" s="47"/>
      <c r="I48" s="47"/>
      <c r="J48" s="47"/>
      <c r="K48" s="47"/>
      <c r="L48" s="52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21"/>
      <c r="AU48" s="21"/>
      <c r="AV48" s="21"/>
      <c r="AW48" s="22"/>
      <c r="AX48" s="23"/>
      <c r="AY48" s="19"/>
      <c r="AZ48" s="22">
        <v>20000</v>
      </c>
      <c r="BA48" s="24"/>
      <c r="BB48" s="19"/>
      <c r="BC48" s="19"/>
      <c r="BD48" s="19"/>
      <c r="BE48" s="19"/>
      <c r="BF48" s="19"/>
      <c r="BG48" s="19"/>
      <c r="BH48" s="19"/>
      <c r="BI48" s="19"/>
      <c r="BJ48" s="21"/>
      <c r="BK48" s="21"/>
      <c r="BL48" s="21"/>
      <c r="BM48" s="21">
        <f t="shared" si="9"/>
        <v>20000</v>
      </c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>
        <f t="shared" si="10"/>
        <v>20000</v>
      </c>
      <c r="CB48" s="20"/>
      <c r="CC48" s="20"/>
      <c r="CD48" s="20"/>
    </row>
    <row r="49" spans="1:82" s="49" customFormat="1" x14ac:dyDescent="0.3">
      <c r="A49" s="50" t="s">
        <v>55</v>
      </c>
      <c r="B49" s="51" t="s">
        <v>179</v>
      </c>
      <c r="C49" s="51" t="s">
        <v>56</v>
      </c>
      <c r="D49" s="51" t="s">
        <v>180</v>
      </c>
      <c r="E49" s="52" t="s">
        <v>123</v>
      </c>
      <c r="F49" s="52"/>
      <c r="G49" s="47"/>
      <c r="H49" s="47"/>
      <c r="I49" s="47"/>
      <c r="J49" s="47"/>
      <c r="K49" s="47"/>
      <c r="L49" s="52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1"/>
      <c r="AU49" s="21"/>
      <c r="AV49" s="21"/>
      <c r="AW49" s="22"/>
      <c r="AX49" s="23"/>
      <c r="AY49" s="19"/>
      <c r="AZ49" s="22">
        <v>20000</v>
      </c>
      <c r="BA49" s="24"/>
      <c r="BB49" s="19"/>
      <c r="BC49" s="19"/>
      <c r="BD49" s="19"/>
      <c r="BE49" s="19"/>
      <c r="BF49" s="19"/>
      <c r="BG49" s="19"/>
      <c r="BH49" s="19"/>
      <c r="BI49" s="19"/>
      <c r="BJ49" s="21"/>
      <c r="BK49" s="21"/>
      <c r="BL49" s="21"/>
      <c r="BM49" s="21">
        <f t="shared" si="9"/>
        <v>20000</v>
      </c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>
        <f t="shared" si="10"/>
        <v>20000</v>
      </c>
      <c r="CB49" s="20"/>
      <c r="CC49" s="20"/>
      <c r="CD49" s="20"/>
    </row>
    <row r="50" spans="1:82" s="49" customFormat="1" x14ac:dyDescent="0.3">
      <c r="A50" s="50" t="s">
        <v>55</v>
      </c>
      <c r="B50" s="51" t="s">
        <v>181</v>
      </c>
      <c r="C50" s="51" t="s">
        <v>56</v>
      </c>
      <c r="D50" s="51" t="s">
        <v>182</v>
      </c>
      <c r="E50" s="52" t="s">
        <v>112</v>
      </c>
      <c r="F50" s="52" t="s">
        <v>113</v>
      </c>
      <c r="G50" s="47" t="str">
        <f t="shared" ref="G50:G76" si="29">IF(M50&gt;0, "1", "0")</f>
        <v>1</v>
      </c>
      <c r="H50" s="47" t="str">
        <f t="shared" ref="H50:H76" si="30">IF(S50&gt;0, "1", "0")</f>
        <v>0</v>
      </c>
      <c r="I50" s="47" t="str">
        <f t="shared" ref="I50:I76" si="31">IF(AI50&gt;0, "1", "0")</f>
        <v>0</v>
      </c>
      <c r="J50" s="47" t="str">
        <f t="shared" ref="J50:J76" si="32">IF(AZ50&gt;0, "1", "0")</f>
        <v>0</v>
      </c>
      <c r="K50" s="47" t="str">
        <f t="shared" ref="K50:K76" si="33">CONCATENATE(G50,H50,I50,J50)</f>
        <v>1000</v>
      </c>
      <c r="L50" s="52" t="str">
        <f t="shared" ref="L50:L76" si="34">A50&amp;B50&amp;E50</f>
        <v>08808006Connect For Success 17-20</v>
      </c>
      <c r="M50" s="19">
        <v>18433</v>
      </c>
      <c r="N50" s="19"/>
      <c r="O50" s="19"/>
      <c r="P50" s="19"/>
      <c r="Q50" s="19">
        <f t="shared" ref="Q50:Q66" si="35">SUM(M50:P50)</f>
        <v>18433</v>
      </c>
      <c r="R50" s="19">
        <v>80000</v>
      </c>
      <c r="S50" s="19">
        <v>0</v>
      </c>
      <c r="T50" s="19"/>
      <c r="U50" s="19"/>
      <c r="V50" s="19"/>
      <c r="W50" s="19"/>
      <c r="X50" s="19"/>
      <c r="Y50" s="19"/>
      <c r="Z50" s="19">
        <v>-34945</v>
      </c>
      <c r="AA50" s="19"/>
      <c r="AB50" s="19"/>
      <c r="AC50" s="19">
        <v>-17596</v>
      </c>
      <c r="AD50" s="19"/>
      <c r="AE50" s="19"/>
      <c r="AF50" s="19">
        <f t="shared" ref="AF50:AF66" si="36">SUM(Q50:AE50)</f>
        <v>45892</v>
      </c>
      <c r="AG50" s="19"/>
      <c r="AH50" s="19">
        <v>0</v>
      </c>
      <c r="AI50" s="19"/>
      <c r="AJ50" s="19"/>
      <c r="AK50" s="19"/>
      <c r="AL50" s="19"/>
      <c r="AM50" s="19"/>
      <c r="AN50" s="19">
        <v>-30386.240000000002</v>
      </c>
      <c r="AO50" s="19">
        <v>0</v>
      </c>
      <c r="AP50" s="19"/>
      <c r="AQ50" s="19"/>
      <c r="AR50" s="19"/>
      <c r="AS50" s="19"/>
      <c r="AT50" s="21">
        <v>0</v>
      </c>
      <c r="AU50" s="21">
        <v>0</v>
      </c>
      <c r="AV50" s="21">
        <v>0</v>
      </c>
      <c r="AW50" s="22">
        <f t="shared" ref="AW50:AW76" si="37">SUM(AF50:AV50)</f>
        <v>15505.759999999998</v>
      </c>
      <c r="AX50" s="23"/>
      <c r="AY50" s="19">
        <v>0</v>
      </c>
      <c r="AZ50" s="22"/>
      <c r="BA50" s="24">
        <v>0</v>
      </c>
      <c r="BB50" s="19">
        <v>0</v>
      </c>
      <c r="BC50" s="19">
        <v>0</v>
      </c>
      <c r="BD50" s="19">
        <v>-15505.76</v>
      </c>
      <c r="BE50" s="19"/>
      <c r="BF50" s="19"/>
      <c r="BG50" s="19">
        <v>0</v>
      </c>
      <c r="BH50" s="19">
        <v>0</v>
      </c>
      <c r="BI50" s="19">
        <v>0</v>
      </c>
      <c r="BJ50" s="21"/>
      <c r="BK50" s="20"/>
      <c r="BL50" s="21"/>
      <c r="BM50" s="21">
        <f t="shared" si="9"/>
        <v>-1.8189894035458565E-12</v>
      </c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>
        <f t="shared" si="10"/>
        <v>-1.8189894035458565E-12</v>
      </c>
      <c r="CB50" s="20"/>
      <c r="CC50" s="20"/>
      <c r="CD50" s="20"/>
    </row>
    <row r="51" spans="1:82" s="49" customFormat="1" x14ac:dyDescent="0.3">
      <c r="A51" s="50" t="s">
        <v>55</v>
      </c>
      <c r="B51" s="51" t="s">
        <v>40</v>
      </c>
      <c r="C51" s="51" t="s">
        <v>56</v>
      </c>
      <c r="D51" s="51" t="s">
        <v>42</v>
      </c>
      <c r="E51" s="52" t="s">
        <v>112</v>
      </c>
      <c r="F51" s="52" t="s">
        <v>113</v>
      </c>
      <c r="G51" s="47" t="str">
        <f t="shared" si="29"/>
        <v>1</v>
      </c>
      <c r="H51" s="47" t="str">
        <f t="shared" si="30"/>
        <v>0</v>
      </c>
      <c r="I51" s="47" t="str">
        <f t="shared" si="31"/>
        <v>0</v>
      </c>
      <c r="J51" s="47" t="str">
        <f t="shared" si="32"/>
        <v>0</v>
      </c>
      <c r="K51" s="47" t="str">
        <f t="shared" si="33"/>
        <v>1000</v>
      </c>
      <c r="L51" s="52" t="str">
        <f t="shared" si="34"/>
        <v>0880N/AConnect For Success 17-20</v>
      </c>
      <c r="M51" s="19">
        <v>1567</v>
      </c>
      <c r="N51" s="19"/>
      <c r="O51" s="19"/>
      <c r="P51" s="19"/>
      <c r="Q51" s="19">
        <f t="shared" si="35"/>
        <v>1567</v>
      </c>
      <c r="R51" s="19">
        <v>0</v>
      </c>
      <c r="S51" s="19">
        <v>0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>
        <f t="shared" si="36"/>
        <v>1567</v>
      </c>
      <c r="AG51" s="19"/>
      <c r="AH51" s="19">
        <v>0</v>
      </c>
      <c r="AI51" s="19"/>
      <c r="AJ51" s="19"/>
      <c r="AK51" s="19"/>
      <c r="AL51" s="19"/>
      <c r="AM51" s="19"/>
      <c r="AN51" s="19">
        <v>0</v>
      </c>
      <c r="AO51" s="19">
        <v>0</v>
      </c>
      <c r="AP51" s="19"/>
      <c r="AQ51" s="19"/>
      <c r="AR51" s="19"/>
      <c r="AS51" s="19"/>
      <c r="AT51" s="21">
        <v>0</v>
      </c>
      <c r="AU51" s="21">
        <v>0</v>
      </c>
      <c r="AV51" s="21">
        <v>0</v>
      </c>
      <c r="AW51" s="22">
        <f t="shared" si="37"/>
        <v>1567</v>
      </c>
      <c r="AX51" s="23"/>
      <c r="AY51" s="19">
        <v>0</v>
      </c>
      <c r="AZ51" s="22"/>
      <c r="BA51" s="24">
        <v>0</v>
      </c>
      <c r="BB51" s="19">
        <v>0</v>
      </c>
      <c r="BC51" s="19">
        <v>0</v>
      </c>
      <c r="BD51" s="19">
        <v>0</v>
      </c>
      <c r="BE51" s="19"/>
      <c r="BF51" s="19"/>
      <c r="BG51" s="19">
        <v>0</v>
      </c>
      <c r="BH51" s="19">
        <v>0</v>
      </c>
      <c r="BI51" s="19">
        <v>0</v>
      </c>
      <c r="BJ51" s="21"/>
      <c r="BK51" s="21"/>
      <c r="BL51" s="21"/>
      <c r="BM51" s="21">
        <f t="shared" si="9"/>
        <v>1567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>
        <f t="shared" si="10"/>
        <v>1567</v>
      </c>
      <c r="CB51" s="20"/>
      <c r="CC51" s="20"/>
      <c r="CD51" s="20"/>
    </row>
    <row r="52" spans="1:82" s="49" customFormat="1" x14ac:dyDescent="0.3">
      <c r="A52" s="50" t="s">
        <v>183</v>
      </c>
      <c r="B52" s="51" t="s">
        <v>184</v>
      </c>
      <c r="C52" s="51" t="s">
        <v>185</v>
      </c>
      <c r="D52" s="51" t="s">
        <v>186</v>
      </c>
      <c r="E52" s="52" t="s">
        <v>126</v>
      </c>
      <c r="F52" s="52" t="s">
        <v>113</v>
      </c>
      <c r="G52" s="47" t="str">
        <f t="shared" si="29"/>
        <v>0</v>
      </c>
      <c r="H52" s="47" t="str">
        <f t="shared" si="30"/>
        <v>0</v>
      </c>
      <c r="I52" s="47" t="str">
        <f t="shared" si="31"/>
        <v>1</v>
      </c>
      <c r="J52" s="47" t="str">
        <f t="shared" si="32"/>
        <v>0</v>
      </c>
      <c r="K52" s="47" t="str">
        <f t="shared" si="33"/>
        <v>0010</v>
      </c>
      <c r="L52" s="52" t="str">
        <f t="shared" si="34"/>
        <v>10101885Connect For Success 19-22</v>
      </c>
      <c r="M52" s="19"/>
      <c r="N52" s="19"/>
      <c r="O52" s="19"/>
      <c r="P52" s="19"/>
      <c r="Q52" s="19">
        <f t="shared" si="35"/>
        <v>0</v>
      </c>
      <c r="R52" s="19"/>
      <c r="S52" s="19">
        <v>0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>
        <f t="shared" si="36"/>
        <v>0</v>
      </c>
      <c r="AG52" s="19"/>
      <c r="AH52" s="19">
        <v>0</v>
      </c>
      <c r="AI52" s="19">
        <v>21344</v>
      </c>
      <c r="AJ52" s="19"/>
      <c r="AK52" s="19"/>
      <c r="AL52" s="19"/>
      <c r="AM52" s="19"/>
      <c r="AN52" s="19">
        <v>0</v>
      </c>
      <c r="AO52" s="19">
        <v>0</v>
      </c>
      <c r="AP52" s="19"/>
      <c r="AQ52" s="19"/>
      <c r="AR52" s="19"/>
      <c r="AS52" s="19"/>
      <c r="AT52" s="21">
        <v>0</v>
      </c>
      <c r="AU52" s="21">
        <v>0</v>
      </c>
      <c r="AV52" s="21">
        <v>0</v>
      </c>
      <c r="AW52" s="22">
        <f t="shared" si="37"/>
        <v>21344</v>
      </c>
      <c r="AX52" s="23"/>
      <c r="AY52" s="19">
        <v>84800</v>
      </c>
      <c r="AZ52" s="22"/>
      <c r="BA52" s="24">
        <v>0</v>
      </c>
      <c r="BB52" s="19">
        <v>-3387.22</v>
      </c>
      <c r="BC52" s="19">
        <v>0</v>
      </c>
      <c r="BD52" s="19">
        <v>0</v>
      </c>
      <c r="BE52" s="19"/>
      <c r="BF52" s="19"/>
      <c r="BG52" s="19">
        <v>0</v>
      </c>
      <c r="BH52" s="19">
        <v>0</v>
      </c>
      <c r="BI52" s="19">
        <v>0</v>
      </c>
      <c r="BJ52" s="21"/>
      <c r="BK52" s="21">
        <v>-49376.12</v>
      </c>
      <c r="BL52" s="21"/>
      <c r="BM52" s="21">
        <f t="shared" si="9"/>
        <v>53380.659999999996</v>
      </c>
      <c r="BN52" s="19"/>
      <c r="BO52" s="19">
        <v>-16992.95</v>
      </c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>
        <f t="shared" si="10"/>
        <v>36387.709999999992</v>
      </c>
      <c r="CB52" s="20"/>
      <c r="CC52" s="20"/>
      <c r="CD52" s="20"/>
    </row>
    <row r="53" spans="1:82" s="49" customFormat="1" x14ac:dyDescent="0.3">
      <c r="A53" s="50" t="s">
        <v>84</v>
      </c>
      <c r="B53" s="51" t="s">
        <v>187</v>
      </c>
      <c r="C53" s="51" t="s">
        <v>86</v>
      </c>
      <c r="D53" s="51" t="s">
        <v>188</v>
      </c>
      <c r="E53" s="52" t="s">
        <v>147</v>
      </c>
      <c r="F53" s="52" t="s">
        <v>113</v>
      </c>
      <c r="G53" s="47" t="str">
        <f t="shared" si="29"/>
        <v>0</v>
      </c>
      <c r="H53" s="47" t="str">
        <f t="shared" si="30"/>
        <v>1</v>
      </c>
      <c r="I53" s="47" t="str">
        <f t="shared" si="31"/>
        <v>0</v>
      </c>
      <c r="J53" s="47" t="str">
        <f t="shared" si="32"/>
        <v>0</v>
      </c>
      <c r="K53" s="47" t="str">
        <f t="shared" si="33"/>
        <v>0100</v>
      </c>
      <c r="L53" s="52" t="str">
        <f t="shared" si="34"/>
        <v>14200109Connect For Success 16-19</v>
      </c>
      <c r="M53" s="19">
        <v>0</v>
      </c>
      <c r="N53" s="19"/>
      <c r="O53" s="19"/>
      <c r="P53" s="19"/>
      <c r="Q53" s="19">
        <f t="shared" si="35"/>
        <v>0</v>
      </c>
      <c r="R53" s="19"/>
      <c r="S53" s="19">
        <v>33651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>
        <f t="shared" si="36"/>
        <v>33651</v>
      </c>
      <c r="AG53" s="19"/>
      <c r="AH53" s="19">
        <v>0</v>
      </c>
      <c r="AI53" s="19"/>
      <c r="AJ53" s="19"/>
      <c r="AK53" s="19"/>
      <c r="AL53" s="19"/>
      <c r="AM53" s="19"/>
      <c r="AN53" s="19">
        <v>0</v>
      </c>
      <c r="AO53" s="19">
        <v>0</v>
      </c>
      <c r="AP53" s="19"/>
      <c r="AQ53" s="19"/>
      <c r="AR53" s="19"/>
      <c r="AS53" s="19"/>
      <c r="AT53" s="21">
        <v>0</v>
      </c>
      <c r="AU53" s="21">
        <v>0</v>
      </c>
      <c r="AV53" s="21">
        <v>0</v>
      </c>
      <c r="AW53" s="22">
        <f t="shared" si="37"/>
        <v>33651</v>
      </c>
      <c r="AX53" s="23"/>
      <c r="AY53" s="19">
        <v>0</v>
      </c>
      <c r="AZ53" s="22"/>
      <c r="BA53" s="24">
        <v>0</v>
      </c>
      <c r="BB53" s="19">
        <v>0</v>
      </c>
      <c r="BC53" s="19">
        <v>0</v>
      </c>
      <c r="BD53" s="19">
        <v>0</v>
      </c>
      <c r="BE53" s="19"/>
      <c r="BF53" s="19"/>
      <c r="BG53" s="19">
        <v>0</v>
      </c>
      <c r="BH53" s="19">
        <v>0</v>
      </c>
      <c r="BI53" s="19">
        <v>0</v>
      </c>
      <c r="BJ53" s="21"/>
      <c r="BK53" s="21"/>
      <c r="BL53" s="21"/>
      <c r="BM53" s="21">
        <f t="shared" si="9"/>
        <v>33651</v>
      </c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>
        <f t="shared" si="10"/>
        <v>33651</v>
      </c>
      <c r="CB53" s="20"/>
      <c r="CC53" s="20"/>
      <c r="CD53" s="20"/>
    </row>
    <row r="54" spans="1:82" s="49" customFormat="1" x14ac:dyDescent="0.3">
      <c r="A54" s="50" t="s">
        <v>84</v>
      </c>
      <c r="B54" s="51" t="s">
        <v>189</v>
      </c>
      <c r="C54" s="51" t="s">
        <v>86</v>
      </c>
      <c r="D54" s="51" t="s">
        <v>190</v>
      </c>
      <c r="E54" s="52" t="s">
        <v>112</v>
      </c>
      <c r="F54" s="52" t="s">
        <v>113</v>
      </c>
      <c r="G54" s="47" t="str">
        <f t="shared" si="29"/>
        <v>1</v>
      </c>
      <c r="H54" s="47" t="str">
        <f t="shared" si="30"/>
        <v>0</v>
      </c>
      <c r="I54" s="47" t="str">
        <f t="shared" si="31"/>
        <v>0</v>
      </c>
      <c r="J54" s="47" t="str">
        <f t="shared" si="32"/>
        <v>0</v>
      </c>
      <c r="K54" s="47" t="str">
        <f t="shared" si="33"/>
        <v>1000</v>
      </c>
      <c r="L54" s="52" t="str">
        <f t="shared" si="34"/>
        <v>14208793Connect For Success 17-20</v>
      </c>
      <c r="M54" s="19">
        <v>20000</v>
      </c>
      <c r="N54" s="19"/>
      <c r="O54" s="19"/>
      <c r="P54" s="19"/>
      <c r="Q54" s="19">
        <f t="shared" si="35"/>
        <v>20000</v>
      </c>
      <c r="R54" s="19">
        <v>80000</v>
      </c>
      <c r="S54" s="19">
        <v>0</v>
      </c>
      <c r="T54" s="19"/>
      <c r="U54" s="19">
        <v>-14649</v>
      </c>
      <c r="V54" s="19"/>
      <c r="W54" s="19"/>
      <c r="X54" s="19">
        <v>-30136</v>
      </c>
      <c r="Y54" s="19">
        <v>-5493</v>
      </c>
      <c r="Z54" s="19">
        <v>-5302</v>
      </c>
      <c r="AA54" s="19">
        <v>-5302</v>
      </c>
      <c r="AB54" s="19">
        <v>-5302</v>
      </c>
      <c r="AC54" s="19">
        <v>-5302</v>
      </c>
      <c r="AD54" s="19">
        <v>-11003</v>
      </c>
      <c r="AE54" s="19">
        <v>-5302</v>
      </c>
      <c r="AF54" s="19">
        <f t="shared" si="36"/>
        <v>12209</v>
      </c>
      <c r="AG54" s="19">
        <v>80000</v>
      </c>
      <c r="AH54" s="19">
        <v>0</v>
      </c>
      <c r="AI54" s="19"/>
      <c r="AJ54" s="19">
        <v>-5302</v>
      </c>
      <c r="AK54" s="19"/>
      <c r="AL54" s="19"/>
      <c r="AM54" s="19">
        <v>-5876</v>
      </c>
      <c r="AN54" s="19">
        <v>0</v>
      </c>
      <c r="AO54" s="19">
        <v>-36329.040000000001</v>
      </c>
      <c r="AP54" s="19">
        <v>-5311.32</v>
      </c>
      <c r="AQ54" s="19">
        <v>-8192.42</v>
      </c>
      <c r="AR54" s="19"/>
      <c r="AS54" s="19">
        <v>-3191.05</v>
      </c>
      <c r="AT54" s="21">
        <v>0</v>
      </c>
      <c r="AU54" s="21">
        <v>0</v>
      </c>
      <c r="AV54" s="21">
        <v>0</v>
      </c>
      <c r="AW54" s="22">
        <f t="shared" si="37"/>
        <v>28007.170000000002</v>
      </c>
      <c r="AX54" s="23"/>
      <c r="AY54" s="19">
        <v>0</v>
      </c>
      <c r="AZ54" s="22"/>
      <c r="BA54" s="24">
        <v>-28007.17</v>
      </c>
      <c r="BB54" s="19">
        <v>0</v>
      </c>
      <c r="BC54" s="19">
        <v>0</v>
      </c>
      <c r="BD54" s="19">
        <v>0</v>
      </c>
      <c r="BE54" s="19"/>
      <c r="BF54" s="19"/>
      <c r="BG54" s="19">
        <v>0</v>
      </c>
      <c r="BH54" s="19">
        <v>0</v>
      </c>
      <c r="BI54" s="19">
        <v>0</v>
      </c>
      <c r="BJ54" s="21"/>
      <c r="BK54" s="21"/>
      <c r="BL54" s="21"/>
      <c r="BM54" s="21">
        <f t="shared" si="9"/>
        <v>3.637978807091713E-12</v>
      </c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>
        <f t="shared" si="10"/>
        <v>3.637978807091713E-12</v>
      </c>
      <c r="CB54" s="20"/>
      <c r="CC54" s="20"/>
      <c r="CD54" s="20"/>
    </row>
    <row r="55" spans="1:82" s="49" customFormat="1" x14ac:dyDescent="0.3">
      <c r="A55" s="50" t="s">
        <v>191</v>
      </c>
      <c r="B55" s="51" t="s">
        <v>192</v>
      </c>
      <c r="C55" s="51" t="s">
        <v>193</v>
      </c>
      <c r="D55" s="51" t="s">
        <v>194</v>
      </c>
      <c r="E55" s="52" t="s">
        <v>112</v>
      </c>
      <c r="F55" s="52" t="s">
        <v>113</v>
      </c>
      <c r="G55" s="47" t="str">
        <f t="shared" si="29"/>
        <v>1</v>
      </c>
      <c r="H55" s="47" t="str">
        <f t="shared" si="30"/>
        <v>0</v>
      </c>
      <c r="I55" s="47" t="str">
        <f t="shared" si="31"/>
        <v>0</v>
      </c>
      <c r="J55" s="47" t="str">
        <f t="shared" si="32"/>
        <v>0</v>
      </c>
      <c r="K55" s="47" t="str">
        <f t="shared" si="33"/>
        <v>1000</v>
      </c>
      <c r="L55" s="52" t="str">
        <f t="shared" si="34"/>
        <v>15404252Connect For Success 17-20</v>
      </c>
      <c r="M55" s="19">
        <v>20000</v>
      </c>
      <c r="N55" s="19"/>
      <c r="O55" s="19"/>
      <c r="P55" s="19"/>
      <c r="Q55" s="19">
        <f t="shared" si="35"/>
        <v>20000</v>
      </c>
      <c r="R55" s="19">
        <v>80000</v>
      </c>
      <c r="S55" s="19">
        <v>0</v>
      </c>
      <c r="T55" s="19"/>
      <c r="U55" s="19"/>
      <c r="V55" s="19"/>
      <c r="W55" s="19"/>
      <c r="X55" s="19">
        <v>-20000</v>
      </c>
      <c r="Y55" s="19"/>
      <c r="Z55" s="19"/>
      <c r="AA55" s="19"/>
      <c r="AB55" s="19"/>
      <c r="AC55" s="19"/>
      <c r="AD55" s="19"/>
      <c r="AE55" s="19"/>
      <c r="AF55" s="19">
        <f t="shared" si="36"/>
        <v>80000</v>
      </c>
      <c r="AG55" s="19">
        <v>80000</v>
      </c>
      <c r="AH55" s="19">
        <v>0</v>
      </c>
      <c r="AI55" s="19"/>
      <c r="AJ55" s="19">
        <v>-80000</v>
      </c>
      <c r="AK55" s="19"/>
      <c r="AL55" s="19"/>
      <c r="AM55" s="19"/>
      <c r="AN55" s="19">
        <v>0</v>
      </c>
      <c r="AO55" s="19">
        <v>0</v>
      </c>
      <c r="AP55" s="19"/>
      <c r="AQ55" s="19"/>
      <c r="AR55" s="19"/>
      <c r="AS55" s="19"/>
      <c r="AT55" s="21">
        <v>0</v>
      </c>
      <c r="AU55" s="21">
        <v>0</v>
      </c>
      <c r="AV55" s="21">
        <v>0</v>
      </c>
      <c r="AW55" s="22">
        <f t="shared" si="37"/>
        <v>80000</v>
      </c>
      <c r="AX55" s="23"/>
      <c r="AY55" s="19">
        <v>0</v>
      </c>
      <c r="AZ55" s="22"/>
      <c r="BA55" s="24">
        <v>-80000</v>
      </c>
      <c r="BB55" s="19">
        <v>0</v>
      </c>
      <c r="BC55" s="19">
        <v>0</v>
      </c>
      <c r="BD55" s="19">
        <v>0</v>
      </c>
      <c r="BE55" s="19"/>
      <c r="BF55" s="19"/>
      <c r="BG55" s="19">
        <v>0</v>
      </c>
      <c r="BH55" s="19">
        <v>0</v>
      </c>
      <c r="BI55" s="19">
        <v>0</v>
      </c>
      <c r="BJ55" s="21"/>
      <c r="BK55" s="21"/>
      <c r="BL55" s="21"/>
      <c r="BM55" s="21">
        <f t="shared" si="9"/>
        <v>0</v>
      </c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>
        <f t="shared" si="10"/>
        <v>0</v>
      </c>
      <c r="CB55" s="20"/>
      <c r="CC55" s="20"/>
      <c r="CD55" s="20"/>
    </row>
    <row r="56" spans="1:82" s="49" customFormat="1" x14ac:dyDescent="0.3">
      <c r="A56" s="50" t="s">
        <v>61</v>
      </c>
      <c r="B56" s="51" t="s">
        <v>195</v>
      </c>
      <c r="C56" s="51" t="s">
        <v>62</v>
      </c>
      <c r="D56" s="51" t="s">
        <v>196</v>
      </c>
      <c r="E56" s="52" t="s">
        <v>112</v>
      </c>
      <c r="F56" s="52" t="s">
        <v>113</v>
      </c>
      <c r="G56" s="47" t="str">
        <f t="shared" si="29"/>
        <v>1</v>
      </c>
      <c r="H56" s="47" t="str">
        <f t="shared" si="30"/>
        <v>0</v>
      </c>
      <c r="I56" s="47" t="str">
        <f t="shared" si="31"/>
        <v>0</v>
      </c>
      <c r="J56" s="47" t="str">
        <f t="shared" si="32"/>
        <v>0</v>
      </c>
      <c r="K56" s="47" t="str">
        <f t="shared" si="33"/>
        <v>1000</v>
      </c>
      <c r="L56" s="52" t="str">
        <f t="shared" si="34"/>
        <v>16200058Connect For Success 17-20</v>
      </c>
      <c r="M56" s="19">
        <v>19946</v>
      </c>
      <c r="N56" s="19"/>
      <c r="O56" s="19">
        <v>-2300</v>
      </c>
      <c r="P56" s="19"/>
      <c r="Q56" s="19">
        <f t="shared" si="35"/>
        <v>17646</v>
      </c>
      <c r="R56" s="19">
        <v>79560</v>
      </c>
      <c r="S56" s="19">
        <v>0</v>
      </c>
      <c r="T56" s="19"/>
      <c r="U56" s="19"/>
      <c r="V56" s="19"/>
      <c r="W56" s="19">
        <v>-17646</v>
      </c>
      <c r="X56" s="19"/>
      <c r="Y56" s="19">
        <v>-16415</v>
      </c>
      <c r="Z56" s="19"/>
      <c r="AA56" s="19"/>
      <c r="AB56" s="19"/>
      <c r="AC56" s="19">
        <v>-63145</v>
      </c>
      <c r="AD56" s="19"/>
      <c r="AE56" s="19"/>
      <c r="AF56" s="19">
        <f t="shared" si="36"/>
        <v>0</v>
      </c>
      <c r="AG56" s="19">
        <v>80000</v>
      </c>
      <c r="AH56" s="19">
        <v>0</v>
      </c>
      <c r="AI56" s="19"/>
      <c r="AJ56" s="19"/>
      <c r="AK56" s="19"/>
      <c r="AL56" s="19"/>
      <c r="AM56" s="19"/>
      <c r="AN56" s="19">
        <v>0</v>
      </c>
      <c r="AO56" s="19">
        <v>0</v>
      </c>
      <c r="AP56" s="19"/>
      <c r="AQ56" s="19"/>
      <c r="AR56" s="19"/>
      <c r="AS56" s="19"/>
      <c r="AT56" s="21">
        <v>0</v>
      </c>
      <c r="AU56" s="21">
        <v>0</v>
      </c>
      <c r="AV56" s="21">
        <v>0</v>
      </c>
      <c r="AW56" s="22">
        <f t="shared" si="37"/>
        <v>80000</v>
      </c>
      <c r="AX56" s="23"/>
      <c r="AY56" s="19">
        <v>0</v>
      </c>
      <c r="AZ56" s="22"/>
      <c r="BA56" s="24">
        <v>0</v>
      </c>
      <c r="BB56" s="19">
        <v>0</v>
      </c>
      <c r="BC56" s="19">
        <v>0</v>
      </c>
      <c r="BD56" s="19">
        <v>0</v>
      </c>
      <c r="BE56" s="19">
        <v>-80000</v>
      </c>
      <c r="BF56" s="19"/>
      <c r="BG56" s="19">
        <v>0</v>
      </c>
      <c r="BH56" s="19">
        <v>0</v>
      </c>
      <c r="BI56" s="19">
        <v>0</v>
      </c>
      <c r="BJ56" s="21"/>
      <c r="BK56" s="21"/>
      <c r="BL56" s="21"/>
      <c r="BM56" s="21">
        <f t="shared" si="9"/>
        <v>0</v>
      </c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>
        <f t="shared" si="10"/>
        <v>0</v>
      </c>
      <c r="CB56" s="20"/>
      <c r="CC56" s="20"/>
      <c r="CD56" s="20"/>
    </row>
    <row r="57" spans="1:82" s="49" customFormat="1" x14ac:dyDescent="0.3">
      <c r="A57" s="50" t="s">
        <v>197</v>
      </c>
      <c r="B57" s="51" t="s">
        <v>198</v>
      </c>
      <c r="C57" s="51" t="s">
        <v>199</v>
      </c>
      <c r="D57" s="51" t="s">
        <v>200</v>
      </c>
      <c r="E57" s="52" t="s">
        <v>126</v>
      </c>
      <c r="F57" s="52" t="s">
        <v>113</v>
      </c>
      <c r="G57" s="47" t="str">
        <f t="shared" si="29"/>
        <v>0</v>
      </c>
      <c r="H57" s="47" t="str">
        <f t="shared" si="30"/>
        <v>0</v>
      </c>
      <c r="I57" s="47" t="str">
        <f t="shared" si="31"/>
        <v>1</v>
      </c>
      <c r="J57" s="47" t="str">
        <f t="shared" si="32"/>
        <v>0</v>
      </c>
      <c r="K57" s="47" t="str">
        <f t="shared" si="33"/>
        <v>0010</v>
      </c>
      <c r="L57" s="52" t="str">
        <f t="shared" si="34"/>
        <v>25204841Connect For Success 19-22</v>
      </c>
      <c r="M57" s="19"/>
      <c r="N57" s="19"/>
      <c r="O57" s="19"/>
      <c r="P57" s="19"/>
      <c r="Q57" s="19">
        <f t="shared" si="35"/>
        <v>0</v>
      </c>
      <c r="R57" s="19"/>
      <c r="S57" s="19"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>
        <f t="shared" si="36"/>
        <v>0</v>
      </c>
      <c r="AG57" s="19"/>
      <c r="AH57" s="19">
        <v>0</v>
      </c>
      <c r="AI57" s="19">
        <v>21418</v>
      </c>
      <c r="AJ57" s="19"/>
      <c r="AK57" s="19"/>
      <c r="AL57" s="19"/>
      <c r="AM57" s="19"/>
      <c r="AN57" s="19">
        <v>0</v>
      </c>
      <c r="AO57" s="19">
        <v>0</v>
      </c>
      <c r="AP57" s="19"/>
      <c r="AQ57" s="19"/>
      <c r="AR57" s="19"/>
      <c r="AS57" s="19"/>
      <c r="AT57" s="21">
        <v>0</v>
      </c>
      <c r="AU57" s="21">
        <v>0</v>
      </c>
      <c r="AV57" s="21">
        <v>0</v>
      </c>
      <c r="AW57" s="22">
        <f t="shared" si="37"/>
        <v>21418</v>
      </c>
      <c r="AX57" s="23"/>
      <c r="AY57" s="19">
        <v>80000</v>
      </c>
      <c r="AZ57" s="22"/>
      <c r="BA57" s="24">
        <v>0</v>
      </c>
      <c r="BB57" s="19">
        <v>0</v>
      </c>
      <c r="BC57" s="19">
        <v>0</v>
      </c>
      <c r="BD57" s="19">
        <v>0</v>
      </c>
      <c r="BE57" s="19"/>
      <c r="BF57" s="19"/>
      <c r="BG57" s="19">
        <v>0</v>
      </c>
      <c r="BH57" s="19">
        <v>0</v>
      </c>
      <c r="BI57" s="19">
        <v>0</v>
      </c>
      <c r="BJ57" s="21"/>
      <c r="BK57" s="21"/>
      <c r="BL57" s="21"/>
      <c r="BM57" s="21">
        <f t="shared" si="9"/>
        <v>101418</v>
      </c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>
        <f t="shared" si="10"/>
        <v>101418</v>
      </c>
      <c r="CB57" s="20"/>
      <c r="CC57" s="20"/>
      <c r="CD57" s="20"/>
    </row>
    <row r="58" spans="1:82" s="49" customFormat="1" x14ac:dyDescent="0.3">
      <c r="A58" s="53" t="s">
        <v>197</v>
      </c>
      <c r="B58" s="52" t="s">
        <v>201</v>
      </c>
      <c r="C58" s="51" t="s">
        <v>199</v>
      </c>
      <c r="D58" s="51" t="s">
        <v>202</v>
      </c>
      <c r="E58" s="52" t="s">
        <v>126</v>
      </c>
      <c r="F58" s="52" t="s">
        <v>113</v>
      </c>
      <c r="G58" s="47" t="str">
        <f t="shared" si="29"/>
        <v>0</v>
      </c>
      <c r="H58" s="47" t="str">
        <f t="shared" si="30"/>
        <v>0</v>
      </c>
      <c r="I58" s="47" t="str">
        <f t="shared" si="31"/>
        <v>1</v>
      </c>
      <c r="J58" s="47" t="str">
        <f t="shared" si="32"/>
        <v>0</v>
      </c>
      <c r="K58" s="47" t="str">
        <f t="shared" si="33"/>
        <v>0010</v>
      </c>
      <c r="L58" s="52" t="str">
        <f t="shared" si="34"/>
        <v>25204843Connect For Success 19-22</v>
      </c>
      <c r="M58" s="19"/>
      <c r="N58" s="19"/>
      <c r="O58" s="19"/>
      <c r="P58" s="19"/>
      <c r="Q58" s="19">
        <f t="shared" si="35"/>
        <v>0</v>
      </c>
      <c r="R58" s="19"/>
      <c r="S58" s="19">
        <v>0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>
        <f t="shared" si="36"/>
        <v>0</v>
      </c>
      <c r="AG58" s="19"/>
      <c r="AH58" s="19">
        <v>0</v>
      </c>
      <c r="AI58" s="19">
        <v>21418</v>
      </c>
      <c r="AJ58" s="19"/>
      <c r="AK58" s="19"/>
      <c r="AL58" s="19"/>
      <c r="AM58" s="19"/>
      <c r="AN58" s="19">
        <v>0</v>
      </c>
      <c r="AO58" s="19">
        <v>0</v>
      </c>
      <c r="AP58" s="19"/>
      <c r="AQ58" s="19"/>
      <c r="AR58" s="19"/>
      <c r="AS58" s="19"/>
      <c r="AT58" s="21">
        <v>0</v>
      </c>
      <c r="AU58" s="21">
        <v>0</v>
      </c>
      <c r="AV58" s="21">
        <v>0</v>
      </c>
      <c r="AW58" s="22">
        <f t="shared" si="37"/>
        <v>21418</v>
      </c>
      <c r="AX58" s="23"/>
      <c r="AY58" s="19">
        <v>80000</v>
      </c>
      <c r="AZ58" s="22"/>
      <c r="BA58" s="24">
        <v>0</v>
      </c>
      <c r="BB58" s="19">
        <v>0</v>
      </c>
      <c r="BC58" s="19">
        <v>0</v>
      </c>
      <c r="BD58" s="19">
        <v>0</v>
      </c>
      <c r="BE58" s="19"/>
      <c r="BF58" s="19"/>
      <c r="BG58" s="19">
        <v>0</v>
      </c>
      <c r="BH58" s="19">
        <v>0</v>
      </c>
      <c r="BI58" s="19">
        <v>0</v>
      </c>
      <c r="BJ58" s="21"/>
      <c r="BK58" s="21"/>
      <c r="BL58" s="21"/>
      <c r="BM58" s="21">
        <f t="shared" si="9"/>
        <v>101418</v>
      </c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>
        <f t="shared" si="10"/>
        <v>101418</v>
      </c>
      <c r="CB58" s="20"/>
      <c r="CC58" s="20"/>
      <c r="CD58" s="20"/>
    </row>
    <row r="59" spans="1:82" s="49" customFormat="1" x14ac:dyDescent="0.3">
      <c r="A59" s="53" t="s">
        <v>203</v>
      </c>
      <c r="B59" s="52" t="s">
        <v>204</v>
      </c>
      <c r="C59" s="51" t="s">
        <v>205</v>
      </c>
      <c r="D59" s="51" t="s">
        <v>206</v>
      </c>
      <c r="E59" s="52" t="s">
        <v>147</v>
      </c>
      <c r="F59" s="52" t="s">
        <v>113</v>
      </c>
      <c r="G59" s="47" t="str">
        <f t="shared" si="29"/>
        <v>0</v>
      </c>
      <c r="H59" s="47" t="str">
        <f t="shared" si="30"/>
        <v>1</v>
      </c>
      <c r="I59" s="47" t="str">
        <f t="shared" si="31"/>
        <v>0</v>
      </c>
      <c r="J59" s="47" t="str">
        <f t="shared" si="32"/>
        <v>0</v>
      </c>
      <c r="K59" s="47" t="str">
        <f t="shared" si="33"/>
        <v>0100</v>
      </c>
      <c r="L59" s="52" t="str">
        <f t="shared" si="34"/>
        <v>27406036Connect For Success 16-19</v>
      </c>
      <c r="M59" s="19">
        <v>0</v>
      </c>
      <c r="N59" s="19"/>
      <c r="O59" s="19"/>
      <c r="P59" s="19"/>
      <c r="Q59" s="19">
        <f t="shared" si="35"/>
        <v>0</v>
      </c>
      <c r="R59" s="19"/>
      <c r="S59" s="19">
        <v>93559</v>
      </c>
      <c r="T59" s="19"/>
      <c r="U59" s="19"/>
      <c r="V59" s="19"/>
      <c r="W59" s="19"/>
      <c r="X59" s="19"/>
      <c r="Y59" s="19"/>
      <c r="Z59" s="19"/>
      <c r="AA59" s="19"/>
      <c r="AB59" s="19">
        <v>-41198</v>
      </c>
      <c r="AC59" s="19"/>
      <c r="AD59" s="19"/>
      <c r="AE59" s="19"/>
      <c r="AF59" s="19">
        <f t="shared" si="36"/>
        <v>52361</v>
      </c>
      <c r="AG59" s="19"/>
      <c r="AH59" s="19">
        <v>0</v>
      </c>
      <c r="AI59" s="19"/>
      <c r="AJ59" s="19">
        <v>-47906</v>
      </c>
      <c r="AK59" s="19"/>
      <c r="AL59" s="19"/>
      <c r="AM59" s="19"/>
      <c r="AN59" s="19">
        <v>0</v>
      </c>
      <c r="AO59" s="19">
        <v>0</v>
      </c>
      <c r="AP59" s="19"/>
      <c r="AQ59" s="19"/>
      <c r="AR59" s="19"/>
      <c r="AS59" s="19"/>
      <c r="AT59" s="21">
        <v>0</v>
      </c>
      <c r="AU59" s="21">
        <v>0</v>
      </c>
      <c r="AV59" s="21">
        <v>0</v>
      </c>
      <c r="AW59" s="22">
        <f t="shared" si="37"/>
        <v>4455</v>
      </c>
      <c r="AX59" s="23"/>
      <c r="AY59" s="19">
        <v>0</v>
      </c>
      <c r="AZ59" s="22"/>
      <c r="BA59" s="24">
        <v>0</v>
      </c>
      <c r="BB59" s="19">
        <v>0</v>
      </c>
      <c r="BC59" s="19">
        <v>0</v>
      </c>
      <c r="BD59" s="19">
        <v>0</v>
      </c>
      <c r="BE59" s="19"/>
      <c r="BF59" s="19"/>
      <c r="BG59" s="19">
        <v>0</v>
      </c>
      <c r="BH59" s="19">
        <v>0</v>
      </c>
      <c r="BI59" s="19">
        <v>0</v>
      </c>
      <c r="BJ59" s="21"/>
      <c r="BK59" s="21"/>
      <c r="BL59" s="21"/>
      <c r="BM59" s="21">
        <f t="shared" si="9"/>
        <v>4455</v>
      </c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>
        <f t="shared" si="10"/>
        <v>4455</v>
      </c>
      <c r="CB59" s="20"/>
      <c r="CC59" s="20"/>
      <c r="CD59" s="20"/>
    </row>
    <row r="60" spans="1:82" s="49" customFormat="1" x14ac:dyDescent="0.3">
      <c r="A60" s="53" t="s">
        <v>207</v>
      </c>
      <c r="B60" s="51" t="s">
        <v>208</v>
      </c>
      <c r="C60" s="51" t="s">
        <v>209</v>
      </c>
      <c r="D60" s="51" t="s">
        <v>210</v>
      </c>
      <c r="E60" s="52" t="s">
        <v>116</v>
      </c>
      <c r="F60" s="52" t="s">
        <v>113</v>
      </c>
      <c r="G60" s="47" t="str">
        <f t="shared" si="29"/>
        <v>0</v>
      </c>
      <c r="H60" s="47" t="str">
        <f t="shared" si="30"/>
        <v>1</v>
      </c>
      <c r="I60" s="47" t="str">
        <f t="shared" si="31"/>
        <v>0</v>
      </c>
      <c r="J60" s="47" t="str">
        <f t="shared" si="32"/>
        <v>0</v>
      </c>
      <c r="K60" s="47" t="str">
        <f t="shared" si="33"/>
        <v>0100</v>
      </c>
      <c r="L60" s="52" t="str">
        <f t="shared" si="34"/>
        <v>80010655Connect For Success 18-21</v>
      </c>
      <c r="M60" s="19"/>
      <c r="N60" s="19"/>
      <c r="O60" s="19"/>
      <c r="P60" s="19"/>
      <c r="Q60" s="19">
        <f t="shared" si="35"/>
        <v>0</v>
      </c>
      <c r="R60" s="19"/>
      <c r="S60" s="19">
        <v>20000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>
        <f t="shared" si="36"/>
        <v>20000</v>
      </c>
      <c r="AG60" s="19"/>
      <c r="AH60" s="19">
        <v>80000</v>
      </c>
      <c r="AI60" s="19"/>
      <c r="AJ60" s="19"/>
      <c r="AK60" s="19">
        <v>-15907</v>
      </c>
      <c r="AL60" s="19"/>
      <c r="AM60" s="19"/>
      <c r="AN60" s="19">
        <v>0</v>
      </c>
      <c r="AO60" s="19">
        <v>0</v>
      </c>
      <c r="AP60" s="19"/>
      <c r="AQ60" s="19"/>
      <c r="AR60" s="19"/>
      <c r="AS60" s="19"/>
      <c r="AT60" s="21">
        <v>0</v>
      </c>
      <c r="AU60" s="21">
        <v>-52039</v>
      </c>
      <c r="AV60" s="21">
        <v>-11273</v>
      </c>
      <c r="AW60" s="22">
        <f t="shared" si="37"/>
        <v>20781</v>
      </c>
      <c r="AX60" s="23">
        <v>80000</v>
      </c>
      <c r="AY60" s="19">
        <v>0</v>
      </c>
      <c r="AZ60" s="22"/>
      <c r="BA60" s="24">
        <v>-19931</v>
      </c>
      <c r="BB60" s="19">
        <v>0</v>
      </c>
      <c r="BC60" s="19">
        <v>0</v>
      </c>
      <c r="BD60" s="19">
        <v>0</v>
      </c>
      <c r="BE60" s="19"/>
      <c r="BF60" s="19"/>
      <c r="BG60" s="19">
        <v>0</v>
      </c>
      <c r="BH60" s="19">
        <v>0</v>
      </c>
      <c r="BI60" s="19">
        <v>0</v>
      </c>
      <c r="BJ60" s="21"/>
      <c r="BK60" s="21">
        <f>-(50321+7333)</f>
        <v>-57654</v>
      </c>
      <c r="BL60" s="21"/>
      <c r="BM60" s="21">
        <f t="shared" si="9"/>
        <v>23196</v>
      </c>
      <c r="BN60" s="19"/>
      <c r="BO60" s="19">
        <v>-10596</v>
      </c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>
        <f t="shared" si="10"/>
        <v>12600</v>
      </c>
      <c r="CB60" s="20"/>
      <c r="CC60" s="20"/>
      <c r="CD60" s="20"/>
    </row>
    <row r="61" spans="1:82" s="49" customFormat="1" x14ac:dyDescent="0.3">
      <c r="A61" s="53" t="s">
        <v>207</v>
      </c>
      <c r="B61" s="51" t="s">
        <v>211</v>
      </c>
      <c r="C61" s="51" t="s">
        <v>209</v>
      </c>
      <c r="D61" s="51" t="s">
        <v>212</v>
      </c>
      <c r="E61" s="52" t="s">
        <v>116</v>
      </c>
      <c r="F61" s="52" t="s">
        <v>113</v>
      </c>
      <c r="G61" s="47" t="str">
        <f t="shared" si="29"/>
        <v>0</v>
      </c>
      <c r="H61" s="47" t="str">
        <f t="shared" si="30"/>
        <v>1</v>
      </c>
      <c r="I61" s="47" t="str">
        <f t="shared" si="31"/>
        <v>0</v>
      </c>
      <c r="J61" s="47" t="str">
        <f t="shared" si="32"/>
        <v>0</v>
      </c>
      <c r="K61" s="47" t="str">
        <f t="shared" si="33"/>
        <v>0100</v>
      </c>
      <c r="L61" s="52" t="str">
        <f t="shared" si="34"/>
        <v>80012837Connect For Success 18-21</v>
      </c>
      <c r="M61" s="19"/>
      <c r="N61" s="19"/>
      <c r="O61" s="19"/>
      <c r="P61" s="19"/>
      <c r="Q61" s="19">
        <f t="shared" si="35"/>
        <v>0</v>
      </c>
      <c r="R61" s="19"/>
      <c r="S61" s="19">
        <v>20000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>
        <f t="shared" si="36"/>
        <v>20000</v>
      </c>
      <c r="AG61" s="19"/>
      <c r="AH61" s="19">
        <v>80000</v>
      </c>
      <c r="AI61" s="19"/>
      <c r="AJ61" s="19"/>
      <c r="AK61" s="19">
        <v>-2810.92</v>
      </c>
      <c r="AL61" s="19">
        <v>-17189.080000000002</v>
      </c>
      <c r="AM61" s="19"/>
      <c r="AN61" s="19">
        <v>0</v>
      </c>
      <c r="AO61" s="19">
        <v>0</v>
      </c>
      <c r="AP61" s="19"/>
      <c r="AQ61" s="19"/>
      <c r="AR61" s="19"/>
      <c r="AS61" s="19"/>
      <c r="AT61" s="21">
        <v>0</v>
      </c>
      <c r="AU61" s="21">
        <v>-63460</v>
      </c>
      <c r="AV61" s="21">
        <v>0</v>
      </c>
      <c r="AW61" s="22">
        <f t="shared" si="37"/>
        <v>16540</v>
      </c>
      <c r="AX61" s="23">
        <v>80000</v>
      </c>
      <c r="AY61" s="19">
        <v>0</v>
      </c>
      <c r="AZ61" s="22"/>
      <c r="BA61" s="24">
        <v>-16360</v>
      </c>
      <c r="BB61" s="19">
        <v>0</v>
      </c>
      <c r="BC61" s="19">
        <v>-180</v>
      </c>
      <c r="BD61" s="19">
        <v>0</v>
      </c>
      <c r="BE61" s="19"/>
      <c r="BF61" s="19"/>
      <c r="BG61" s="19">
        <v>0</v>
      </c>
      <c r="BH61" s="19">
        <v>0</v>
      </c>
      <c r="BI61" s="19">
        <v>0</v>
      </c>
      <c r="BJ61" s="21"/>
      <c r="BK61" s="21"/>
      <c r="BL61" s="21">
        <v>-75000</v>
      </c>
      <c r="BM61" s="21">
        <f t="shared" si="9"/>
        <v>5000</v>
      </c>
      <c r="BN61" s="19"/>
      <c r="BO61" s="19">
        <v>-5000</v>
      </c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>
        <f t="shared" si="10"/>
        <v>0</v>
      </c>
      <c r="CB61" s="20"/>
      <c r="CC61" s="20"/>
      <c r="CD61" s="20"/>
    </row>
    <row r="62" spans="1:82" s="49" customFormat="1" x14ac:dyDescent="0.3">
      <c r="A62" s="53" t="s">
        <v>88</v>
      </c>
      <c r="B62" s="51" t="s">
        <v>40</v>
      </c>
      <c r="C62" s="51" t="s">
        <v>90</v>
      </c>
      <c r="D62" s="51" t="s">
        <v>42</v>
      </c>
      <c r="E62" s="52" t="s">
        <v>213</v>
      </c>
      <c r="F62" s="52" t="s">
        <v>214</v>
      </c>
      <c r="G62" s="47" t="str">
        <f t="shared" si="29"/>
        <v>1</v>
      </c>
      <c r="H62" s="47" t="str">
        <f t="shared" si="30"/>
        <v>0</v>
      </c>
      <c r="I62" s="47" t="str">
        <f t="shared" si="31"/>
        <v>0</v>
      </c>
      <c r="J62" s="47" t="str">
        <f t="shared" si="32"/>
        <v>0</v>
      </c>
      <c r="K62" s="47" t="str">
        <f t="shared" si="33"/>
        <v>1000</v>
      </c>
      <c r="L62" s="52" t="str">
        <f t="shared" si="34"/>
        <v>1560N/AConsultation</v>
      </c>
      <c r="M62" s="19">
        <v>15000</v>
      </c>
      <c r="N62" s="19"/>
      <c r="O62" s="19"/>
      <c r="P62" s="19"/>
      <c r="Q62" s="19">
        <f t="shared" si="35"/>
        <v>15000</v>
      </c>
      <c r="R62" s="19"/>
      <c r="S62" s="19">
        <v>0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>
        <f t="shared" si="36"/>
        <v>15000</v>
      </c>
      <c r="AG62" s="19"/>
      <c r="AH62" s="19">
        <v>0</v>
      </c>
      <c r="AI62" s="19"/>
      <c r="AJ62" s="19"/>
      <c r="AK62" s="19"/>
      <c r="AL62" s="19"/>
      <c r="AM62" s="19"/>
      <c r="AN62" s="19">
        <v>0</v>
      </c>
      <c r="AO62" s="19">
        <v>0</v>
      </c>
      <c r="AP62" s="19"/>
      <c r="AQ62" s="19"/>
      <c r="AR62" s="19"/>
      <c r="AS62" s="19"/>
      <c r="AT62" s="21">
        <v>0</v>
      </c>
      <c r="AU62" s="21">
        <v>0</v>
      </c>
      <c r="AV62" s="21">
        <v>0</v>
      </c>
      <c r="AW62" s="22">
        <f t="shared" si="37"/>
        <v>15000</v>
      </c>
      <c r="AX62" s="23">
        <v>0</v>
      </c>
      <c r="AY62" s="19">
        <v>0</v>
      </c>
      <c r="AZ62" s="22"/>
      <c r="BA62" s="24">
        <v>0</v>
      </c>
      <c r="BB62" s="19">
        <v>0</v>
      </c>
      <c r="BC62" s="19">
        <v>0</v>
      </c>
      <c r="BD62" s="19">
        <v>0</v>
      </c>
      <c r="BE62" s="19"/>
      <c r="BF62" s="19"/>
      <c r="BG62" s="19">
        <v>0</v>
      </c>
      <c r="BH62" s="19">
        <v>0</v>
      </c>
      <c r="BI62" s="19">
        <v>0</v>
      </c>
      <c r="BJ62" s="21"/>
      <c r="BK62" s="21"/>
      <c r="BL62" s="21"/>
      <c r="BM62" s="21">
        <f t="shared" si="9"/>
        <v>15000</v>
      </c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>
        <f t="shared" si="10"/>
        <v>15000</v>
      </c>
      <c r="CB62" s="20"/>
      <c r="CC62" s="20"/>
      <c r="CD62" s="20"/>
    </row>
    <row r="63" spans="1:82" s="49" customFormat="1" x14ac:dyDescent="0.3">
      <c r="A63" s="50" t="s">
        <v>215</v>
      </c>
      <c r="B63" s="51" t="s">
        <v>40</v>
      </c>
      <c r="C63" s="51" t="s">
        <v>216</v>
      </c>
      <c r="D63" s="51" t="s">
        <v>42</v>
      </c>
      <c r="E63" s="52" t="s">
        <v>213</v>
      </c>
      <c r="F63" s="52" t="s">
        <v>214</v>
      </c>
      <c r="G63" s="47" t="str">
        <f t="shared" si="29"/>
        <v>1</v>
      </c>
      <c r="H63" s="47" t="str">
        <f t="shared" si="30"/>
        <v>0</v>
      </c>
      <c r="I63" s="47" t="str">
        <f t="shared" si="31"/>
        <v>0</v>
      </c>
      <c r="J63" s="47" t="str">
        <f t="shared" si="32"/>
        <v>0</v>
      </c>
      <c r="K63" s="47" t="str">
        <f t="shared" si="33"/>
        <v>1000</v>
      </c>
      <c r="L63" s="52" t="str">
        <f t="shared" si="34"/>
        <v>1570N/AConsultation</v>
      </c>
      <c r="M63" s="19">
        <v>15000</v>
      </c>
      <c r="N63" s="19"/>
      <c r="O63" s="19"/>
      <c r="P63" s="19"/>
      <c r="Q63" s="19">
        <f t="shared" si="35"/>
        <v>15000</v>
      </c>
      <c r="R63" s="19"/>
      <c r="S63" s="19">
        <v>0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>
        <f t="shared" si="36"/>
        <v>15000</v>
      </c>
      <c r="AG63" s="19"/>
      <c r="AH63" s="19">
        <v>0</v>
      </c>
      <c r="AI63" s="19"/>
      <c r="AJ63" s="19"/>
      <c r="AK63" s="19"/>
      <c r="AL63" s="19"/>
      <c r="AM63" s="19"/>
      <c r="AN63" s="19">
        <v>0</v>
      </c>
      <c r="AO63" s="19">
        <v>0</v>
      </c>
      <c r="AP63" s="19"/>
      <c r="AQ63" s="19"/>
      <c r="AR63" s="19"/>
      <c r="AS63" s="19"/>
      <c r="AT63" s="21">
        <v>0</v>
      </c>
      <c r="AU63" s="21">
        <v>0</v>
      </c>
      <c r="AV63" s="21">
        <v>0</v>
      </c>
      <c r="AW63" s="22">
        <f t="shared" si="37"/>
        <v>15000</v>
      </c>
      <c r="AX63" s="23">
        <v>0</v>
      </c>
      <c r="AY63" s="19">
        <v>0</v>
      </c>
      <c r="AZ63" s="22"/>
      <c r="BA63" s="24">
        <v>0</v>
      </c>
      <c r="BB63" s="19">
        <v>0</v>
      </c>
      <c r="BC63" s="19">
        <v>0</v>
      </c>
      <c r="BD63" s="19">
        <v>0</v>
      </c>
      <c r="BE63" s="19"/>
      <c r="BF63" s="19"/>
      <c r="BG63" s="19">
        <v>0</v>
      </c>
      <c r="BH63" s="19">
        <v>0</v>
      </c>
      <c r="BI63" s="19">
        <v>0</v>
      </c>
      <c r="BJ63" s="21"/>
      <c r="BK63" s="21"/>
      <c r="BL63" s="21"/>
      <c r="BM63" s="21">
        <f t="shared" si="9"/>
        <v>15000</v>
      </c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>
        <f t="shared" si="10"/>
        <v>15000</v>
      </c>
      <c r="CB63" s="20"/>
      <c r="CC63" s="20"/>
      <c r="CD63" s="20"/>
    </row>
    <row r="64" spans="1:82" s="49" customFormat="1" x14ac:dyDescent="0.3">
      <c r="A64" s="50" t="s">
        <v>217</v>
      </c>
      <c r="B64" s="51" t="s">
        <v>40</v>
      </c>
      <c r="C64" s="51" t="s">
        <v>218</v>
      </c>
      <c r="D64" s="51" t="s">
        <v>42</v>
      </c>
      <c r="E64" s="52" t="s">
        <v>213</v>
      </c>
      <c r="F64" s="52" t="s">
        <v>214</v>
      </c>
      <c r="G64" s="47" t="str">
        <f t="shared" si="29"/>
        <v>1</v>
      </c>
      <c r="H64" s="47" t="str">
        <f t="shared" si="30"/>
        <v>0</v>
      </c>
      <c r="I64" s="47" t="str">
        <f t="shared" si="31"/>
        <v>0</v>
      </c>
      <c r="J64" s="47" t="str">
        <f t="shared" si="32"/>
        <v>0</v>
      </c>
      <c r="K64" s="47" t="str">
        <f t="shared" si="33"/>
        <v>1000</v>
      </c>
      <c r="L64" s="52" t="str">
        <f t="shared" si="34"/>
        <v>2395N/AConsultation</v>
      </c>
      <c r="M64" s="19">
        <v>15000</v>
      </c>
      <c r="N64" s="19"/>
      <c r="O64" s="19"/>
      <c r="P64" s="19"/>
      <c r="Q64" s="19">
        <f t="shared" si="35"/>
        <v>15000</v>
      </c>
      <c r="R64" s="19"/>
      <c r="S64" s="19">
        <v>0</v>
      </c>
      <c r="T64" s="19"/>
      <c r="U64" s="19">
        <v>-6250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>
        <f t="shared" si="36"/>
        <v>8750</v>
      </c>
      <c r="AG64" s="19"/>
      <c r="AH64" s="19">
        <v>0</v>
      </c>
      <c r="AI64" s="19"/>
      <c r="AJ64" s="19"/>
      <c r="AK64" s="19"/>
      <c r="AL64" s="19"/>
      <c r="AM64" s="19"/>
      <c r="AN64" s="19">
        <v>0</v>
      </c>
      <c r="AO64" s="19">
        <v>0</v>
      </c>
      <c r="AP64" s="19"/>
      <c r="AQ64" s="19"/>
      <c r="AR64" s="19"/>
      <c r="AS64" s="19"/>
      <c r="AT64" s="21">
        <v>0</v>
      </c>
      <c r="AU64" s="21">
        <v>0</v>
      </c>
      <c r="AV64" s="21">
        <v>0</v>
      </c>
      <c r="AW64" s="22">
        <f t="shared" si="37"/>
        <v>8750</v>
      </c>
      <c r="AX64" s="23">
        <v>0</v>
      </c>
      <c r="AY64" s="19">
        <v>0</v>
      </c>
      <c r="AZ64" s="22"/>
      <c r="BA64" s="24">
        <v>0</v>
      </c>
      <c r="BB64" s="19">
        <v>0</v>
      </c>
      <c r="BC64" s="19">
        <v>0</v>
      </c>
      <c r="BD64" s="19">
        <v>0</v>
      </c>
      <c r="BE64" s="19"/>
      <c r="BF64" s="19"/>
      <c r="BG64" s="19">
        <v>0</v>
      </c>
      <c r="BH64" s="19">
        <v>0</v>
      </c>
      <c r="BI64" s="19">
        <v>0</v>
      </c>
      <c r="BJ64" s="21"/>
      <c r="BK64" s="21"/>
      <c r="BL64" s="21"/>
      <c r="BM64" s="21">
        <f t="shared" si="9"/>
        <v>8750</v>
      </c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>
        <f t="shared" si="10"/>
        <v>8750</v>
      </c>
      <c r="CB64" s="20"/>
      <c r="CC64" s="20"/>
      <c r="CD64" s="20"/>
    </row>
    <row r="65" spans="1:82" s="49" customFormat="1" x14ac:dyDescent="0.3">
      <c r="A65" s="50" t="s">
        <v>63</v>
      </c>
      <c r="B65" s="51" t="s">
        <v>219</v>
      </c>
      <c r="C65" s="51" t="s">
        <v>64</v>
      </c>
      <c r="D65" s="51" t="s">
        <v>220</v>
      </c>
      <c r="E65" s="52" t="s">
        <v>213</v>
      </c>
      <c r="F65" s="52" t="s">
        <v>214</v>
      </c>
      <c r="G65" s="47" t="str">
        <f t="shared" si="29"/>
        <v>1</v>
      </c>
      <c r="H65" s="47" t="str">
        <f t="shared" si="30"/>
        <v>0</v>
      </c>
      <c r="I65" s="47" t="str">
        <f t="shared" si="31"/>
        <v>0</v>
      </c>
      <c r="J65" s="47" t="str">
        <f t="shared" si="32"/>
        <v>0</v>
      </c>
      <c r="K65" s="47" t="str">
        <f t="shared" si="33"/>
        <v>1000</v>
      </c>
      <c r="L65" s="52" t="str">
        <f t="shared" si="34"/>
        <v>26901504Consultation</v>
      </c>
      <c r="M65" s="19">
        <v>4020</v>
      </c>
      <c r="N65" s="19"/>
      <c r="O65" s="19"/>
      <c r="P65" s="19"/>
      <c r="Q65" s="19">
        <f t="shared" si="35"/>
        <v>4020</v>
      </c>
      <c r="R65" s="19"/>
      <c r="S65" s="19">
        <v>0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>
        <f t="shared" si="36"/>
        <v>4020</v>
      </c>
      <c r="AG65" s="19"/>
      <c r="AH65" s="19">
        <v>0</v>
      </c>
      <c r="AI65" s="19"/>
      <c r="AJ65" s="19"/>
      <c r="AK65" s="19"/>
      <c r="AL65" s="19"/>
      <c r="AM65" s="19"/>
      <c r="AN65" s="19">
        <v>0</v>
      </c>
      <c r="AO65" s="19">
        <v>0</v>
      </c>
      <c r="AP65" s="19"/>
      <c r="AQ65" s="19"/>
      <c r="AR65" s="19"/>
      <c r="AS65" s="19"/>
      <c r="AT65" s="21">
        <v>0</v>
      </c>
      <c r="AU65" s="21">
        <v>0</v>
      </c>
      <c r="AV65" s="21">
        <v>0</v>
      </c>
      <c r="AW65" s="22">
        <f t="shared" si="37"/>
        <v>4020</v>
      </c>
      <c r="AX65" s="23">
        <v>0</v>
      </c>
      <c r="AY65" s="19">
        <v>0</v>
      </c>
      <c r="AZ65" s="22"/>
      <c r="BA65" s="24">
        <v>0</v>
      </c>
      <c r="BB65" s="19">
        <v>0</v>
      </c>
      <c r="BC65" s="19">
        <v>0</v>
      </c>
      <c r="BD65" s="19">
        <v>-4020</v>
      </c>
      <c r="BE65" s="19"/>
      <c r="BF65" s="19"/>
      <c r="BG65" s="19">
        <v>0</v>
      </c>
      <c r="BH65" s="19">
        <v>0</v>
      </c>
      <c r="BI65" s="19">
        <v>0</v>
      </c>
      <c r="BJ65" s="21"/>
      <c r="BK65" s="21"/>
      <c r="BL65" s="21"/>
      <c r="BM65" s="21">
        <f t="shared" si="9"/>
        <v>0</v>
      </c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>
        <f t="shared" si="10"/>
        <v>0</v>
      </c>
      <c r="CB65" s="20"/>
      <c r="CC65" s="20"/>
      <c r="CD65" s="20"/>
    </row>
    <row r="66" spans="1:82" s="49" customFormat="1" x14ac:dyDescent="0.3">
      <c r="A66" s="50" t="s">
        <v>221</v>
      </c>
      <c r="B66" s="51" t="s">
        <v>40</v>
      </c>
      <c r="C66" s="51" t="s">
        <v>222</v>
      </c>
      <c r="D66" s="51" t="s">
        <v>42</v>
      </c>
      <c r="E66" s="52" t="s">
        <v>213</v>
      </c>
      <c r="F66" s="52" t="s">
        <v>214</v>
      </c>
      <c r="G66" s="47" t="str">
        <f t="shared" si="29"/>
        <v>1</v>
      </c>
      <c r="H66" s="47" t="str">
        <f t="shared" si="30"/>
        <v>0</v>
      </c>
      <c r="I66" s="47" t="str">
        <f t="shared" si="31"/>
        <v>0</v>
      </c>
      <c r="J66" s="47" t="str">
        <f t="shared" si="32"/>
        <v>0</v>
      </c>
      <c r="K66" s="47" t="str">
        <f t="shared" si="33"/>
        <v>1000</v>
      </c>
      <c r="L66" s="52" t="str">
        <f t="shared" si="34"/>
        <v>2760N/AConsultation</v>
      </c>
      <c r="M66" s="19">
        <v>1044</v>
      </c>
      <c r="N66" s="19"/>
      <c r="O66" s="19"/>
      <c r="P66" s="19">
        <v>-1044</v>
      </c>
      <c r="Q66" s="19">
        <f t="shared" si="35"/>
        <v>0</v>
      </c>
      <c r="R66" s="19"/>
      <c r="S66" s="19">
        <v>0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>
        <f t="shared" si="36"/>
        <v>0</v>
      </c>
      <c r="AG66" s="19"/>
      <c r="AH66" s="19">
        <v>0</v>
      </c>
      <c r="AI66" s="19"/>
      <c r="AJ66" s="19"/>
      <c r="AK66" s="19"/>
      <c r="AL66" s="19"/>
      <c r="AM66" s="19"/>
      <c r="AN66" s="19">
        <v>0</v>
      </c>
      <c r="AO66" s="19">
        <v>0</v>
      </c>
      <c r="AP66" s="19"/>
      <c r="AQ66" s="19"/>
      <c r="AR66" s="19"/>
      <c r="AS66" s="19"/>
      <c r="AT66" s="21">
        <v>0</v>
      </c>
      <c r="AU66" s="21">
        <v>0</v>
      </c>
      <c r="AV66" s="21">
        <v>0</v>
      </c>
      <c r="AW66" s="22">
        <f t="shared" si="37"/>
        <v>0</v>
      </c>
      <c r="AX66" s="23">
        <v>0</v>
      </c>
      <c r="AY66" s="19">
        <v>0</v>
      </c>
      <c r="AZ66" s="22"/>
      <c r="BA66" s="24">
        <v>0</v>
      </c>
      <c r="BB66" s="19">
        <v>0</v>
      </c>
      <c r="BC66" s="19">
        <v>0</v>
      </c>
      <c r="BD66" s="19">
        <v>0</v>
      </c>
      <c r="BE66" s="19"/>
      <c r="BF66" s="19"/>
      <c r="BG66" s="19">
        <v>0</v>
      </c>
      <c r="BH66" s="19">
        <v>0</v>
      </c>
      <c r="BI66" s="19">
        <v>0</v>
      </c>
      <c r="BJ66" s="21"/>
      <c r="BK66" s="21"/>
      <c r="BL66" s="21"/>
      <c r="BM66" s="21">
        <f t="shared" ref="BM66:BM82" si="38">SUM(AW66:BL66)</f>
        <v>0</v>
      </c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>
        <f t="shared" ref="CA66:CA129" si="39">SUM(BM66:BZ66)</f>
        <v>0</v>
      </c>
      <c r="CB66" s="20"/>
      <c r="CC66" s="20"/>
      <c r="CD66" s="20"/>
    </row>
    <row r="67" spans="1:82" s="49" customFormat="1" x14ac:dyDescent="0.3">
      <c r="A67" s="50" t="s">
        <v>39</v>
      </c>
      <c r="B67" s="51" t="s">
        <v>223</v>
      </c>
      <c r="C67" s="51" t="s">
        <v>41</v>
      </c>
      <c r="D67" s="51" t="s">
        <v>224</v>
      </c>
      <c r="E67" s="52" t="s">
        <v>225</v>
      </c>
      <c r="F67" s="52" t="s">
        <v>226</v>
      </c>
      <c r="G67" s="47" t="str">
        <f t="shared" si="29"/>
        <v>0</v>
      </c>
      <c r="H67" s="47" t="str">
        <f t="shared" si="30"/>
        <v>1</v>
      </c>
      <c r="I67" s="47" t="str">
        <f t="shared" si="31"/>
        <v>0</v>
      </c>
      <c r="J67" s="47" t="str">
        <f t="shared" si="32"/>
        <v>0</v>
      </c>
      <c r="K67" s="47" t="str">
        <f t="shared" si="33"/>
        <v>0100</v>
      </c>
      <c r="L67" s="52" t="str">
        <f t="shared" si="34"/>
        <v>00300022Diagnostic Review 18-19</v>
      </c>
      <c r="M67" s="19"/>
      <c r="N67" s="19"/>
      <c r="O67" s="19"/>
      <c r="P67" s="19"/>
      <c r="Q67" s="19"/>
      <c r="R67" s="19"/>
      <c r="S67" s="19">
        <v>71825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>
        <f t="shared" ref="AF67:AF76" si="40">SUM(Q67:AE67)</f>
        <v>71825</v>
      </c>
      <c r="AG67" s="19"/>
      <c r="AH67" s="19">
        <v>0</v>
      </c>
      <c r="AI67" s="19"/>
      <c r="AJ67" s="19"/>
      <c r="AK67" s="19"/>
      <c r="AL67" s="19"/>
      <c r="AM67" s="19"/>
      <c r="AN67" s="19">
        <v>0</v>
      </c>
      <c r="AO67" s="19">
        <v>0</v>
      </c>
      <c r="AP67" s="19"/>
      <c r="AQ67" s="19"/>
      <c r="AR67" s="19">
        <v>-2844.44</v>
      </c>
      <c r="AS67" s="19"/>
      <c r="AT67" s="21"/>
      <c r="AU67" s="21"/>
      <c r="AV67" s="21"/>
      <c r="AW67" s="22">
        <f t="shared" si="37"/>
        <v>68980.56</v>
      </c>
      <c r="AX67" s="23"/>
      <c r="AY67" s="19"/>
      <c r="AZ67" s="22"/>
      <c r="BA67" s="24">
        <v>0</v>
      </c>
      <c r="BB67" s="19">
        <v>0</v>
      </c>
      <c r="BC67" s="19">
        <v>-53877.72</v>
      </c>
      <c r="BD67" s="19">
        <v>0</v>
      </c>
      <c r="BE67" s="19"/>
      <c r="BF67" s="19"/>
      <c r="BG67" s="19">
        <v>0</v>
      </c>
      <c r="BH67" s="19">
        <v>0</v>
      </c>
      <c r="BI67" s="19">
        <v>0</v>
      </c>
      <c r="BJ67" s="21"/>
      <c r="BK67" s="21"/>
      <c r="BL67" s="21"/>
      <c r="BM67" s="21">
        <f>SUM(AW67:BL67)</f>
        <v>15102.839999999997</v>
      </c>
      <c r="BN67" s="19"/>
      <c r="BO67" s="19">
        <v>-7273.62</v>
      </c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>
        <f t="shared" si="39"/>
        <v>7829.2199999999966</v>
      </c>
      <c r="CB67" s="20"/>
      <c r="CC67" s="20"/>
      <c r="CD67" s="20"/>
    </row>
    <row r="68" spans="1:82" s="49" customFormat="1" x14ac:dyDescent="0.3">
      <c r="A68" s="50" t="s">
        <v>39</v>
      </c>
      <c r="B68" s="51" t="s">
        <v>223</v>
      </c>
      <c r="C68" s="51" t="s">
        <v>41</v>
      </c>
      <c r="D68" s="51" t="s">
        <v>224</v>
      </c>
      <c r="E68" s="52" t="s">
        <v>227</v>
      </c>
      <c r="F68" s="52" t="s">
        <v>226</v>
      </c>
      <c r="G68" s="47" t="str">
        <f t="shared" si="29"/>
        <v>0</v>
      </c>
      <c r="H68" s="47" t="str">
        <f t="shared" si="30"/>
        <v>0</v>
      </c>
      <c r="I68" s="47" t="str">
        <f t="shared" si="31"/>
        <v>1</v>
      </c>
      <c r="J68" s="47" t="str">
        <f t="shared" si="32"/>
        <v>0</v>
      </c>
      <c r="K68" s="47" t="str">
        <f t="shared" si="33"/>
        <v>0010</v>
      </c>
      <c r="L68" s="52" t="str">
        <f t="shared" si="34"/>
        <v>00300022Diagnostic Review 19-20</v>
      </c>
      <c r="M68" s="19"/>
      <c r="N68" s="19"/>
      <c r="O68" s="19"/>
      <c r="P68" s="19"/>
      <c r="Q68" s="19">
        <f t="shared" ref="Q68:Q76" si="41">SUM(M68:P68)</f>
        <v>0</v>
      </c>
      <c r="R68" s="19"/>
      <c r="S68" s="19">
        <v>0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>
        <f t="shared" si="40"/>
        <v>0</v>
      </c>
      <c r="AG68" s="19"/>
      <c r="AH68" s="19">
        <v>0</v>
      </c>
      <c r="AI68" s="19">
        <v>11050</v>
      </c>
      <c r="AJ68" s="19"/>
      <c r="AK68" s="19"/>
      <c r="AL68" s="19"/>
      <c r="AM68" s="19"/>
      <c r="AN68" s="19">
        <v>0</v>
      </c>
      <c r="AO68" s="19">
        <v>0</v>
      </c>
      <c r="AP68" s="19"/>
      <c r="AQ68" s="19"/>
      <c r="AR68" s="19">
        <v>0</v>
      </c>
      <c r="AS68" s="19"/>
      <c r="AT68" s="21">
        <v>0</v>
      </c>
      <c r="AU68" s="21">
        <v>-250</v>
      </c>
      <c r="AV68" s="21">
        <v>0</v>
      </c>
      <c r="AW68" s="22">
        <f t="shared" si="37"/>
        <v>10800</v>
      </c>
      <c r="AX68" s="23">
        <v>0</v>
      </c>
      <c r="AY68" s="19">
        <v>0</v>
      </c>
      <c r="AZ68" s="22"/>
      <c r="BA68" s="24">
        <v>0</v>
      </c>
      <c r="BB68" s="19">
        <v>0</v>
      </c>
      <c r="BC68" s="19">
        <v>0</v>
      </c>
      <c r="BD68" s="19">
        <v>0</v>
      </c>
      <c r="BE68" s="19"/>
      <c r="BF68" s="19"/>
      <c r="BG68" s="19">
        <v>0</v>
      </c>
      <c r="BH68" s="19">
        <v>0</v>
      </c>
      <c r="BI68" s="19">
        <v>0</v>
      </c>
      <c r="BJ68" s="21"/>
      <c r="BK68" s="21"/>
      <c r="BL68" s="21"/>
      <c r="BM68" s="21">
        <f t="shared" ref="BM68:BM131" si="42">SUM(AW68:BL68)</f>
        <v>10800</v>
      </c>
      <c r="BN68" s="19"/>
      <c r="BO68" s="19">
        <v>0</v>
      </c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>
        <f t="shared" si="39"/>
        <v>10800</v>
      </c>
      <c r="CB68" s="20"/>
      <c r="CC68" s="20"/>
      <c r="CD68" s="20"/>
    </row>
    <row r="69" spans="1:82" s="49" customFormat="1" x14ac:dyDescent="0.3">
      <c r="A69" s="50" t="s">
        <v>39</v>
      </c>
      <c r="B69" s="51" t="s">
        <v>228</v>
      </c>
      <c r="C69" s="51" t="s">
        <v>41</v>
      </c>
      <c r="D69" s="51" t="s">
        <v>229</v>
      </c>
      <c r="E69" s="52" t="s">
        <v>225</v>
      </c>
      <c r="F69" s="52" t="s">
        <v>226</v>
      </c>
      <c r="G69" s="47" t="str">
        <f t="shared" si="29"/>
        <v>0</v>
      </c>
      <c r="H69" s="47" t="str">
        <f t="shared" si="30"/>
        <v>1</v>
      </c>
      <c r="I69" s="47" t="str">
        <f t="shared" si="31"/>
        <v>0</v>
      </c>
      <c r="J69" s="47" t="str">
        <f t="shared" si="32"/>
        <v>0</v>
      </c>
      <c r="K69" s="47" t="str">
        <f t="shared" si="33"/>
        <v>0100</v>
      </c>
      <c r="L69" s="52" t="str">
        <f t="shared" si="34"/>
        <v>00300024Diagnostic Review 18-19</v>
      </c>
      <c r="M69" s="19"/>
      <c r="N69" s="19"/>
      <c r="O69" s="19"/>
      <c r="P69" s="19"/>
      <c r="Q69" s="19">
        <f t="shared" si="41"/>
        <v>0</v>
      </c>
      <c r="R69" s="19"/>
      <c r="S69" s="19">
        <v>71825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>
        <f t="shared" si="40"/>
        <v>71825</v>
      </c>
      <c r="AG69" s="19"/>
      <c r="AH69" s="19">
        <v>0</v>
      </c>
      <c r="AI69" s="19"/>
      <c r="AJ69" s="19"/>
      <c r="AK69" s="19"/>
      <c r="AL69" s="19"/>
      <c r="AM69" s="19"/>
      <c r="AN69" s="19">
        <v>0</v>
      </c>
      <c r="AO69" s="19">
        <v>0</v>
      </c>
      <c r="AP69" s="19"/>
      <c r="AQ69" s="19"/>
      <c r="AR69" s="19">
        <v>-8162.66</v>
      </c>
      <c r="AS69" s="19"/>
      <c r="AT69" s="21">
        <v>0</v>
      </c>
      <c r="AU69" s="21">
        <v>-1500</v>
      </c>
      <c r="AV69" s="21">
        <v>0</v>
      </c>
      <c r="AW69" s="22">
        <f t="shared" si="37"/>
        <v>62162.34</v>
      </c>
      <c r="AX69" s="23">
        <v>0</v>
      </c>
      <c r="AY69" s="19">
        <v>0</v>
      </c>
      <c r="AZ69" s="22"/>
      <c r="BA69" s="24">
        <v>0</v>
      </c>
      <c r="BB69" s="19">
        <v>0</v>
      </c>
      <c r="BC69" s="19">
        <v>-48657.33</v>
      </c>
      <c r="BD69" s="19">
        <v>0</v>
      </c>
      <c r="BE69" s="19"/>
      <c r="BF69" s="19"/>
      <c r="BG69" s="19">
        <v>0</v>
      </c>
      <c r="BH69" s="19">
        <v>0</v>
      </c>
      <c r="BI69" s="19">
        <v>0</v>
      </c>
      <c r="BJ69" s="21"/>
      <c r="BK69" s="21"/>
      <c r="BL69" s="21"/>
      <c r="BM69" s="21">
        <f t="shared" si="42"/>
        <v>13505.009999999995</v>
      </c>
      <c r="BN69" s="19"/>
      <c r="BO69" s="19">
        <v>-7273.62</v>
      </c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>
        <f t="shared" si="39"/>
        <v>6231.3899999999949</v>
      </c>
      <c r="CB69" s="20"/>
      <c r="CC69" s="20"/>
      <c r="CD69" s="20"/>
    </row>
    <row r="70" spans="1:82" s="49" customFormat="1" x14ac:dyDescent="0.3">
      <c r="A70" s="50" t="s">
        <v>39</v>
      </c>
      <c r="B70" s="51" t="s">
        <v>230</v>
      </c>
      <c r="C70" s="51" t="s">
        <v>41</v>
      </c>
      <c r="D70" s="51" t="s">
        <v>231</v>
      </c>
      <c r="E70" s="52" t="s">
        <v>225</v>
      </c>
      <c r="F70" s="52" t="s">
        <v>226</v>
      </c>
      <c r="G70" s="47" t="str">
        <f t="shared" si="29"/>
        <v>0</v>
      </c>
      <c r="H70" s="47" t="str">
        <f t="shared" si="30"/>
        <v>1</v>
      </c>
      <c r="I70" s="47" t="str">
        <f t="shared" si="31"/>
        <v>0</v>
      </c>
      <c r="J70" s="47" t="str">
        <f t="shared" si="32"/>
        <v>0</v>
      </c>
      <c r="K70" s="47" t="str">
        <f t="shared" si="33"/>
        <v>0100</v>
      </c>
      <c r="L70" s="52" t="str">
        <f t="shared" si="34"/>
        <v>00300186Diagnostic Review 18-19</v>
      </c>
      <c r="M70" s="19"/>
      <c r="N70" s="19"/>
      <c r="O70" s="19"/>
      <c r="P70" s="19"/>
      <c r="Q70" s="19">
        <f t="shared" si="41"/>
        <v>0</v>
      </c>
      <c r="R70" s="19"/>
      <c r="S70" s="19">
        <v>71825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>
        <f t="shared" si="40"/>
        <v>71825</v>
      </c>
      <c r="AG70" s="19"/>
      <c r="AH70" s="19">
        <v>0</v>
      </c>
      <c r="AI70" s="19"/>
      <c r="AJ70" s="19"/>
      <c r="AK70" s="19"/>
      <c r="AL70" s="19"/>
      <c r="AM70" s="19"/>
      <c r="AN70" s="19">
        <v>0</v>
      </c>
      <c r="AO70" s="19">
        <v>0</v>
      </c>
      <c r="AP70" s="19"/>
      <c r="AQ70" s="19"/>
      <c r="AR70" s="19">
        <v>-4380.04</v>
      </c>
      <c r="AS70" s="19"/>
      <c r="AT70" s="21">
        <v>-738.8</v>
      </c>
      <c r="AU70" s="21">
        <v>-1200</v>
      </c>
      <c r="AV70" s="21">
        <v>0</v>
      </c>
      <c r="AW70" s="22">
        <f t="shared" si="37"/>
        <v>65506.16</v>
      </c>
      <c r="AX70" s="23">
        <v>0</v>
      </c>
      <c r="AY70" s="19">
        <v>0</v>
      </c>
      <c r="AZ70" s="22"/>
      <c r="BA70" s="24">
        <v>0</v>
      </c>
      <c r="BB70" s="19">
        <v>0</v>
      </c>
      <c r="BC70" s="19">
        <v>-53122.25</v>
      </c>
      <c r="BD70" s="19">
        <v>-2252.1</v>
      </c>
      <c r="BE70" s="19"/>
      <c r="BF70" s="19">
        <v>-181.17</v>
      </c>
      <c r="BG70" s="19">
        <v>0</v>
      </c>
      <c r="BH70" s="19">
        <v>0</v>
      </c>
      <c r="BI70" s="19">
        <v>0</v>
      </c>
      <c r="BJ70" s="21"/>
      <c r="BK70" s="21"/>
      <c r="BL70" s="21"/>
      <c r="BM70" s="21">
        <f t="shared" si="42"/>
        <v>9950.6400000000031</v>
      </c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>
        <f t="shared" si="39"/>
        <v>9950.6400000000031</v>
      </c>
      <c r="CB70" s="20"/>
      <c r="CC70" s="20"/>
      <c r="CD70" s="20"/>
    </row>
    <row r="71" spans="1:82" s="49" customFormat="1" x14ac:dyDescent="0.3">
      <c r="A71" s="50" t="s">
        <v>39</v>
      </c>
      <c r="B71" s="51" t="s">
        <v>232</v>
      </c>
      <c r="C71" s="51" t="s">
        <v>41</v>
      </c>
      <c r="D71" s="51" t="s">
        <v>233</v>
      </c>
      <c r="E71" s="52" t="s">
        <v>225</v>
      </c>
      <c r="F71" s="52" t="s">
        <v>226</v>
      </c>
      <c r="G71" s="47" t="str">
        <f t="shared" si="29"/>
        <v>0</v>
      </c>
      <c r="H71" s="47" t="str">
        <f t="shared" si="30"/>
        <v>1</v>
      </c>
      <c r="I71" s="47" t="str">
        <f t="shared" si="31"/>
        <v>0</v>
      </c>
      <c r="J71" s="47" t="str">
        <f t="shared" si="32"/>
        <v>0</v>
      </c>
      <c r="K71" s="47" t="str">
        <f t="shared" si="33"/>
        <v>0100</v>
      </c>
      <c r="L71" s="52" t="str">
        <f t="shared" si="34"/>
        <v>00302308Diagnostic Review 18-19</v>
      </c>
      <c r="M71" s="19"/>
      <c r="N71" s="19"/>
      <c r="O71" s="19"/>
      <c r="P71" s="19"/>
      <c r="Q71" s="19">
        <f t="shared" si="41"/>
        <v>0</v>
      </c>
      <c r="R71" s="19"/>
      <c r="S71" s="19">
        <v>71825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>
        <f t="shared" si="40"/>
        <v>71825</v>
      </c>
      <c r="AG71" s="19"/>
      <c r="AH71" s="19">
        <v>0</v>
      </c>
      <c r="AI71" s="19"/>
      <c r="AJ71" s="19"/>
      <c r="AK71" s="19"/>
      <c r="AL71" s="19"/>
      <c r="AM71" s="19"/>
      <c r="AN71" s="19">
        <v>0</v>
      </c>
      <c r="AO71" s="19">
        <v>0</v>
      </c>
      <c r="AP71" s="19"/>
      <c r="AQ71" s="19"/>
      <c r="AR71" s="19">
        <v>-2396.2199999999998</v>
      </c>
      <c r="AS71" s="19"/>
      <c r="AT71" s="21">
        <v>0</v>
      </c>
      <c r="AU71" s="21">
        <v>-550</v>
      </c>
      <c r="AV71" s="21">
        <v>0</v>
      </c>
      <c r="AW71" s="22">
        <f t="shared" si="37"/>
        <v>68878.78</v>
      </c>
      <c r="AX71" s="23">
        <v>0</v>
      </c>
      <c r="AY71" s="19">
        <v>0</v>
      </c>
      <c r="AZ71" s="22"/>
      <c r="BA71" s="24">
        <v>0</v>
      </c>
      <c r="BB71" s="19">
        <v>0</v>
      </c>
      <c r="BC71" s="19">
        <v>-54723.79</v>
      </c>
      <c r="BD71" s="19">
        <v>-303.68</v>
      </c>
      <c r="BE71" s="19"/>
      <c r="BF71" s="19">
        <v>-24.29</v>
      </c>
      <c r="BG71" s="19">
        <v>-440.72</v>
      </c>
      <c r="BH71" s="19">
        <v>0</v>
      </c>
      <c r="BI71" s="19">
        <v>0</v>
      </c>
      <c r="BJ71" s="21"/>
      <c r="BK71" s="21"/>
      <c r="BL71" s="21"/>
      <c r="BM71" s="21">
        <f t="shared" si="42"/>
        <v>13386.299999999997</v>
      </c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>
        <f t="shared" si="39"/>
        <v>13386.299999999997</v>
      </c>
      <c r="CB71" s="20"/>
      <c r="CC71" s="20"/>
      <c r="CD71" s="20"/>
    </row>
    <row r="72" spans="1:82" s="49" customFormat="1" x14ac:dyDescent="0.3">
      <c r="A72" s="50" t="s">
        <v>39</v>
      </c>
      <c r="B72" s="51" t="s">
        <v>234</v>
      </c>
      <c r="C72" s="51" t="s">
        <v>41</v>
      </c>
      <c r="D72" s="51" t="s">
        <v>235</v>
      </c>
      <c r="E72" s="52" t="s">
        <v>225</v>
      </c>
      <c r="F72" s="52" t="s">
        <v>226</v>
      </c>
      <c r="G72" s="47" t="str">
        <f t="shared" si="29"/>
        <v>0</v>
      </c>
      <c r="H72" s="47" t="str">
        <f t="shared" si="30"/>
        <v>1</v>
      </c>
      <c r="I72" s="47" t="str">
        <f t="shared" si="31"/>
        <v>0</v>
      </c>
      <c r="J72" s="47" t="str">
        <f t="shared" si="32"/>
        <v>0</v>
      </c>
      <c r="K72" s="47" t="str">
        <f t="shared" si="33"/>
        <v>0100</v>
      </c>
      <c r="L72" s="52" t="str">
        <f t="shared" si="34"/>
        <v>00304516Diagnostic Review 18-19</v>
      </c>
      <c r="M72" s="19"/>
      <c r="N72" s="19"/>
      <c r="O72" s="19"/>
      <c r="P72" s="19"/>
      <c r="Q72" s="19">
        <f t="shared" si="41"/>
        <v>0</v>
      </c>
      <c r="R72" s="19"/>
      <c r="S72" s="19">
        <v>44200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>
        <f t="shared" si="40"/>
        <v>44200</v>
      </c>
      <c r="AG72" s="19"/>
      <c r="AH72" s="19">
        <v>0</v>
      </c>
      <c r="AI72" s="19"/>
      <c r="AJ72" s="19"/>
      <c r="AK72" s="19"/>
      <c r="AL72" s="19"/>
      <c r="AM72" s="19"/>
      <c r="AN72" s="19">
        <v>0</v>
      </c>
      <c r="AO72" s="19">
        <v>0</v>
      </c>
      <c r="AP72" s="19"/>
      <c r="AQ72" s="19"/>
      <c r="AR72" s="19"/>
      <c r="AS72" s="19"/>
      <c r="AT72" s="21">
        <v>0</v>
      </c>
      <c r="AU72" s="21">
        <v>0</v>
      </c>
      <c r="AV72" s="21">
        <v>0</v>
      </c>
      <c r="AW72" s="22">
        <f t="shared" si="37"/>
        <v>44200</v>
      </c>
      <c r="AX72" s="23">
        <v>0</v>
      </c>
      <c r="AY72" s="19">
        <v>0</v>
      </c>
      <c r="AZ72" s="22"/>
      <c r="BA72" s="24">
        <v>0</v>
      </c>
      <c r="BB72" s="19">
        <v>0</v>
      </c>
      <c r="BC72" s="19">
        <v>-29700</v>
      </c>
      <c r="BD72" s="19">
        <v>-1552.48</v>
      </c>
      <c r="BE72" s="19"/>
      <c r="BF72" s="19">
        <v>-124.2</v>
      </c>
      <c r="BG72" s="19">
        <v>0</v>
      </c>
      <c r="BH72" s="19">
        <v>0</v>
      </c>
      <c r="BI72" s="19">
        <v>0</v>
      </c>
      <c r="BJ72" s="21"/>
      <c r="BK72" s="21"/>
      <c r="BL72" s="21"/>
      <c r="BM72" s="21">
        <f t="shared" si="42"/>
        <v>12823.32</v>
      </c>
      <c r="BN72" s="19"/>
      <c r="BO72" s="19">
        <v>-7273.62</v>
      </c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>
        <f t="shared" si="39"/>
        <v>5549.7</v>
      </c>
      <c r="CB72" s="20"/>
      <c r="CC72" s="20"/>
      <c r="CD72" s="20"/>
    </row>
    <row r="73" spans="1:82" s="49" customFormat="1" x14ac:dyDescent="0.3">
      <c r="A73" s="50" t="s">
        <v>39</v>
      </c>
      <c r="B73" s="51" t="s">
        <v>236</v>
      </c>
      <c r="C73" s="51" t="s">
        <v>41</v>
      </c>
      <c r="D73" s="51" t="s">
        <v>237</v>
      </c>
      <c r="E73" s="52" t="s">
        <v>225</v>
      </c>
      <c r="F73" s="52" t="s">
        <v>226</v>
      </c>
      <c r="G73" s="47" t="str">
        <f t="shared" si="29"/>
        <v>0</v>
      </c>
      <c r="H73" s="47" t="str">
        <f t="shared" si="30"/>
        <v>1</v>
      </c>
      <c r="I73" s="47" t="str">
        <f t="shared" si="31"/>
        <v>1</v>
      </c>
      <c r="J73" s="47" t="str">
        <f t="shared" si="32"/>
        <v>0</v>
      </c>
      <c r="K73" s="47" t="str">
        <f t="shared" si="33"/>
        <v>0110</v>
      </c>
      <c r="L73" s="52" t="str">
        <f t="shared" si="34"/>
        <v>00304536Diagnostic Review 18-19</v>
      </c>
      <c r="M73" s="19"/>
      <c r="N73" s="19"/>
      <c r="O73" s="19"/>
      <c r="P73" s="19"/>
      <c r="Q73" s="19">
        <f t="shared" si="41"/>
        <v>0</v>
      </c>
      <c r="R73" s="19"/>
      <c r="S73" s="19">
        <v>71825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>
        <f t="shared" si="40"/>
        <v>71825</v>
      </c>
      <c r="AG73" s="19"/>
      <c r="AH73" s="19">
        <v>0</v>
      </c>
      <c r="AI73" s="19">
        <v>11050</v>
      </c>
      <c r="AJ73" s="19"/>
      <c r="AK73" s="19"/>
      <c r="AL73" s="19"/>
      <c r="AM73" s="19"/>
      <c r="AN73" s="19">
        <v>0</v>
      </c>
      <c r="AO73" s="19">
        <v>0</v>
      </c>
      <c r="AP73" s="19"/>
      <c r="AQ73" s="19"/>
      <c r="AR73" s="19">
        <v>-2721.05</v>
      </c>
      <c r="AS73" s="19"/>
      <c r="AT73" s="21">
        <v>0</v>
      </c>
      <c r="AU73" s="21">
        <v>-550</v>
      </c>
      <c r="AV73" s="21">
        <v>0</v>
      </c>
      <c r="AW73" s="22">
        <f t="shared" si="37"/>
        <v>79603.95</v>
      </c>
      <c r="AX73" s="23">
        <v>0</v>
      </c>
      <c r="AY73" s="19">
        <v>0</v>
      </c>
      <c r="AZ73" s="22"/>
      <c r="BA73" s="24">
        <v>0</v>
      </c>
      <c r="BB73" s="19">
        <v>0</v>
      </c>
      <c r="BC73" s="19">
        <v>-54041.37</v>
      </c>
      <c r="BD73" s="19">
        <v>0</v>
      </c>
      <c r="BE73" s="19"/>
      <c r="BF73" s="19"/>
      <c r="BG73" s="19">
        <v>0</v>
      </c>
      <c r="BH73" s="19">
        <v>0</v>
      </c>
      <c r="BI73" s="19">
        <v>0</v>
      </c>
      <c r="BJ73" s="21"/>
      <c r="BK73" s="21"/>
      <c r="BL73" s="21"/>
      <c r="BM73" s="21">
        <f t="shared" si="42"/>
        <v>25562.579999999994</v>
      </c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>
        <f t="shared" si="39"/>
        <v>25562.579999999994</v>
      </c>
      <c r="CB73" s="20"/>
      <c r="CC73" s="20"/>
      <c r="CD73" s="20"/>
    </row>
    <row r="74" spans="1:82" s="49" customFormat="1" x14ac:dyDescent="0.3">
      <c r="A74" s="50" t="s">
        <v>39</v>
      </c>
      <c r="B74" s="51" t="s">
        <v>238</v>
      </c>
      <c r="C74" s="51" t="s">
        <v>41</v>
      </c>
      <c r="D74" s="51" t="s">
        <v>239</v>
      </c>
      <c r="E74" s="52" t="s">
        <v>225</v>
      </c>
      <c r="F74" s="52" t="s">
        <v>226</v>
      </c>
      <c r="G74" s="47" t="str">
        <f t="shared" si="29"/>
        <v>0</v>
      </c>
      <c r="H74" s="47" t="str">
        <f t="shared" si="30"/>
        <v>1</v>
      </c>
      <c r="I74" s="47" t="str">
        <f t="shared" si="31"/>
        <v>1</v>
      </c>
      <c r="J74" s="47" t="str">
        <f t="shared" si="32"/>
        <v>0</v>
      </c>
      <c r="K74" s="47" t="str">
        <f t="shared" si="33"/>
        <v>0110</v>
      </c>
      <c r="L74" s="52" t="str">
        <f t="shared" si="34"/>
        <v>00305982Diagnostic Review 18-19</v>
      </c>
      <c r="M74" s="19"/>
      <c r="N74" s="19"/>
      <c r="O74" s="19"/>
      <c r="P74" s="19"/>
      <c r="Q74" s="19">
        <f t="shared" si="41"/>
        <v>0</v>
      </c>
      <c r="R74" s="19"/>
      <c r="S74" s="19">
        <v>71825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>
        <f t="shared" si="40"/>
        <v>71825</v>
      </c>
      <c r="AG74" s="19"/>
      <c r="AH74" s="19">
        <v>0</v>
      </c>
      <c r="AI74" s="19">
        <v>11050</v>
      </c>
      <c r="AJ74" s="19"/>
      <c r="AK74" s="19"/>
      <c r="AL74" s="19"/>
      <c r="AM74" s="19"/>
      <c r="AN74" s="19">
        <v>0</v>
      </c>
      <c r="AO74" s="19">
        <v>0</v>
      </c>
      <c r="AP74" s="19"/>
      <c r="AQ74" s="19"/>
      <c r="AR74" s="19">
        <v>-2313.7399999999998</v>
      </c>
      <c r="AS74" s="19"/>
      <c r="AT74" s="21">
        <v>0</v>
      </c>
      <c r="AU74" s="21">
        <v>0</v>
      </c>
      <c r="AV74" s="21">
        <v>0</v>
      </c>
      <c r="AW74" s="22">
        <f t="shared" si="37"/>
        <v>80561.259999999995</v>
      </c>
      <c r="AX74" s="23">
        <v>0</v>
      </c>
      <c r="AY74" s="19">
        <v>0</v>
      </c>
      <c r="AZ74" s="22"/>
      <c r="BA74" s="24">
        <v>0</v>
      </c>
      <c r="BB74" s="19">
        <v>0</v>
      </c>
      <c r="BC74" s="19">
        <v>-54802</v>
      </c>
      <c r="BD74" s="19">
        <v>0</v>
      </c>
      <c r="BE74" s="19"/>
      <c r="BF74" s="19"/>
      <c r="BG74" s="19">
        <v>0</v>
      </c>
      <c r="BH74" s="19">
        <v>0</v>
      </c>
      <c r="BI74" s="19">
        <v>0</v>
      </c>
      <c r="BJ74" s="21"/>
      <c r="BK74" s="21"/>
      <c r="BL74" s="21"/>
      <c r="BM74" s="21">
        <f t="shared" si="42"/>
        <v>25759.259999999995</v>
      </c>
      <c r="BN74" s="19"/>
      <c r="BO74" s="19">
        <v>-7273.62</v>
      </c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>
        <f t="shared" si="39"/>
        <v>18485.639999999996</v>
      </c>
      <c r="CB74" s="20"/>
      <c r="CC74" s="20"/>
      <c r="CD74" s="20"/>
    </row>
    <row r="75" spans="1:82" s="49" customFormat="1" x14ac:dyDescent="0.3">
      <c r="A75" s="50" t="s">
        <v>39</v>
      </c>
      <c r="B75" s="51" t="s">
        <v>240</v>
      </c>
      <c r="C75" s="51" t="s">
        <v>41</v>
      </c>
      <c r="D75" s="51" t="s">
        <v>241</v>
      </c>
      <c r="E75" s="52" t="s">
        <v>225</v>
      </c>
      <c r="F75" s="52" t="s">
        <v>226</v>
      </c>
      <c r="G75" s="47" t="str">
        <f t="shared" si="29"/>
        <v>0</v>
      </c>
      <c r="H75" s="47" t="str">
        <f t="shared" si="30"/>
        <v>1</v>
      </c>
      <c r="I75" s="47" t="str">
        <f t="shared" si="31"/>
        <v>1</v>
      </c>
      <c r="J75" s="47" t="str">
        <f t="shared" si="32"/>
        <v>0</v>
      </c>
      <c r="K75" s="47" t="str">
        <f t="shared" si="33"/>
        <v>0110</v>
      </c>
      <c r="L75" s="52" t="str">
        <f t="shared" si="34"/>
        <v>00306534Diagnostic Review 18-19</v>
      </c>
      <c r="M75" s="19"/>
      <c r="N75" s="19"/>
      <c r="O75" s="19"/>
      <c r="P75" s="19"/>
      <c r="Q75" s="19">
        <f t="shared" si="41"/>
        <v>0</v>
      </c>
      <c r="R75" s="19"/>
      <c r="S75" s="19">
        <v>71825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>
        <f t="shared" si="40"/>
        <v>71825</v>
      </c>
      <c r="AG75" s="19"/>
      <c r="AH75" s="19">
        <v>0</v>
      </c>
      <c r="AI75" s="19">
        <v>11050</v>
      </c>
      <c r="AJ75" s="19"/>
      <c r="AK75" s="19"/>
      <c r="AL75" s="19"/>
      <c r="AM75" s="19"/>
      <c r="AN75" s="19">
        <v>0</v>
      </c>
      <c r="AO75" s="19">
        <v>0</v>
      </c>
      <c r="AP75" s="19"/>
      <c r="AQ75" s="19"/>
      <c r="AR75" s="19">
        <v>-6344.44</v>
      </c>
      <c r="AS75" s="19"/>
      <c r="AT75" s="21">
        <v>0</v>
      </c>
      <c r="AU75" s="21">
        <v>-450</v>
      </c>
      <c r="AV75" s="21">
        <v>0</v>
      </c>
      <c r="AW75" s="22">
        <f t="shared" si="37"/>
        <v>76080.56</v>
      </c>
      <c r="AX75" s="23">
        <v>0</v>
      </c>
      <c r="AY75" s="19">
        <v>0</v>
      </c>
      <c r="AZ75" s="22"/>
      <c r="BA75" s="24">
        <v>0</v>
      </c>
      <c r="BB75" s="19">
        <v>0</v>
      </c>
      <c r="BC75" s="19">
        <v>-50391.56</v>
      </c>
      <c r="BD75" s="19">
        <v>0</v>
      </c>
      <c r="BE75" s="19"/>
      <c r="BF75" s="19"/>
      <c r="BG75" s="19">
        <v>0</v>
      </c>
      <c r="BH75" s="19">
        <v>0</v>
      </c>
      <c r="BI75" s="19">
        <v>0</v>
      </c>
      <c r="BJ75" s="21"/>
      <c r="BK75" s="21"/>
      <c r="BL75" s="21"/>
      <c r="BM75" s="21">
        <f t="shared" si="42"/>
        <v>25689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>
        <f t="shared" si="39"/>
        <v>25689</v>
      </c>
      <c r="CB75" s="20"/>
      <c r="CC75" s="20"/>
      <c r="CD75" s="20"/>
    </row>
    <row r="76" spans="1:82" s="49" customFormat="1" x14ac:dyDescent="0.3">
      <c r="A76" s="50" t="s">
        <v>39</v>
      </c>
      <c r="B76" s="51" t="s">
        <v>242</v>
      </c>
      <c r="C76" s="51" t="s">
        <v>41</v>
      </c>
      <c r="D76" s="51" t="s">
        <v>243</v>
      </c>
      <c r="E76" s="52" t="s">
        <v>225</v>
      </c>
      <c r="F76" s="52" t="s">
        <v>226</v>
      </c>
      <c r="G76" s="47" t="str">
        <f t="shared" si="29"/>
        <v>0</v>
      </c>
      <c r="H76" s="47" t="str">
        <f t="shared" si="30"/>
        <v>1</v>
      </c>
      <c r="I76" s="47" t="str">
        <f t="shared" si="31"/>
        <v>0</v>
      </c>
      <c r="J76" s="47" t="str">
        <f t="shared" si="32"/>
        <v>0</v>
      </c>
      <c r="K76" s="47" t="str">
        <f t="shared" si="33"/>
        <v>0100</v>
      </c>
      <c r="L76" s="52" t="str">
        <f t="shared" si="34"/>
        <v>00307500Diagnostic Review 18-19</v>
      </c>
      <c r="M76" s="19"/>
      <c r="N76" s="19"/>
      <c r="O76" s="19"/>
      <c r="P76" s="19"/>
      <c r="Q76" s="19">
        <f t="shared" si="41"/>
        <v>0</v>
      </c>
      <c r="R76" s="19"/>
      <c r="S76" s="19">
        <v>71825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>
        <f t="shared" si="40"/>
        <v>71825</v>
      </c>
      <c r="AG76" s="19"/>
      <c r="AH76" s="19">
        <v>0</v>
      </c>
      <c r="AI76" s="19"/>
      <c r="AJ76" s="19"/>
      <c r="AK76" s="19"/>
      <c r="AL76" s="19"/>
      <c r="AM76" s="19"/>
      <c r="AN76" s="19">
        <v>0</v>
      </c>
      <c r="AO76" s="19">
        <v>0</v>
      </c>
      <c r="AP76" s="19"/>
      <c r="AQ76" s="19"/>
      <c r="AR76" s="19">
        <v>-3486.85</v>
      </c>
      <c r="AS76" s="19"/>
      <c r="AT76" s="21">
        <v>0</v>
      </c>
      <c r="AU76" s="21">
        <v>-550</v>
      </c>
      <c r="AV76" s="21">
        <v>0</v>
      </c>
      <c r="AW76" s="22">
        <f t="shared" si="37"/>
        <v>67788.149999999994</v>
      </c>
      <c r="AX76" s="23">
        <v>0</v>
      </c>
      <c r="AY76" s="19">
        <v>0</v>
      </c>
      <c r="AZ76" s="22"/>
      <c r="BA76" s="24">
        <v>0</v>
      </c>
      <c r="BB76" s="19">
        <v>0</v>
      </c>
      <c r="BC76" s="19">
        <v>-53294.3</v>
      </c>
      <c r="BD76" s="19">
        <v>0</v>
      </c>
      <c r="BE76" s="19"/>
      <c r="BF76" s="19"/>
      <c r="BG76" s="19">
        <v>0</v>
      </c>
      <c r="BH76" s="19">
        <v>0</v>
      </c>
      <c r="BI76" s="19">
        <v>0</v>
      </c>
      <c r="BJ76" s="21"/>
      <c r="BK76" s="21"/>
      <c r="BL76" s="21"/>
      <c r="BM76" s="21">
        <f t="shared" si="42"/>
        <v>14493.849999999991</v>
      </c>
      <c r="BN76" s="19"/>
      <c r="BO76" s="19">
        <v>-7273.62</v>
      </c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>
        <f t="shared" si="39"/>
        <v>7220.2299999999914</v>
      </c>
      <c r="CB76" s="20"/>
      <c r="CC76" s="20"/>
      <c r="CD76" s="20"/>
    </row>
    <row r="77" spans="1:82" s="49" customFormat="1" x14ac:dyDescent="0.3">
      <c r="A77" s="50" t="s">
        <v>39</v>
      </c>
      <c r="B77" s="52" t="s">
        <v>244</v>
      </c>
      <c r="C77" s="51" t="s">
        <v>41</v>
      </c>
      <c r="D77" s="51" t="s">
        <v>42</v>
      </c>
      <c r="E77" s="52" t="s">
        <v>245</v>
      </c>
      <c r="F77" s="52"/>
      <c r="G77" s="47"/>
      <c r="H77" s="47"/>
      <c r="I77" s="47"/>
      <c r="J77" s="47"/>
      <c r="K77" s="47"/>
      <c r="L77" s="52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1"/>
      <c r="AU77" s="21"/>
      <c r="AV77" s="21"/>
      <c r="AW77" s="22"/>
      <c r="AX77" s="23"/>
      <c r="AY77" s="19"/>
      <c r="AZ77" s="22">
        <v>205331</v>
      </c>
      <c r="BA77" s="24"/>
      <c r="BB77" s="19"/>
      <c r="BC77" s="19"/>
      <c r="BD77" s="19"/>
      <c r="BE77" s="19"/>
      <c r="BF77" s="19"/>
      <c r="BG77" s="19"/>
      <c r="BH77" s="19"/>
      <c r="BI77" s="19"/>
      <c r="BJ77" s="21"/>
      <c r="BK77" s="21"/>
      <c r="BL77" s="21"/>
      <c r="BM77" s="21">
        <f t="shared" si="42"/>
        <v>205331</v>
      </c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>
        <f t="shared" si="39"/>
        <v>205331</v>
      </c>
      <c r="CB77" s="20"/>
      <c r="CC77" s="20"/>
      <c r="CD77" s="20"/>
    </row>
    <row r="78" spans="1:82" s="49" customFormat="1" x14ac:dyDescent="0.3">
      <c r="A78" s="50" t="s">
        <v>246</v>
      </c>
      <c r="B78" s="51" t="s">
        <v>247</v>
      </c>
      <c r="C78" s="51" t="s">
        <v>248</v>
      </c>
      <c r="D78" s="51" t="s">
        <v>249</v>
      </c>
      <c r="E78" s="52" t="s">
        <v>225</v>
      </c>
      <c r="F78" s="52" t="s">
        <v>226</v>
      </c>
      <c r="G78" s="47" t="str">
        <f>IF(M78&gt;0, "1", "0")</f>
        <v>0</v>
      </c>
      <c r="H78" s="47" t="str">
        <f>IF(S78&gt;0, "1", "0")</f>
        <v>1</v>
      </c>
      <c r="I78" s="47" t="str">
        <f>IF(AI78&gt;0, "1", "0")</f>
        <v>0</v>
      </c>
      <c r="J78" s="47" t="str">
        <f>IF(AZ78&gt;0, "1", "0")</f>
        <v>0</v>
      </c>
      <c r="K78" s="47" t="str">
        <f>CONCATENATE(G78,H78,I78,J78)</f>
        <v>0100</v>
      </c>
      <c r="L78" s="52" t="str">
        <f>A78&amp;B78&amp;E78</f>
        <v>00500775Diagnostic Review 18-19</v>
      </c>
      <c r="M78" s="19"/>
      <c r="N78" s="19"/>
      <c r="O78" s="19"/>
      <c r="P78" s="19"/>
      <c r="Q78" s="19">
        <f>SUM(M78:P78)</f>
        <v>0</v>
      </c>
      <c r="R78" s="19"/>
      <c r="S78" s="19">
        <v>60700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>
        <v>-28200</v>
      </c>
      <c r="AE78" s="19"/>
      <c r="AF78" s="19">
        <f>SUM(Q78:AE78)</f>
        <v>32500</v>
      </c>
      <c r="AG78" s="19"/>
      <c r="AH78" s="19">
        <v>0</v>
      </c>
      <c r="AI78" s="19"/>
      <c r="AJ78" s="19"/>
      <c r="AK78" s="19"/>
      <c r="AL78" s="19"/>
      <c r="AM78" s="19"/>
      <c r="AN78" s="19">
        <v>0</v>
      </c>
      <c r="AO78" s="19">
        <v>-19000</v>
      </c>
      <c r="AP78" s="19"/>
      <c r="AQ78" s="19"/>
      <c r="AR78" s="19"/>
      <c r="AS78" s="19"/>
      <c r="AT78" s="21">
        <v>0</v>
      </c>
      <c r="AU78" s="21">
        <v>0</v>
      </c>
      <c r="AV78" s="21">
        <v>0</v>
      </c>
      <c r="AW78" s="22">
        <f>SUM(AF78:AV78)</f>
        <v>13500</v>
      </c>
      <c r="AX78" s="23">
        <v>0</v>
      </c>
      <c r="AY78" s="19">
        <v>0</v>
      </c>
      <c r="AZ78" s="22"/>
      <c r="BA78" s="24">
        <v>0</v>
      </c>
      <c r="BB78" s="19">
        <v>0</v>
      </c>
      <c r="BC78" s="19">
        <v>0</v>
      </c>
      <c r="BD78" s="19">
        <v>0</v>
      </c>
      <c r="BE78" s="19"/>
      <c r="BF78" s="19"/>
      <c r="BG78" s="19">
        <v>0</v>
      </c>
      <c r="BH78" s="19">
        <v>0</v>
      </c>
      <c r="BI78" s="19">
        <v>0</v>
      </c>
      <c r="BJ78" s="21"/>
      <c r="BK78" s="21"/>
      <c r="BL78" s="21"/>
      <c r="BM78" s="21">
        <f t="shared" si="42"/>
        <v>13500</v>
      </c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>
        <f t="shared" si="39"/>
        <v>13500</v>
      </c>
      <c r="CB78" s="20"/>
      <c r="CC78" s="20"/>
      <c r="CD78" s="20"/>
    </row>
    <row r="79" spans="1:82" s="49" customFormat="1" x14ac:dyDescent="0.3">
      <c r="A79" s="50" t="s">
        <v>250</v>
      </c>
      <c r="B79" s="51" t="s">
        <v>251</v>
      </c>
      <c r="C79" s="51" t="s">
        <v>252</v>
      </c>
      <c r="D79" s="51" t="s">
        <v>253</v>
      </c>
      <c r="E79" s="52" t="s">
        <v>254</v>
      </c>
      <c r="F79" s="52" t="s">
        <v>226</v>
      </c>
      <c r="G79" s="47" t="str">
        <f>IF(M79&gt;0, "1", "0")</f>
        <v>1</v>
      </c>
      <c r="H79" s="47" t="str">
        <f>IF(S79&gt;0, "1", "0")</f>
        <v>0</v>
      </c>
      <c r="I79" s="47" t="str">
        <f>IF(AI79&gt;0, "1", "0")</f>
        <v>0</v>
      </c>
      <c r="J79" s="47" t="str">
        <f>IF(AZ79&gt;0, "1", "0")</f>
        <v>0</v>
      </c>
      <c r="K79" s="47" t="str">
        <f>CONCATENATE(G79,H79,I79,J79)</f>
        <v>1000</v>
      </c>
      <c r="L79" s="52" t="str">
        <f>A79&amp;B79&amp;E79</f>
        <v>00608334Diagnostic Review 17-18</v>
      </c>
      <c r="M79" s="19">
        <v>49859</v>
      </c>
      <c r="N79" s="19"/>
      <c r="O79" s="19"/>
      <c r="P79" s="19"/>
      <c r="Q79" s="19">
        <f>SUM(M79:P79)</f>
        <v>49859</v>
      </c>
      <c r="R79" s="19"/>
      <c r="S79" s="19">
        <v>0</v>
      </c>
      <c r="T79" s="19"/>
      <c r="U79" s="19"/>
      <c r="V79" s="19"/>
      <c r="W79" s="19">
        <v>-42604</v>
      </c>
      <c r="X79" s="19"/>
      <c r="Y79" s="19"/>
      <c r="Z79" s="19"/>
      <c r="AA79" s="19"/>
      <c r="AB79" s="19">
        <v>-1680</v>
      </c>
      <c r="AC79" s="19"/>
      <c r="AD79" s="19">
        <v>-5575</v>
      </c>
      <c r="AE79" s="19"/>
      <c r="AF79" s="19">
        <f>SUM(Q79:AE79)</f>
        <v>0</v>
      </c>
      <c r="AG79" s="19"/>
      <c r="AH79" s="19">
        <v>0</v>
      </c>
      <c r="AI79" s="19"/>
      <c r="AJ79" s="19"/>
      <c r="AK79" s="19"/>
      <c r="AL79" s="19"/>
      <c r="AM79" s="19"/>
      <c r="AN79" s="19">
        <v>0</v>
      </c>
      <c r="AO79" s="19">
        <v>0</v>
      </c>
      <c r="AP79" s="19"/>
      <c r="AQ79" s="19"/>
      <c r="AR79" s="19"/>
      <c r="AS79" s="19"/>
      <c r="AT79" s="21">
        <v>0</v>
      </c>
      <c r="AU79" s="21">
        <v>0</v>
      </c>
      <c r="AV79" s="21">
        <v>0</v>
      </c>
      <c r="AW79" s="22">
        <f>SUM(AF79:AV79)</f>
        <v>0</v>
      </c>
      <c r="AX79" s="23">
        <v>0</v>
      </c>
      <c r="AY79" s="19">
        <v>0</v>
      </c>
      <c r="AZ79" s="22"/>
      <c r="BA79" s="24">
        <v>0</v>
      </c>
      <c r="BB79" s="19">
        <v>0</v>
      </c>
      <c r="BC79" s="19">
        <v>0</v>
      </c>
      <c r="BD79" s="19">
        <v>0</v>
      </c>
      <c r="BE79" s="19"/>
      <c r="BF79" s="19"/>
      <c r="BG79" s="19">
        <v>0</v>
      </c>
      <c r="BH79" s="19">
        <v>0</v>
      </c>
      <c r="BI79" s="19">
        <v>0</v>
      </c>
      <c r="BJ79" s="21"/>
      <c r="BK79" s="21"/>
      <c r="BL79" s="21"/>
      <c r="BM79" s="21">
        <f t="shared" si="42"/>
        <v>0</v>
      </c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>
        <f t="shared" si="39"/>
        <v>0</v>
      </c>
      <c r="CB79" s="20"/>
      <c r="CC79" s="20"/>
      <c r="CD79" s="20"/>
    </row>
    <row r="80" spans="1:82" s="49" customFormat="1" x14ac:dyDescent="0.3">
      <c r="A80" s="50" t="s">
        <v>255</v>
      </c>
      <c r="B80" s="52" t="s">
        <v>256</v>
      </c>
      <c r="C80" s="51" t="s">
        <v>257</v>
      </c>
      <c r="D80" s="51" t="s">
        <v>258</v>
      </c>
      <c r="E80" s="52" t="s">
        <v>227</v>
      </c>
      <c r="F80" s="52" t="s">
        <v>226</v>
      </c>
      <c r="G80" s="47" t="str">
        <f>IF(M80&gt;0, "1", "0")</f>
        <v>0</v>
      </c>
      <c r="H80" s="47" t="str">
        <f>IF(S80&gt;0, "1", "0")</f>
        <v>0</v>
      </c>
      <c r="I80" s="47" t="str">
        <f>IF(AI80&gt;0, "1", "0")</f>
        <v>1</v>
      </c>
      <c r="J80" s="47" t="str">
        <f>IF(AZ80&gt;0, "1", "0")</f>
        <v>0</v>
      </c>
      <c r="K80" s="47" t="str">
        <f>CONCATENATE(G80,H80,I80,J80)</f>
        <v>0010</v>
      </c>
      <c r="L80" s="52" t="str">
        <f>A80&amp;B80&amp;E80</f>
        <v>00703931Diagnostic Review 19-20</v>
      </c>
      <c r="M80" s="19"/>
      <c r="N80" s="19"/>
      <c r="O80" s="19"/>
      <c r="P80" s="19"/>
      <c r="Q80" s="19">
        <f>SUM(M80:P80)</f>
        <v>0</v>
      </c>
      <c r="R80" s="19"/>
      <c r="S80" s="19">
        <v>0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>
        <f>SUM(Q80:AE80)</f>
        <v>0</v>
      </c>
      <c r="AG80" s="19"/>
      <c r="AH80" s="19">
        <v>0</v>
      </c>
      <c r="AI80" s="19">
        <v>38675</v>
      </c>
      <c r="AJ80" s="19"/>
      <c r="AK80" s="19"/>
      <c r="AL80" s="19"/>
      <c r="AM80" s="19"/>
      <c r="AN80" s="19">
        <v>0</v>
      </c>
      <c r="AO80" s="19">
        <v>0</v>
      </c>
      <c r="AP80" s="19"/>
      <c r="AQ80" s="19"/>
      <c r="AR80" s="19"/>
      <c r="AS80" s="19"/>
      <c r="AT80" s="21">
        <v>0</v>
      </c>
      <c r="AU80" s="21">
        <v>0</v>
      </c>
      <c r="AV80" s="21">
        <v>0</v>
      </c>
      <c r="AW80" s="22">
        <f>SUM(AF80:AV80)</f>
        <v>38675</v>
      </c>
      <c r="AX80" s="23">
        <v>0</v>
      </c>
      <c r="AY80" s="19">
        <v>0</v>
      </c>
      <c r="AZ80" s="22"/>
      <c r="BA80" s="24">
        <v>0</v>
      </c>
      <c r="BB80" s="19">
        <v>-23250</v>
      </c>
      <c r="BC80" s="19">
        <v>0</v>
      </c>
      <c r="BD80" s="19">
        <v>0</v>
      </c>
      <c r="BE80" s="19">
        <v>-2441.25</v>
      </c>
      <c r="BF80" s="19"/>
      <c r="BG80" s="19">
        <v>0</v>
      </c>
      <c r="BH80" s="19">
        <v>0</v>
      </c>
      <c r="BI80" s="19">
        <v>0</v>
      </c>
      <c r="BJ80" s="21"/>
      <c r="BK80" s="21"/>
      <c r="BL80" s="21">
        <v>-10513.13</v>
      </c>
      <c r="BM80" s="21">
        <f t="shared" si="42"/>
        <v>2470.6200000000008</v>
      </c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>
        <f t="shared" si="39"/>
        <v>2470.6200000000008</v>
      </c>
      <c r="CB80" s="20"/>
      <c r="CC80" s="20"/>
      <c r="CD80" s="20"/>
    </row>
    <row r="81" spans="1:82" s="49" customFormat="1" x14ac:dyDescent="0.3">
      <c r="A81" s="50" t="s">
        <v>255</v>
      </c>
      <c r="B81" s="52" t="s">
        <v>256</v>
      </c>
      <c r="C81" s="51" t="s">
        <v>257</v>
      </c>
      <c r="D81" s="51" t="s">
        <v>258</v>
      </c>
      <c r="E81" s="52" t="s">
        <v>245</v>
      </c>
      <c r="F81" s="52"/>
      <c r="G81" s="47"/>
      <c r="H81" s="47"/>
      <c r="I81" s="47"/>
      <c r="J81" s="47"/>
      <c r="K81" s="47"/>
      <c r="L81" s="52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21"/>
      <c r="AU81" s="21"/>
      <c r="AV81" s="21"/>
      <c r="AW81" s="22"/>
      <c r="AX81" s="23"/>
      <c r="AY81" s="19"/>
      <c r="AZ81" s="22">
        <v>22875</v>
      </c>
      <c r="BA81" s="24"/>
      <c r="BB81" s="19"/>
      <c r="BC81" s="19"/>
      <c r="BD81" s="19"/>
      <c r="BE81" s="19"/>
      <c r="BF81" s="19"/>
      <c r="BG81" s="19"/>
      <c r="BH81" s="19"/>
      <c r="BI81" s="19"/>
      <c r="BJ81" s="21"/>
      <c r="BK81" s="21"/>
      <c r="BL81" s="21">
        <v>0</v>
      </c>
      <c r="BM81" s="21">
        <f t="shared" si="42"/>
        <v>22875</v>
      </c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>
        <f t="shared" si="39"/>
        <v>22875</v>
      </c>
      <c r="CB81" s="20"/>
      <c r="CC81" s="20"/>
      <c r="CD81" s="20"/>
    </row>
    <row r="82" spans="1:82" s="49" customFormat="1" x14ac:dyDescent="0.3">
      <c r="A82" s="50" t="s">
        <v>45</v>
      </c>
      <c r="B82" s="51" t="s">
        <v>259</v>
      </c>
      <c r="C82" s="51" t="s">
        <v>47</v>
      </c>
      <c r="D82" s="51" t="s">
        <v>260</v>
      </c>
      <c r="E82" s="52" t="s">
        <v>225</v>
      </c>
      <c r="F82" s="52" t="s">
        <v>226</v>
      </c>
      <c r="G82" s="47" t="str">
        <f>IF(M82&gt;0, "1", "0")</f>
        <v>0</v>
      </c>
      <c r="H82" s="47" t="str">
        <f>IF(S82&gt;0, "1", "0")</f>
        <v>1</v>
      </c>
      <c r="I82" s="47" t="str">
        <f>IF(AI82&gt;0, "1", "0")</f>
        <v>0</v>
      </c>
      <c r="J82" s="47" t="str">
        <f>IF(AZ82&gt;0, "1", "0")</f>
        <v>0</v>
      </c>
      <c r="K82" s="47" t="str">
        <f>CONCATENATE(G82,H82,I82,J82)</f>
        <v>0100</v>
      </c>
      <c r="L82" s="52" t="str">
        <f>A82&amp;B82&amp;E82</f>
        <v>01201514Diagnostic Review 18-19</v>
      </c>
      <c r="M82" s="19"/>
      <c r="N82" s="19"/>
      <c r="O82" s="19"/>
      <c r="P82" s="19"/>
      <c r="Q82" s="19">
        <f>SUM(M82:P82)</f>
        <v>0</v>
      </c>
      <c r="R82" s="19"/>
      <c r="S82" s="19">
        <v>8840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>
        <f>SUM(Q82:AE82)</f>
        <v>8840</v>
      </c>
      <c r="AG82" s="19"/>
      <c r="AH82" s="19">
        <v>0</v>
      </c>
      <c r="AI82" s="19"/>
      <c r="AJ82" s="19"/>
      <c r="AK82" s="19"/>
      <c r="AL82" s="19"/>
      <c r="AM82" s="19"/>
      <c r="AN82" s="19">
        <v>0</v>
      </c>
      <c r="AO82" s="19">
        <v>0</v>
      </c>
      <c r="AP82" s="19"/>
      <c r="AQ82" s="19"/>
      <c r="AR82" s="19"/>
      <c r="AS82" s="19">
        <v>-5460</v>
      </c>
      <c r="AT82" s="21">
        <v>0</v>
      </c>
      <c r="AU82" s="21">
        <v>0</v>
      </c>
      <c r="AV82" s="21">
        <v>0</v>
      </c>
      <c r="AW82" s="22">
        <f>SUM(AF82:AV82)</f>
        <v>3380</v>
      </c>
      <c r="AX82" s="23">
        <v>0</v>
      </c>
      <c r="AY82" s="19">
        <v>0</v>
      </c>
      <c r="AZ82" s="22"/>
      <c r="BA82" s="24">
        <v>0</v>
      </c>
      <c r="BB82" s="19">
        <v>0</v>
      </c>
      <c r="BC82" s="19">
        <v>0</v>
      </c>
      <c r="BD82" s="19">
        <v>0</v>
      </c>
      <c r="BE82" s="19"/>
      <c r="BF82" s="19"/>
      <c r="BG82" s="19">
        <v>0</v>
      </c>
      <c r="BH82" s="19">
        <v>0</v>
      </c>
      <c r="BI82" s="19">
        <v>0</v>
      </c>
      <c r="BJ82" s="21"/>
      <c r="BK82" s="21"/>
      <c r="BL82" s="21"/>
      <c r="BM82" s="21">
        <f t="shared" si="42"/>
        <v>3380</v>
      </c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>
        <f t="shared" si="39"/>
        <v>3380</v>
      </c>
      <c r="CB82" s="20"/>
      <c r="CC82" s="20"/>
      <c r="CD82" s="20"/>
    </row>
    <row r="83" spans="1:82" s="49" customFormat="1" x14ac:dyDescent="0.3">
      <c r="A83" s="50" t="s">
        <v>69</v>
      </c>
      <c r="B83" s="51" t="s">
        <v>261</v>
      </c>
      <c r="C83" s="51" t="s">
        <v>71</v>
      </c>
      <c r="D83" s="51" t="s">
        <v>262</v>
      </c>
      <c r="E83" s="52" t="s">
        <v>225</v>
      </c>
      <c r="F83" s="52" t="s">
        <v>226</v>
      </c>
      <c r="G83" s="47" t="str">
        <f>IF(M83&gt;0, "1", "0")</f>
        <v>0</v>
      </c>
      <c r="H83" s="47" t="str">
        <f>IF(S83&gt;0, "1", "0")</f>
        <v>1</v>
      </c>
      <c r="I83" s="47" t="str">
        <f>IF(AI83&gt;0, "1", "0")</f>
        <v>0</v>
      </c>
      <c r="J83" s="47" t="str">
        <f>IF(AZ83&gt;0, "1", "0")</f>
        <v>0</v>
      </c>
      <c r="K83" s="47" t="str">
        <f>CONCATENATE(G83,H83,I83,J83)</f>
        <v>0100</v>
      </c>
      <c r="L83" s="52" t="str">
        <f>A83&amp;B83&amp;E83</f>
        <v>01233054Diagnostic Review 18-19</v>
      </c>
      <c r="M83" s="19"/>
      <c r="N83" s="19"/>
      <c r="O83" s="19"/>
      <c r="P83" s="19"/>
      <c r="Q83" s="19">
        <f>SUM(M83:P83)</f>
        <v>0</v>
      </c>
      <c r="R83" s="19"/>
      <c r="S83" s="19">
        <v>19035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>
        <f>SUM(Q83:AE83)</f>
        <v>19035</v>
      </c>
      <c r="AG83" s="19"/>
      <c r="AH83" s="19">
        <v>0</v>
      </c>
      <c r="AI83" s="19"/>
      <c r="AJ83" s="19">
        <v>-1862</v>
      </c>
      <c r="AK83" s="19"/>
      <c r="AL83" s="19"/>
      <c r="AM83" s="19"/>
      <c r="AN83" s="19">
        <v>0</v>
      </c>
      <c r="AO83" s="19">
        <v>0</v>
      </c>
      <c r="AP83" s="19"/>
      <c r="AQ83" s="19"/>
      <c r="AR83" s="19"/>
      <c r="AS83" s="19">
        <v>-7712</v>
      </c>
      <c r="AT83" s="21">
        <v>0</v>
      </c>
      <c r="AU83" s="21">
        <v>0</v>
      </c>
      <c r="AV83" s="21">
        <v>0</v>
      </c>
      <c r="AW83" s="22">
        <f>SUM(AF83:AV83)</f>
        <v>9461</v>
      </c>
      <c r="AX83" s="23">
        <v>0</v>
      </c>
      <c r="AY83" s="19">
        <v>0</v>
      </c>
      <c r="AZ83" s="22"/>
      <c r="BA83" s="24">
        <v>0</v>
      </c>
      <c r="BB83" s="19">
        <v>0</v>
      </c>
      <c r="BC83" s="19">
        <v>0</v>
      </c>
      <c r="BD83" s="19">
        <v>0</v>
      </c>
      <c r="BE83" s="19"/>
      <c r="BF83" s="19"/>
      <c r="BG83" s="19">
        <v>0</v>
      </c>
      <c r="BH83" s="19">
        <v>0</v>
      </c>
      <c r="BI83" s="19">
        <v>0</v>
      </c>
      <c r="BJ83" s="21"/>
      <c r="BK83" s="21"/>
      <c r="BL83" s="21"/>
      <c r="BM83" s="21">
        <f t="shared" si="42"/>
        <v>9461</v>
      </c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>
        <f t="shared" si="39"/>
        <v>9461</v>
      </c>
      <c r="CB83" s="20"/>
      <c r="CC83" s="20"/>
      <c r="CD83" s="20"/>
    </row>
    <row r="84" spans="1:82" s="49" customFormat="1" x14ac:dyDescent="0.3">
      <c r="A84" s="50" t="s">
        <v>69</v>
      </c>
      <c r="B84" s="51" t="s">
        <v>263</v>
      </c>
      <c r="C84" s="51" t="s">
        <v>71</v>
      </c>
      <c r="D84" s="51" t="s">
        <v>264</v>
      </c>
      <c r="E84" s="52" t="s">
        <v>225</v>
      </c>
      <c r="F84" s="52" t="s">
        <v>226</v>
      </c>
      <c r="G84" s="47" t="str">
        <f>IF(M84&gt;0, "1", "0")</f>
        <v>0</v>
      </c>
      <c r="H84" s="47" t="str">
        <f>IF(S84&gt;0, "1", "0")</f>
        <v>1</v>
      </c>
      <c r="I84" s="47" t="str">
        <f>IF(AI84&gt;0, "1", "0")</f>
        <v>0</v>
      </c>
      <c r="J84" s="47" t="str">
        <f>IF(AZ84&gt;0, "1", "0")</f>
        <v>0</v>
      </c>
      <c r="K84" s="47" t="str">
        <f>CONCATENATE(G84,H84,I84,J84)</f>
        <v>0100</v>
      </c>
      <c r="L84" s="52" t="str">
        <f>A84&amp;B84&amp;E84</f>
        <v>01237837Diagnostic Review 18-19</v>
      </c>
      <c r="M84" s="19"/>
      <c r="N84" s="19"/>
      <c r="O84" s="19"/>
      <c r="P84" s="19"/>
      <c r="Q84" s="19">
        <f>SUM(M84:P84)</f>
        <v>0</v>
      </c>
      <c r="R84" s="19"/>
      <c r="S84" s="19">
        <v>19035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>
        <f>SUM(Q84:AE84)</f>
        <v>19035</v>
      </c>
      <c r="AG84" s="19"/>
      <c r="AH84" s="19">
        <v>0</v>
      </c>
      <c r="AI84" s="19"/>
      <c r="AJ84" s="19"/>
      <c r="AK84" s="19"/>
      <c r="AL84" s="19">
        <v>-986.97</v>
      </c>
      <c r="AM84" s="19"/>
      <c r="AN84" s="19">
        <v>-5257.97</v>
      </c>
      <c r="AO84" s="19">
        <v>0</v>
      </c>
      <c r="AP84" s="19">
        <v>-4288.7700000000004</v>
      </c>
      <c r="AQ84" s="19"/>
      <c r="AR84" s="19"/>
      <c r="AS84" s="19"/>
      <c r="AT84" s="21">
        <v>0</v>
      </c>
      <c r="AU84" s="21">
        <v>0</v>
      </c>
      <c r="AV84" s="21">
        <v>0</v>
      </c>
      <c r="AW84" s="22">
        <f>SUM(AF84:AV84)</f>
        <v>8501.2899999999972</v>
      </c>
      <c r="AX84" s="23">
        <v>0</v>
      </c>
      <c r="AY84" s="19">
        <v>0</v>
      </c>
      <c r="AZ84" s="22"/>
      <c r="BA84" s="24">
        <v>0</v>
      </c>
      <c r="BB84" s="19">
        <v>0</v>
      </c>
      <c r="BC84" s="19">
        <v>0</v>
      </c>
      <c r="BD84" s="19">
        <v>0</v>
      </c>
      <c r="BE84" s="19"/>
      <c r="BF84" s="19"/>
      <c r="BG84" s="19">
        <v>0</v>
      </c>
      <c r="BH84" s="19">
        <v>0</v>
      </c>
      <c r="BI84" s="19">
        <v>0</v>
      </c>
      <c r="BJ84" s="21"/>
      <c r="BK84" s="21"/>
      <c r="BL84" s="21"/>
      <c r="BM84" s="21">
        <f t="shared" si="42"/>
        <v>8501.2899999999972</v>
      </c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>
        <f t="shared" si="39"/>
        <v>8501.2899999999972</v>
      </c>
      <c r="CB84" s="20"/>
      <c r="CC84" s="20"/>
      <c r="CD84" s="20"/>
    </row>
    <row r="85" spans="1:82" s="49" customFormat="1" x14ac:dyDescent="0.3">
      <c r="A85" s="50" t="s">
        <v>69</v>
      </c>
      <c r="B85" s="52" t="s">
        <v>40</v>
      </c>
      <c r="C85" s="51" t="s">
        <v>71</v>
      </c>
      <c r="D85" s="51" t="s">
        <v>42</v>
      </c>
      <c r="E85" s="52" t="s">
        <v>227</v>
      </c>
      <c r="F85" s="52" t="s">
        <v>226</v>
      </c>
      <c r="G85" s="47" t="str">
        <f>IF(M85&gt;0, "1", "0")</f>
        <v>0</v>
      </c>
      <c r="H85" s="47" t="str">
        <f>IF(S85&gt;0, "1", "0")</f>
        <v>0</v>
      </c>
      <c r="I85" s="47" t="str">
        <f>IF(AI85&gt;0, "1", "0")</f>
        <v>0</v>
      </c>
      <c r="J85" s="47" t="str">
        <f>IF(AZ85&gt;0, "1", "0")</f>
        <v>0</v>
      </c>
      <c r="K85" s="47" t="str">
        <f>CONCATENATE(G85,H85,I85,J85)</f>
        <v>0000</v>
      </c>
      <c r="L85" s="52" t="str">
        <f>A85&amp;B85&amp;E85</f>
        <v>0123N/ADiagnostic Review 19-20</v>
      </c>
      <c r="M85" s="19"/>
      <c r="N85" s="19"/>
      <c r="O85" s="19"/>
      <c r="P85" s="19"/>
      <c r="Q85" s="19">
        <f>SUM(M85:P85)</f>
        <v>0</v>
      </c>
      <c r="R85" s="19"/>
      <c r="S85" s="19">
        <v>0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>
        <f>SUM(Q85:AE85)</f>
        <v>0</v>
      </c>
      <c r="AG85" s="19"/>
      <c r="AH85" s="19">
        <v>0</v>
      </c>
      <c r="AI85" s="19"/>
      <c r="AJ85" s="19"/>
      <c r="AK85" s="19"/>
      <c r="AL85" s="19"/>
      <c r="AM85" s="19"/>
      <c r="AN85" s="19">
        <v>0</v>
      </c>
      <c r="AO85" s="19">
        <v>0</v>
      </c>
      <c r="AP85" s="19"/>
      <c r="AQ85" s="19"/>
      <c r="AR85" s="19"/>
      <c r="AS85" s="19"/>
      <c r="AT85" s="21">
        <v>0</v>
      </c>
      <c r="AU85" s="21">
        <v>0</v>
      </c>
      <c r="AV85" s="21">
        <v>0</v>
      </c>
      <c r="AW85" s="22">
        <f>SUM(AF85:AV85)</f>
        <v>0</v>
      </c>
      <c r="AX85" s="23">
        <v>0</v>
      </c>
      <c r="AY85" s="19">
        <v>0</v>
      </c>
      <c r="AZ85" s="22"/>
      <c r="BA85" s="24">
        <v>0</v>
      </c>
      <c r="BB85" s="19">
        <v>0</v>
      </c>
      <c r="BC85" s="19">
        <v>0</v>
      </c>
      <c r="BD85" s="19">
        <v>0</v>
      </c>
      <c r="BE85" s="19"/>
      <c r="BF85" s="19"/>
      <c r="BG85" s="19">
        <v>0</v>
      </c>
      <c r="BH85" s="19">
        <v>0</v>
      </c>
      <c r="BI85" s="19">
        <v>0</v>
      </c>
      <c r="BJ85" s="21"/>
      <c r="BK85" s="21"/>
      <c r="BL85" s="21"/>
      <c r="BM85" s="21">
        <f t="shared" si="42"/>
        <v>0</v>
      </c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>
        <f t="shared" si="39"/>
        <v>0</v>
      </c>
      <c r="CB85" s="20"/>
      <c r="CC85" s="20"/>
      <c r="CD85" s="20"/>
    </row>
    <row r="86" spans="1:82" s="49" customFormat="1" x14ac:dyDescent="0.3">
      <c r="A86" s="50" t="s">
        <v>141</v>
      </c>
      <c r="B86" s="52" t="s">
        <v>142</v>
      </c>
      <c r="C86" s="51" t="s">
        <v>143</v>
      </c>
      <c r="D86" s="51" t="s">
        <v>144</v>
      </c>
      <c r="E86" s="52" t="s">
        <v>265</v>
      </c>
      <c r="F86" s="52"/>
      <c r="G86" s="47"/>
      <c r="H86" s="47"/>
      <c r="I86" s="47"/>
      <c r="J86" s="47"/>
      <c r="K86" s="47"/>
      <c r="L86" s="52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21"/>
      <c r="AU86" s="21"/>
      <c r="AV86" s="21"/>
      <c r="AW86" s="22"/>
      <c r="AX86" s="23"/>
      <c r="AY86" s="19"/>
      <c r="AZ86" s="22">
        <v>3000</v>
      </c>
      <c r="BA86" s="24"/>
      <c r="BB86" s="19"/>
      <c r="BC86" s="19"/>
      <c r="BD86" s="19"/>
      <c r="BE86" s="19"/>
      <c r="BF86" s="19"/>
      <c r="BG86" s="19"/>
      <c r="BH86" s="19"/>
      <c r="BI86" s="19"/>
      <c r="BJ86" s="21"/>
      <c r="BK86" s="21"/>
      <c r="BL86" s="21"/>
      <c r="BM86" s="21">
        <f t="shared" si="42"/>
        <v>3000</v>
      </c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>
        <f t="shared" si="39"/>
        <v>3000</v>
      </c>
      <c r="CB86" s="20"/>
      <c r="CC86" s="20"/>
      <c r="CD86" s="20"/>
    </row>
    <row r="87" spans="1:82" s="49" customFormat="1" x14ac:dyDescent="0.3">
      <c r="A87" s="50" t="s">
        <v>50</v>
      </c>
      <c r="B87" s="51" t="s">
        <v>266</v>
      </c>
      <c r="C87" s="51" t="s">
        <v>52</v>
      </c>
      <c r="D87" s="51" t="s">
        <v>267</v>
      </c>
      <c r="E87" s="52" t="s">
        <v>225</v>
      </c>
      <c r="F87" s="52" t="s">
        <v>226</v>
      </c>
      <c r="G87" s="47" t="str">
        <f t="shared" ref="G87:G92" si="43">IF(M87&gt;0, "1", "0")</f>
        <v>0</v>
      </c>
      <c r="H87" s="47" t="str">
        <f t="shared" ref="H87:H92" si="44">IF(S87&gt;0, "1", "0")</f>
        <v>1</v>
      </c>
      <c r="I87" s="47" t="str">
        <f t="shared" ref="I87:I92" si="45">IF(AI87&gt;0, "1", "0")</f>
        <v>0</v>
      </c>
      <c r="J87" s="47" t="str">
        <f t="shared" ref="J87:J92" si="46">IF(AZ87&gt;0, "1", "0")</f>
        <v>0</v>
      </c>
      <c r="K87" s="47" t="str">
        <f t="shared" ref="K87:K92" si="47">CONCATENATE(G87,H87,I87,J87)</f>
        <v>0100</v>
      </c>
      <c r="L87" s="52" t="str">
        <f t="shared" ref="L87:L92" si="48">A87&amp;B87&amp;E87</f>
        <v>01800213Diagnostic Review 18-19</v>
      </c>
      <c r="M87" s="19"/>
      <c r="N87" s="19"/>
      <c r="O87" s="19"/>
      <c r="P87" s="19"/>
      <c r="Q87" s="19">
        <f t="shared" ref="Q87:Q92" si="49">SUM(M87:P87)</f>
        <v>0</v>
      </c>
      <c r="R87" s="19"/>
      <c r="S87" s="19">
        <v>16278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>
        <f t="shared" ref="AF87:AF92" si="50">SUM(Q87:AE87)</f>
        <v>16278</v>
      </c>
      <c r="AG87" s="19"/>
      <c r="AH87" s="19">
        <v>0</v>
      </c>
      <c r="AI87" s="19"/>
      <c r="AJ87" s="19"/>
      <c r="AK87" s="19"/>
      <c r="AL87" s="19"/>
      <c r="AM87" s="19">
        <v>-15000</v>
      </c>
      <c r="AN87" s="19">
        <v>0</v>
      </c>
      <c r="AO87" s="19">
        <v>0</v>
      </c>
      <c r="AP87" s="19"/>
      <c r="AQ87" s="19"/>
      <c r="AR87" s="19"/>
      <c r="AS87" s="19"/>
      <c r="AT87" s="21">
        <v>0</v>
      </c>
      <c r="AU87" s="21">
        <v>0</v>
      </c>
      <c r="AV87" s="21">
        <v>0</v>
      </c>
      <c r="AW87" s="22">
        <f t="shared" ref="AW87:AW92" si="51">SUM(AF87:AV87)</f>
        <v>1278</v>
      </c>
      <c r="AX87" s="23">
        <v>0</v>
      </c>
      <c r="AY87" s="19">
        <v>0</v>
      </c>
      <c r="AZ87" s="22"/>
      <c r="BA87" s="24">
        <v>0</v>
      </c>
      <c r="BB87" s="19">
        <v>0</v>
      </c>
      <c r="BC87" s="19">
        <v>0</v>
      </c>
      <c r="BD87" s="19">
        <v>0</v>
      </c>
      <c r="BE87" s="19"/>
      <c r="BF87" s="19"/>
      <c r="BG87" s="19">
        <v>0</v>
      </c>
      <c r="BH87" s="19">
        <v>0</v>
      </c>
      <c r="BI87" s="19">
        <v>0</v>
      </c>
      <c r="BJ87" s="21"/>
      <c r="BK87" s="21"/>
      <c r="BL87" s="21"/>
      <c r="BM87" s="21">
        <f t="shared" si="42"/>
        <v>1278</v>
      </c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>
        <f t="shared" si="39"/>
        <v>1278</v>
      </c>
      <c r="CB87" s="20"/>
      <c r="CC87" s="20"/>
      <c r="CD87" s="20"/>
    </row>
    <row r="88" spans="1:82" s="49" customFormat="1" x14ac:dyDescent="0.3">
      <c r="A88" s="50" t="s">
        <v>50</v>
      </c>
      <c r="B88" s="51" t="s">
        <v>268</v>
      </c>
      <c r="C88" s="51" t="s">
        <v>52</v>
      </c>
      <c r="D88" s="51" t="s">
        <v>269</v>
      </c>
      <c r="E88" s="52" t="s">
        <v>254</v>
      </c>
      <c r="F88" s="52" t="s">
        <v>226</v>
      </c>
      <c r="G88" s="47" t="str">
        <f t="shared" si="43"/>
        <v>1</v>
      </c>
      <c r="H88" s="47" t="str">
        <f t="shared" si="44"/>
        <v>0</v>
      </c>
      <c r="I88" s="47" t="str">
        <f t="shared" si="45"/>
        <v>0</v>
      </c>
      <c r="J88" s="47" t="str">
        <f t="shared" si="46"/>
        <v>0</v>
      </c>
      <c r="K88" s="47" t="str">
        <f t="shared" si="47"/>
        <v>1000</v>
      </c>
      <c r="L88" s="52" t="str">
        <f t="shared" si="48"/>
        <v>01800219Diagnostic Review 17-18</v>
      </c>
      <c r="M88" s="19">
        <v>31313.4</v>
      </c>
      <c r="N88" s="19"/>
      <c r="O88" s="19"/>
      <c r="P88" s="19"/>
      <c r="Q88" s="19">
        <f t="shared" si="49"/>
        <v>31313.4</v>
      </c>
      <c r="R88" s="19"/>
      <c r="S88" s="19">
        <v>0</v>
      </c>
      <c r="T88" s="19"/>
      <c r="U88" s="19"/>
      <c r="V88" s="19">
        <v>-27625</v>
      </c>
      <c r="W88" s="19"/>
      <c r="X88" s="19"/>
      <c r="Y88" s="19"/>
      <c r="Z88" s="19"/>
      <c r="AA88" s="19"/>
      <c r="AB88" s="19"/>
      <c r="AC88" s="19"/>
      <c r="AD88" s="19"/>
      <c r="AE88" s="19"/>
      <c r="AF88" s="19">
        <f t="shared" si="50"/>
        <v>3688.4000000000015</v>
      </c>
      <c r="AG88" s="19"/>
      <c r="AH88" s="19">
        <v>0</v>
      </c>
      <c r="AI88" s="19"/>
      <c r="AJ88" s="19"/>
      <c r="AK88" s="19"/>
      <c r="AL88" s="19"/>
      <c r="AM88" s="19"/>
      <c r="AN88" s="19">
        <v>0</v>
      </c>
      <c r="AO88" s="19">
        <v>0</v>
      </c>
      <c r="AP88" s="19"/>
      <c r="AQ88" s="19"/>
      <c r="AR88" s="19"/>
      <c r="AS88" s="19"/>
      <c r="AT88" s="21">
        <v>0</v>
      </c>
      <c r="AU88" s="21">
        <v>0</v>
      </c>
      <c r="AV88" s="21">
        <v>0</v>
      </c>
      <c r="AW88" s="22">
        <f t="shared" si="51"/>
        <v>3688.4000000000015</v>
      </c>
      <c r="AX88" s="23">
        <v>0</v>
      </c>
      <c r="AY88" s="19">
        <v>0</v>
      </c>
      <c r="AZ88" s="22"/>
      <c r="BA88" s="24">
        <v>0</v>
      </c>
      <c r="BB88" s="19">
        <v>0</v>
      </c>
      <c r="BC88" s="19">
        <v>0</v>
      </c>
      <c r="BD88" s="19">
        <v>0</v>
      </c>
      <c r="BE88" s="19"/>
      <c r="BF88" s="19"/>
      <c r="BG88" s="19">
        <v>0</v>
      </c>
      <c r="BH88" s="19">
        <v>0</v>
      </c>
      <c r="BI88" s="19">
        <v>0</v>
      </c>
      <c r="BJ88" s="21"/>
      <c r="BK88" s="21"/>
      <c r="BL88" s="21"/>
      <c r="BM88" s="21">
        <f t="shared" si="42"/>
        <v>3688.4000000000015</v>
      </c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>
        <f t="shared" si="39"/>
        <v>3688.4000000000015</v>
      </c>
      <c r="CB88" s="20"/>
      <c r="CC88" s="20"/>
      <c r="CD88" s="20"/>
    </row>
    <row r="89" spans="1:82" s="49" customFormat="1" x14ac:dyDescent="0.3">
      <c r="A89" s="50" t="s">
        <v>50</v>
      </c>
      <c r="B89" s="51" t="s">
        <v>270</v>
      </c>
      <c r="C89" s="51" t="s">
        <v>52</v>
      </c>
      <c r="D89" s="51" t="s">
        <v>271</v>
      </c>
      <c r="E89" s="52" t="s">
        <v>225</v>
      </c>
      <c r="F89" s="52" t="s">
        <v>226</v>
      </c>
      <c r="G89" s="47" t="str">
        <f t="shared" si="43"/>
        <v>0</v>
      </c>
      <c r="H89" s="47" t="str">
        <f t="shared" si="44"/>
        <v>1</v>
      </c>
      <c r="I89" s="47" t="str">
        <f t="shared" si="45"/>
        <v>0</v>
      </c>
      <c r="J89" s="47" t="str">
        <f t="shared" si="46"/>
        <v>0</v>
      </c>
      <c r="K89" s="47" t="str">
        <f t="shared" si="47"/>
        <v>0100</v>
      </c>
      <c r="L89" s="52" t="str">
        <f t="shared" si="48"/>
        <v>01800458Diagnostic Review 18-19</v>
      </c>
      <c r="M89" s="19"/>
      <c r="N89" s="19"/>
      <c r="O89" s="19"/>
      <c r="P89" s="19"/>
      <c r="Q89" s="19">
        <f t="shared" si="49"/>
        <v>0</v>
      </c>
      <c r="R89" s="19"/>
      <c r="S89" s="19">
        <v>18991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>
        <f t="shared" si="50"/>
        <v>18991</v>
      </c>
      <c r="AG89" s="19"/>
      <c r="AH89" s="19">
        <v>0</v>
      </c>
      <c r="AI89" s="19"/>
      <c r="AJ89" s="19"/>
      <c r="AK89" s="19"/>
      <c r="AL89" s="19"/>
      <c r="AM89" s="19">
        <v>-17500</v>
      </c>
      <c r="AN89" s="19">
        <v>0</v>
      </c>
      <c r="AO89" s="19">
        <v>0</v>
      </c>
      <c r="AP89" s="19"/>
      <c r="AQ89" s="19"/>
      <c r="AR89" s="19"/>
      <c r="AS89" s="19"/>
      <c r="AT89" s="21">
        <v>0</v>
      </c>
      <c r="AU89" s="21">
        <v>0</v>
      </c>
      <c r="AV89" s="21">
        <v>0</v>
      </c>
      <c r="AW89" s="22">
        <f t="shared" si="51"/>
        <v>1491</v>
      </c>
      <c r="AX89" s="23">
        <v>0</v>
      </c>
      <c r="AY89" s="19">
        <v>0</v>
      </c>
      <c r="AZ89" s="22"/>
      <c r="BA89" s="24">
        <v>0</v>
      </c>
      <c r="BB89" s="19">
        <v>0</v>
      </c>
      <c r="BC89" s="19">
        <v>0</v>
      </c>
      <c r="BD89" s="19">
        <v>0</v>
      </c>
      <c r="BE89" s="19"/>
      <c r="BF89" s="19"/>
      <c r="BG89" s="19">
        <v>0</v>
      </c>
      <c r="BH89" s="19">
        <v>0</v>
      </c>
      <c r="BI89" s="19">
        <v>0</v>
      </c>
      <c r="BJ89" s="21"/>
      <c r="BK89" s="21"/>
      <c r="BL89" s="21"/>
      <c r="BM89" s="21">
        <f t="shared" si="42"/>
        <v>1491</v>
      </c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>
        <f t="shared" si="39"/>
        <v>1491</v>
      </c>
      <c r="CB89" s="20"/>
      <c r="CC89" s="20"/>
      <c r="CD89" s="20"/>
    </row>
    <row r="90" spans="1:82" s="49" customFormat="1" x14ac:dyDescent="0.3">
      <c r="A90" s="50" t="s">
        <v>50</v>
      </c>
      <c r="B90" s="51" t="s">
        <v>272</v>
      </c>
      <c r="C90" s="51" t="s">
        <v>52</v>
      </c>
      <c r="D90" s="51" t="s">
        <v>273</v>
      </c>
      <c r="E90" s="52" t="s">
        <v>225</v>
      </c>
      <c r="F90" s="52" t="s">
        <v>226</v>
      </c>
      <c r="G90" s="47" t="str">
        <f t="shared" si="43"/>
        <v>0</v>
      </c>
      <c r="H90" s="47" t="str">
        <f t="shared" si="44"/>
        <v>1</v>
      </c>
      <c r="I90" s="47" t="str">
        <f t="shared" si="45"/>
        <v>0</v>
      </c>
      <c r="J90" s="47" t="str">
        <f t="shared" si="46"/>
        <v>0</v>
      </c>
      <c r="K90" s="47" t="str">
        <f t="shared" si="47"/>
        <v>0100</v>
      </c>
      <c r="L90" s="52" t="str">
        <f t="shared" si="48"/>
        <v>01802095Diagnostic Review 18-19</v>
      </c>
      <c r="M90" s="19"/>
      <c r="N90" s="19"/>
      <c r="O90" s="19"/>
      <c r="P90" s="19"/>
      <c r="Q90" s="19">
        <f t="shared" si="49"/>
        <v>0</v>
      </c>
      <c r="R90" s="19"/>
      <c r="S90" s="19">
        <v>16278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>
        <f t="shared" si="50"/>
        <v>16278</v>
      </c>
      <c r="AG90" s="19"/>
      <c r="AH90" s="19">
        <v>0</v>
      </c>
      <c r="AI90" s="19"/>
      <c r="AJ90" s="19"/>
      <c r="AK90" s="19"/>
      <c r="AL90" s="19"/>
      <c r="AM90" s="19">
        <v>-15000</v>
      </c>
      <c r="AN90" s="19">
        <v>0</v>
      </c>
      <c r="AO90" s="19">
        <v>0</v>
      </c>
      <c r="AP90" s="19"/>
      <c r="AQ90" s="19"/>
      <c r="AR90" s="19"/>
      <c r="AS90" s="19"/>
      <c r="AT90" s="21">
        <v>0</v>
      </c>
      <c r="AU90" s="21">
        <v>0</v>
      </c>
      <c r="AV90" s="21">
        <v>0</v>
      </c>
      <c r="AW90" s="22">
        <f t="shared" si="51"/>
        <v>1278</v>
      </c>
      <c r="AX90" s="23">
        <v>0</v>
      </c>
      <c r="AY90" s="19">
        <v>0</v>
      </c>
      <c r="AZ90" s="22"/>
      <c r="BA90" s="24">
        <v>0</v>
      </c>
      <c r="BB90" s="19">
        <v>0</v>
      </c>
      <c r="BC90" s="19">
        <v>0</v>
      </c>
      <c r="BD90" s="19">
        <v>0</v>
      </c>
      <c r="BE90" s="19"/>
      <c r="BF90" s="19"/>
      <c r="BG90" s="19">
        <v>0</v>
      </c>
      <c r="BH90" s="19">
        <v>0</v>
      </c>
      <c r="BI90" s="19">
        <v>0</v>
      </c>
      <c r="BJ90" s="21"/>
      <c r="BK90" s="21"/>
      <c r="BL90" s="21"/>
      <c r="BM90" s="21">
        <f t="shared" si="42"/>
        <v>1278</v>
      </c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>
        <f t="shared" si="39"/>
        <v>1278</v>
      </c>
      <c r="CB90" s="20"/>
      <c r="CC90" s="20"/>
      <c r="CD90" s="20"/>
    </row>
    <row r="91" spans="1:82" s="49" customFormat="1" x14ac:dyDescent="0.3">
      <c r="A91" s="50" t="s">
        <v>50</v>
      </c>
      <c r="B91" s="51" t="s">
        <v>274</v>
      </c>
      <c r="C91" s="51" t="s">
        <v>52</v>
      </c>
      <c r="D91" s="51" t="s">
        <v>275</v>
      </c>
      <c r="E91" s="52" t="s">
        <v>254</v>
      </c>
      <c r="F91" s="52" t="s">
        <v>226</v>
      </c>
      <c r="G91" s="47" t="str">
        <f t="shared" si="43"/>
        <v>1</v>
      </c>
      <c r="H91" s="47" t="str">
        <f t="shared" si="44"/>
        <v>0</v>
      </c>
      <c r="I91" s="47" t="str">
        <f t="shared" si="45"/>
        <v>0</v>
      </c>
      <c r="J91" s="47" t="str">
        <f t="shared" si="46"/>
        <v>0</v>
      </c>
      <c r="K91" s="47" t="str">
        <f t="shared" si="47"/>
        <v>1000</v>
      </c>
      <c r="L91" s="52" t="str">
        <f t="shared" si="48"/>
        <v>01803471Diagnostic Review 17-18</v>
      </c>
      <c r="M91" s="19">
        <v>47407.6</v>
      </c>
      <c r="N91" s="19"/>
      <c r="O91" s="19"/>
      <c r="P91" s="19"/>
      <c r="Q91" s="19">
        <f t="shared" si="49"/>
        <v>47407.6</v>
      </c>
      <c r="R91" s="19"/>
      <c r="S91" s="19">
        <v>0</v>
      </c>
      <c r="T91" s="19"/>
      <c r="U91" s="19"/>
      <c r="V91" s="19">
        <v>-23205</v>
      </c>
      <c r="W91" s="19"/>
      <c r="X91" s="19"/>
      <c r="Y91" s="19"/>
      <c r="Z91" s="19"/>
      <c r="AA91" s="19"/>
      <c r="AB91" s="19"/>
      <c r="AC91" s="19"/>
      <c r="AD91" s="19"/>
      <c r="AE91" s="19"/>
      <c r="AF91" s="19">
        <f t="shared" si="50"/>
        <v>24202.6</v>
      </c>
      <c r="AG91" s="19"/>
      <c r="AH91" s="19">
        <v>0</v>
      </c>
      <c r="AI91" s="19"/>
      <c r="AJ91" s="19"/>
      <c r="AK91" s="19"/>
      <c r="AL91" s="19"/>
      <c r="AM91" s="19"/>
      <c r="AN91" s="19">
        <v>0</v>
      </c>
      <c r="AO91" s="19">
        <v>0</v>
      </c>
      <c r="AP91" s="19"/>
      <c r="AQ91" s="19"/>
      <c r="AR91" s="19"/>
      <c r="AS91" s="19"/>
      <c r="AT91" s="21">
        <v>0</v>
      </c>
      <c r="AU91" s="21">
        <v>0</v>
      </c>
      <c r="AV91" s="21">
        <v>0</v>
      </c>
      <c r="AW91" s="22">
        <f t="shared" si="51"/>
        <v>24202.6</v>
      </c>
      <c r="AX91" s="23">
        <v>0</v>
      </c>
      <c r="AY91" s="19">
        <v>0</v>
      </c>
      <c r="AZ91" s="22"/>
      <c r="BA91" s="24">
        <v>0</v>
      </c>
      <c r="BB91" s="19">
        <v>0</v>
      </c>
      <c r="BC91" s="19">
        <v>0</v>
      </c>
      <c r="BD91" s="19">
        <v>0</v>
      </c>
      <c r="BE91" s="19"/>
      <c r="BF91" s="19"/>
      <c r="BG91" s="19">
        <v>0</v>
      </c>
      <c r="BH91" s="19">
        <v>0</v>
      </c>
      <c r="BI91" s="19">
        <v>0</v>
      </c>
      <c r="BJ91" s="21"/>
      <c r="BK91" s="21"/>
      <c r="BL91" s="21"/>
      <c r="BM91" s="21">
        <f t="shared" si="42"/>
        <v>24202.6</v>
      </c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>
        <f t="shared" si="39"/>
        <v>24202.6</v>
      </c>
      <c r="CB91" s="20"/>
      <c r="CC91" s="20"/>
      <c r="CD91" s="20"/>
    </row>
    <row r="92" spans="1:82" s="49" customFormat="1" x14ac:dyDescent="0.3">
      <c r="A92" s="50" t="s">
        <v>50</v>
      </c>
      <c r="B92" s="51" t="s">
        <v>276</v>
      </c>
      <c r="C92" s="51" t="s">
        <v>52</v>
      </c>
      <c r="D92" s="51" t="s">
        <v>277</v>
      </c>
      <c r="E92" s="52" t="s">
        <v>225</v>
      </c>
      <c r="F92" s="52" t="s">
        <v>226</v>
      </c>
      <c r="G92" s="47" t="str">
        <f t="shared" si="43"/>
        <v>0</v>
      </c>
      <c r="H92" s="47" t="str">
        <f t="shared" si="44"/>
        <v>1</v>
      </c>
      <c r="I92" s="47" t="str">
        <f t="shared" si="45"/>
        <v>0</v>
      </c>
      <c r="J92" s="47" t="str">
        <f t="shared" si="46"/>
        <v>0</v>
      </c>
      <c r="K92" s="47" t="str">
        <f t="shared" si="47"/>
        <v>0100</v>
      </c>
      <c r="L92" s="52" t="str">
        <f t="shared" si="48"/>
        <v>01806758Diagnostic Review 18-19</v>
      </c>
      <c r="M92" s="19"/>
      <c r="N92" s="19"/>
      <c r="O92" s="19"/>
      <c r="P92" s="19"/>
      <c r="Q92" s="19">
        <f t="shared" si="49"/>
        <v>0</v>
      </c>
      <c r="R92" s="19"/>
      <c r="S92" s="19">
        <v>16278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>
        <f t="shared" si="50"/>
        <v>16278</v>
      </c>
      <c r="AG92" s="19"/>
      <c r="AH92" s="19">
        <v>0</v>
      </c>
      <c r="AI92" s="19"/>
      <c r="AJ92" s="19"/>
      <c r="AK92" s="19"/>
      <c r="AL92" s="19"/>
      <c r="AM92" s="19">
        <v>-15000</v>
      </c>
      <c r="AN92" s="19">
        <v>0</v>
      </c>
      <c r="AO92" s="19">
        <v>0</v>
      </c>
      <c r="AP92" s="19"/>
      <c r="AQ92" s="19"/>
      <c r="AR92" s="19"/>
      <c r="AS92" s="19"/>
      <c r="AT92" s="21">
        <v>0</v>
      </c>
      <c r="AU92" s="21">
        <v>0</v>
      </c>
      <c r="AV92" s="21">
        <v>0</v>
      </c>
      <c r="AW92" s="22">
        <f t="shared" si="51"/>
        <v>1278</v>
      </c>
      <c r="AX92" s="23">
        <v>0</v>
      </c>
      <c r="AY92" s="19">
        <v>0</v>
      </c>
      <c r="AZ92" s="22"/>
      <c r="BA92" s="24">
        <v>0</v>
      </c>
      <c r="BB92" s="19">
        <v>0</v>
      </c>
      <c r="BC92" s="19">
        <v>0</v>
      </c>
      <c r="BD92" s="19">
        <v>0</v>
      </c>
      <c r="BE92" s="19"/>
      <c r="BF92" s="19"/>
      <c r="BG92" s="19">
        <v>0</v>
      </c>
      <c r="BH92" s="19">
        <v>0</v>
      </c>
      <c r="BI92" s="19">
        <v>0</v>
      </c>
      <c r="BJ92" s="21"/>
      <c r="BK92" s="21"/>
      <c r="BL92" s="21"/>
      <c r="BM92" s="21">
        <f t="shared" si="42"/>
        <v>1278</v>
      </c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>
        <f t="shared" si="39"/>
        <v>1278</v>
      </c>
      <c r="CB92" s="20"/>
      <c r="CC92" s="20"/>
      <c r="CD92" s="20"/>
    </row>
    <row r="93" spans="1:82" s="49" customFormat="1" x14ac:dyDescent="0.3">
      <c r="A93" s="50" t="s">
        <v>50</v>
      </c>
      <c r="B93" s="52" t="s">
        <v>278</v>
      </c>
      <c r="C93" s="51" t="s">
        <v>52</v>
      </c>
      <c r="D93" s="51" t="s">
        <v>279</v>
      </c>
      <c r="E93" s="52" t="s">
        <v>245</v>
      </c>
      <c r="F93" s="52"/>
      <c r="G93" s="47"/>
      <c r="H93" s="47"/>
      <c r="I93" s="47"/>
      <c r="J93" s="47"/>
      <c r="K93" s="47"/>
      <c r="L93" s="52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21"/>
      <c r="AU93" s="21"/>
      <c r="AV93" s="21"/>
      <c r="AW93" s="22"/>
      <c r="AX93" s="23"/>
      <c r="AY93" s="19"/>
      <c r="AZ93" s="22">
        <v>20000</v>
      </c>
      <c r="BA93" s="24"/>
      <c r="BB93" s="19"/>
      <c r="BC93" s="19"/>
      <c r="BD93" s="19"/>
      <c r="BE93" s="19"/>
      <c r="BF93" s="19"/>
      <c r="BG93" s="19"/>
      <c r="BH93" s="19"/>
      <c r="BI93" s="19"/>
      <c r="BJ93" s="21"/>
      <c r="BK93" s="21"/>
      <c r="BL93" s="21"/>
      <c r="BM93" s="21">
        <f t="shared" si="42"/>
        <v>20000</v>
      </c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>
        <f t="shared" si="39"/>
        <v>20000</v>
      </c>
      <c r="CB93" s="20"/>
      <c r="CC93" s="20"/>
      <c r="CD93" s="20"/>
    </row>
    <row r="94" spans="1:82" s="49" customFormat="1" x14ac:dyDescent="0.3">
      <c r="A94" s="50" t="s">
        <v>280</v>
      </c>
      <c r="B94" s="52" t="s">
        <v>281</v>
      </c>
      <c r="C94" s="51" t="s">
        <v>282</v>
      </c>
      <c r="D94" s="51" t="s">
        <v>283</v>
      </c>
      <c r="E94" s="52" t="s">
        <v>227</v>
      </c>
      <c r="F94" s="52" t="s">
        <v>226</v>
      </c>
      <c r="G94" s="47" t="str">
        <f>IF(M94&gt;0, "1", "0")</f>
        <v>0</v>
      </c>
      <c r="H94" s="47" t="str">
        <f>IF(S94&gt;0, "1", "0")</f>
        <v>0</v>
      </c>
      <c r="I94" s="47" t="str">
        <f>IF(AI94&gt;0, "1", "0")</f>
        <v>0</v>
      </c>
      <c r="J94" s="47" t="str">
        <f>IF(AZ94&gt;0, "1", "0")</f>
        <v>0</v>
      </c>
      <c r="K94" s="47" t="str">
        <f>CONCATENATE(G94,H94,I94,J94)</f>
        <v>0000</v>
      </c>
      <c r="L94" s="52" t="str">
        <f>A94&amp;B94&amp;E94</f>
        <v>02206679Diagnostic Review 19-20</v>
      </c>
      <c r="M94" s="19"/>
      <c r="N94" s="19"/>
      <c r="O94" s="19"/>
      <c r="P94" s="19"/>
      <c r="Q94" s="19">
        <f>SUM(M94:P94)</f>
        <v>0</v>
      </c>
      <c r="R94" s="19"/>
      <c r="S94" s="19">
        <v>0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>
        <f>SUM(Q94:AE94)</f>
        <v>0</v>
      </c>
      <c r="AG94" s="19"/>
      <c r="AH94" s="19">
        <v>0</v>
      </c>
      <c r="AI94" s="19"/>
      <c r="AJ94" s="19"/>
      <c r="AK94" s="19"/>
      <c r="AL94" s="19"/>
      <c r="AM94" s="19"/>
      <c r="AN94" s="19">
        <v>0</v>
      </c>
      <c r="AO94" s="19">
        <v>0</v>
      </c>
      <c r="AP94" s="19"/>
      <c r="AQ94" s="19"/>
      <c r="AR94" s="19"/>
      <c r="AS94" s="19"/>
      <c r="AT94" s="21">
        <v>0</v>
      </c>
      <c r="AU94" s="21">
        <v>0</v>
      </c>
      <c r="AV94" s="21">
        <v>0</v>
      </c>
      <c r="AW94" s="22">
        <f>SUM(AF94:AV94)</f>
        <v>0</v>
      </c>
      <c r="AX94" s="23">
        <v>0</v>
      </c>
      <c r="AY94" s="19">
        <v>0</v>
      </c>
      <c r="AZ94" s="22"/>
      <c r="BA94" s="24">
        <v>0</v>
      </c>
      <c r="BB94" s="19">
        <v>0</v>
      </c>
      <c r="BC94" s="19">
        <v>0</v>
      </c>
      <c r="BD94" s="19">
        <v>0</v>
      </c>
      <c r="BE94" s="19"/>
      <c r="BF94" s="19"/>
      <c r="BG94" s="19">
        <v>0</v>
      </c>
      <c r="BH94" s="19">
        <v>0</v>
      </c>
      <c r="BI94" s="19">
        <v>0</v>
      </c>
      <c r="BJ94" s="21"/>
      <c r="BK94" s="21"/>
      <c r="BL94" s="21"/>
      <c r="BM94" s="21">
        <f t="shared" si="42"/>
        <v>0</v>
      </c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>
        <f t="shared" si="39"/>
        <v>0</v>
      </c>
      <c r="CB94" s="20"/>
      <c r="CC94" s="20"/>
      <c r="CD94" s="20"/>
    </row>
    <row r="95" spans="1:82" s="49" customFormat="1" x14ac:dyDescent="0.3">
      <c r="A95" s="50" t="s">
        <v>76</v>
      </c>
      <c r="B95" s="51" t="s">
        <v>150</v>
      </c>
      <c r="C95" s="51" t="s">
        <v>284</v>
      </c>
      <c r="D95" s="51" t="s">
        <v>152</v>
      </c>
      <c r="E95" s="52" t="s">
        <v>227</v>
      </c>
      <c r="F95" s="52" t="s">
        <v>226</v>
      </c>
      <c r="G95" s="47" t="str">
        <f>IF(M95&gt;0, "1", "0")</f>
        <v>0</v>
      </c>
      <c r="H95" s="47" t="str">
        <f>IF(S95&gt;0, "1", "0")</f>
        <v>0</v>
      </c>
      <c r="I95" s="47" t="str">
        <f>IF(AI95&gt;0, "1", "0")</f>
        <v>1</v>
      </c>
      <c r="J95" s="47" t="str">
        <f>IF(AZ95&gt;0, "1", "0")</f>
        <v>0</v>
      </c>
      <c r="K95" s="47" t="str">
        <f>CONCATENATE(G95,H95,I95,J95)</f>
        <v>0010</v>
      </c>
      <c r="L95" s="52" t="str">
        <f>A95&amp;B95&amp;E95</f>
        <v>04800934Diagnostic Review 19-20</v>
      </c>
      <c r="M95" s="19"/>
      <c r="N95" s="19"/>
      <c r="O95" s="19"/>
      <c r="P95" s="19"/>
      <c r="Q95" s="19">
        <f>SUM(M95:P95)</f>
        <v>0</v>
      </c>
      <c r="R95" s="19"/>
      <c r="S95" s="19">
        <v>0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>
        <f>SUM(Q95:AE95)</f>
        <v>0</v>
      </c>
      <c r="AG95" s="19"/>
      <c r="AH95" s="19">
        <v>0</v>
      </c>
      <c r="AI95" s="19">
        <v>50026.447500000002</v>
      </c>
      <c r="AJ95" s="19"/>
      <c r="AK95" s="19"/>
      <c r="AL95" s="19"/>
      <c r="AM95" s="19"/>
      <c r="AN95" s="19">
        <v>0</v>
      </c>
      <c r="AO95" s="19">
        <v>0</v>
      </c>
      <c r="AP95" s="19"/>
      <c r="AQ95" s="19"/>
      <c r="AR95" s="19"/>
      <c r="AS95" s="19"/>
      <c r="AT95" s="21">
        <v>0</v>
      </c>
      <c r="AU95" s="21">
        <v>0</v>
      </c>
      <c r="AV95" s="21">
        <v>0</v>
      </c>
      <c r="AW95" s="22">
        <f>SUM(AF95:AV95)</f>
        <v>50026.447500000002</v>
      </c>
      <c r="AX95" s="23">
        <v>0</v>
      </c>
      <c r="AY95" s="19">
        <v>0</v>
      </c>
      <c r="AZ95" s="22"/>
      <c r="BA95" s="24">
        <v>0</v>
      </c>
      <c r="BB95" s="19">
        <v>0</v>
      </c>
      <c r="BC95" s="19">
        <v>0</v>
      </c>
      <c r="BD95" s="19">
        <v>0</v>
      </c>
      <c r="BE95" s="19"/>
      <c r="BF95" s="19"/>
      <c r="BG95" s="19">
        <v>0</v>
      </c>
      <c r="BH95" s="19">
        <v>0</v>
      </c>
      <c r="BI95" s="19">
        <v>0</v>
      </c>
      <c r="BJ95" s="21"/>
      <c r="BK95" s="21">
        <v>-15000</v>
      </c>
      <c r="BL95" s="21"/>
      <c r="BM95" s="21">
        <f t="shared" si="42"/>
        <v>35026.447500000002</v>
      </c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>
        <f t="shared" si="39"/>
        <v>35026.447500000002</v>
      </c>
      <c r="CB95" s="20"/>
      <c r="CC95" s="20"/>
      <c r="CD95" s="20"/>
    </row>
    <row r="96" spans="1:82" s="49" customFormat="1" x14ac:dyDescent="0.3">
      <c r="A96" s="50" t="s">
        <v>285</v>
      </c>
      <c r="B96" s="51" t="s">
        <v>286</v>
      </c>
      <c r="C96" s="51" t="s">
        <v>287</v>
      </c>
      <c r="D96" s="51" t="s">
        <v>288</v>
      </c>
      <c r="E96" s="52" t="s">
        <v>225</v>
      </c>
      <c r="F96" s="52" t="s">
        <v>226</v>
      </c>
      <c r="G96" s="47" t="str">
        <f>IF(M96&gt;0, "1", "0")</f>
        <v>0</v>
      </c>
      <c r="H96" s="47" t="str">
        <f>IF(S96&gt;0, "1", "0")</f>
        <v>1</v>
      </c>
      <c r="I96" s="47" t="str">
        <f>IF(AI96&gt;0, "1", "0")</f>
        <v>0</v>
      </c>
      <c r="J96" s="47" t="str">
        <f>IF(AZ96&gt;0, "1", "0")</f>
        <v>0</v>
      </c>
      <c r="K96" s="47" t="str">
        <f>CONCATENATE(G96,H96,I96,J96)</f>
        <v>0100</v>
      </c>
      <c r="L96" s="52" t="str">
        <f>A96&amp;B96&amp;E96</f>
        <v>05004085Diagnostic Review 18-19</v>
      </c>
      <c r="M96" s="19"/>
      <c r="N96" s="19"/>
      <c r="O96" s="19"/>
      <c r="P96" s="19"/>
      <c r="Q96" s="19">
        <f>SUM(M96:P96)</f>
        <v>0</v>
      </c>
      <c r="R96" s="19"/>
      <c r="S96" s="19">
        <v>35748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>
        <f>SUM(Q96:AE96)</f>
        <v>35748</v>
      </c>
      <c r="AG96" s="19"/>
      <c r="AH96" s="19">
        <v>5504</v>
      </c>
      <c r="AI96" s="19"/>
      <c r="AJ96" s="19">
        <v>-26984</v>
      </c>
      <c r="AK96" s="19"/>
      <c r="AL96" s="19"/>
      <c r="AM96" s="19">
        <v>-151.9</v>
      </c>
      <c r="AN96" s="19">
        <v>-1155</v>
      </c>
      <c r="AO96" s="19">
        <v>-32.229999999999997</v>
      </c>
      <c r="AP96" s="19">
        <v>-1234.4100000000001</v>
      </c>
      <c r="AQ96" s="19">
        <v>-531.05999999999995</v>
      </c>
      <c r="AR96" s="19"/>
      <c r="AS96" s="19">
        <v>-5659.4</v>
      </c>
      <c r="AT96" s="21">
        <v>0</v>
      </c>
      <c r="AU96" s="21">
        <v>0</v>
      </c>
      <c r="AV96" s="21">
        <v>0</v>
      </c>
      <c r="AW96" s="22">
        <f>SUM(AF96:AV96)</f>
        <v>5504.0000000000018</v>
      </c>
      <c r="AX96" s="23">
        <v>0</v>
      </c>
      <c r="AY96" s="19">
        <v>0</v>
      </c>
      <c r="AZ96" s="22"/>
      <c r="BA96" s="24">
        <v>0</v>
      </c>
      <c r="BB96" s="19">
        <v>0</v>
      </c>
      <c r="BC96" s="19">
        <v>0</v>
      </c>
      <c r="BD96" s="19">
        <v>0</v>
      </c>
      <c r="BE96" s="19"/>
      <c r="BF96" s="19"/>
      <c r="BG96" s="19">
        <v>0</v>
      </c>
      <c r="BH96" s="19">
        <v>0</v>
      </c>
      <c r="BI96" s="19">
        <v>0</v>
      </c>
      <c r="BJ96" s="21"/>
      <c r="BK96" s="21"/>
      <c r="BL96" s="21"/>
      <c r="BM96" s="21">
        <f t="shared" si="42"/>
        <v>5504.0000000000018</v>
      </c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>
        <f t="shared" si="39"/>
        <v>5504.0000000000018</v>
      </c>
      <c r="CB96" s="20"/>
      <c r="CC96" s="20"/>
      <c r="CD96" s="20"/>
    </row>
    <row r="97" spans="1:82" s="49" customFormat="1" x14ac:dyDescent="0.3">
      <c r="A97" s="50" t="s">
        <v>289</v>
      </c>
      <c r="B97" s="52" t="s">
        <v>290</v>
      </c>
      <c r="C97" s="51" t="s">
        <v>291</v>
      </c>
      <c r="D97" s="51" t="s">
        <v>292</v>
      </c>
      <c r="E97" s="52" t="s">
        <v>265</v>
      </c>
      <c r="F97" s="52"/>
      <c r="G97" s="47"/>
      <c r="H97" s="47"/>
      <c r="I97" s="47"/>
      <c r="J97" s="47"/>
      <c r="K97" s="47"/>
      <c r="L97" s="52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1"/>
      <c r="AU97" s="21"/>
      <c r="AV97" s="21"/>
      <c r="AW97" s="22"/>
      <c r="AX97" s="23"/>
      <c r="AY97" s="19"/>
      <c r="AZ97" s="22">
        <v>20000</v>
      </c>
      <c r="BA97" s="24"/>
      <c r="BB97" s="19"/>
      <c r="BC97" s="19"/>
      <c r="BD97" s="19"/>
      <c r="BE97" s="19"/>
      <c r="BF97" s="19"/>
      <c r="BG97" s="19"/>
      <c r="BH97" s="19"/>
      <c r="BI97" s="19"/>
      <c r="BJ97" s="21"/>
      <c r="BK97" s="21"/>
      <c r="BL97" s="21"/>
      <c r="BM97" s="21">
        <f t="shared" si="42"/>
        <v>20000</v>
      </c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>
        <f t="shared" si="39"/>
        <v>20000</v>
      </c>
      <c r="CB97" s="20"/>
      <c r="CC97" s="20"/>
      <c r="CD97" s="20"/>
    </row>
    <row r="98" spans="1:82" s="49" customFormat="1" x14ac:dyDescent="0.3">
      <c r="A98" s="50" t="s">
        <v>293</v>
      </c>
      <c r="B98" s="51" t="s">
        <v>294</v>
      </c>
      <c r="C98" s="51" t="s">
        <v>295</v>
      </c>
      <c r="D98" s="51" t="s">
        <v>296</v>
      </c>
      <c r="E98" s="52" t="s">
        <v>254</v>
      </c>
      <c r="F98" s="52" t="s">
        <v>226</v>
      </c>
      <c r="G98" s="47" t="str">
        <f>IF(M98&gt;0, "1", "0")</f>
        <v>1</v>
      </c>
      <c r="H98" s="47" t="str">
        <f>IF(S98&gt;0, "1", "0")</f>
        <v>0</v>
      </c>
      <c r="I98" s="47" t="str">
        <f>IF(AI98&gt;0, "1", "0")</f>
        <v>0</v>
      </c>
      <c r="J98" s="47" t="str">
        <f>IF(AZ98&gt;0, "1", "0")</f>
        <v>0</v>
      </c>
      <c r="K98" s="47" t="str">
        <f>CONCATENATE(G98,H98,I98,J98)</f>
        <v>1000</v>
      </c>
      <c r="L98" s="52" t="str">
        <f>A98&amp;B98&amp;E98</f>
        <v>07407880Diagnostic Review 17-18</v>
      </c>
      <c r="M98" s="19">
        <v>49590</v>
      </c>
      <c r="N98" s="19"/>
      <c r="O98" s="19"/>
      <c r="P98" s="19"/>
      <c r="Q98" s="19">
        <f>SUM(M98:P98)</f>
        <v>49590</v>
      </c>
      <c r="R98" s="19"/>
      <c r="S98" s="19">
        <v>0</v>
      </c>
      <c r="T98" s="19"/>
      <c r="U98" s="19">
        <v>-49590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>
        <f>SUM(Q98:AE98)</f>
        <v>0</v>
      </c>
      <c r="AG98" s="19"/>
      <c r="AH98" s="19">
        <v>0</v>
      </c>
      <c r="AI98" s="19"/>
      <c r="AJ98" s="19"/>
      <c r="AK98" s="19"/>
      <c r="AL98" s="19"/>
      <c r="AM98" s="19"/>
      <c r="AN98" s="19">
        <v>0</v>
      </c>
      <c r="AO98" s="19">
        <v>0</v>
      </c>
      <c r="AP98" s="19"/>
      <c r="AQ98" s="19"/>
      <c r="AR98" s="19"/>
      <c r="AS98" s="19"/>
      <c r="AT98" s="21">
        <v>0</v>
      </c>
      <c r="AU98" s="21">
        <v>0</v>
      </c>
      <c r="AV98" s="21">
        <v>0</v>
      </c>
      <c r="AW98" s="22">
        <f>SUM(AF98:AV98)</f>
        <v>0</v>
      </c>
      <c r="AX98" s="23">
        <v>0</v>
      </c>
      <c r="AY98" s="19">
        <v>0</v>
      </c>
      <c r="AZ98" s="22"/>
      <c r="BA98" s="24">
        <v>0</v>
      </c>
      <c r="BB98" s="19">
        <v>0</v>
      </c>
      <c r="BC98" s="19">
        <v>0</v>
      </c>
      <c r="BD98" s="19">
        <v>0</v>
      </c>
      <c r="BE98" s="19"/>
      <c r="BF98" s="19"/>
      <c r="BG98" s="19">
        <v>0</v>
      </c>
      <c r="BH98" s="19">
        <v>0</v>
      </c>
      <c r="BI98" s="19">
        <v>0</v>
      </c>
      <c r="BJ98" s="21"/>
      <c r="BK98" s="21"/>
      <c r="BL98" s="21"/>
      <c r="BM98" s="21">
        <f t="shared" si="42"/>
        <v>0</v>
      </c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>
        <f t="shared" si="39"/>
        <v>0</v>
      </c>
      <c r="CB98" s="20"/>
      <c r="CC98" s="20"/>
      <c r="CD98" s="20"/>
    </row>
    <row r="99" spans="1:82" s="49" customFormat="1" x14ac:dyDescent="0.3">
      <c r="A99" s="50" t="s">
        <v>297</v>
      </c>
      <c r="B99" s="51" t="s">
        <v>298</v>
      </c>
      <c r="C99" s="51" t="s">
        <v>299</v>
      </c>
      <c r="D99" s="51" t="s">
        <v>300</v>
      </c>
      <c r="E99" s="52" t="s">
        <v>225</v>
      </c>
      <c r="F99" s="52" t="s">
        <v>226</v>
      </c>
      <c r="G99" s="47" t="str">
        <f>IF(M99&gt;0, "1", "0")</f>
        <v>0</v>
      </c>
      <c r="H99" s="47" t="str">
        <f>IF(S99&gt;0, "1", "0")</f>
        <v>1</v>
      </c>
      <c r="I99" s="47" t="str">
        <f>IF(AI99&gt;0, "1", "0")</f>
        <v>0</v>
      </c>
      <c r="J99" s="47" t="str">
        <f>IF(AZ99&gt;0, "1", "0")</f>
        <v>0</v>
      </c>
      <c r="K99" s="47" t="str">
        <f>CONCATENATE(G99,H99,I99,J99)</f>
        <v>0100</v>
      </c>
      <c r="L99" s="52" t="str">
        <f>A99&amp;B99&amp;E99</f>
        <v>08702155Diagnostic Review 18-19</v>
      </c>
      <c r="M99" s="19"/>
      <c r="N99" s="19"/>
      <c r="O99" s="19"/>
      <c r="P99" s="19"/>
      <c r="Q99" s="19">
        <f>SUM(M99:P99)</f>
        <v>0</v>
      </c>
      <c r="R99" s="19"/>
      <c r="S99" s="19">
        <v>54281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>
        <v>-21000</v>
      </c>
      <c r="AF99" s="19">
        <f>SUM(Q99:AE99)</f>
        <v>33281</v>
      </c>
      <c r="AG99" s="19"/>
      <c r="AH99" s="19">
        <v>0</v>
      </c>
      <c r="AI99" s="19"/>
      <c r="AJ99" s="19"/>
      <c r="AK99" s="19"/>
      <c r="AL99" s="19"/>
      <c r="AM99" s="19"/>
      <c r="AN99" s="19">
        <v>-21920</v>
      </c>
      <c r="AO99" s="19">
        <v>0</v>
      </c>
      <c r="AP99" s="19"/>
      <c r="AQ99" s="19"/>
      <c r="AR99" s="19"/>
      <c r="AS99" s="19"/>
      <c r="AT99" s="21">
        <v>0</v>
      </c>
      <c r="AU99" s="21">
        <v>0</v>
      </c>
      <c r="AV99" s="21">
        <v>0</v>
      </c>
      <c r="AW99" s="22">
        <f>SUM(AF99:AV99)</f>
        <v>11361</v>
      </c>
      <c r="AX99" s="23">
        <v>0</v>
      </c>
      <c r="AY99" s="19">
        <v>0</v>
      </c>
      <c r="AZ99" s="22"/>
      <c r="BA99" s="24">
        <v>0</v>
      </c>
      <c r="BB99" s="19">
        <v>-3750</v>
      </c>
      <c r="BC99" s="19">
        <v>0</v>
      </c>
      <c r="BD99" s="19">
        <v>0</v>
      </c>
      <c r="BE99" s="19"/>
      <c r="BF99" s="19"/>
      <c r="BG99" s="19">
        <v>0</v>
      </c>
      <c r="BH99" s="19">
        <v>0</v>
      </c>
      <c r="BI99" s="19">
        <v>0</v>
      </c>
      <c r="BJ99" s="21"/>
      <c r="BK99" s="21"/>
      <c r="BL99" s="21"/>
      <c r="BM99" s="21">
        <f t="shared" si="42"/>
        <v>7611</v>
      </c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>
        <f t="shared" si="39"/>
        <v>7611</v>
      </c>
      <c r="CB99" s="20"/>
      <c r="CC99" s="20"/>
      <c r="CD99" s="20"/>
    </row>
    <row r="100" spans="1:82" s="49" customFormat="1" x14ac:dyDescent="0.3">
      <c r="A100" s="50" t="s">
        <v>297</v>
      </c>
      <c r="B100" s="51" t="s">
        <v>301</v>
      </c>
      <c r="C100" s="51" t="s">
        <v>299</v>
      </c>
      <c r="D100" s="51" t="s">
        <v>302</v>
      </c>
      <c r="E100" s="52" t="s">
        <v>225</v>
      </c>
      <c r="F100" s="52" t="s">
        <v>226</v>
      </c>
      <c r="G100" s="47" t="str">
        <f>IF(M100&gt;0, "1", "0")</f>
        <v>0</v>
      </c>
      <c r="H100" s="47" t="str">
        <f>IF(S100&gt;0, "1", "0")</f>
        <v>1</v>
      </c>
      <c r="I100" s="47" t="str">
        <f>IF(AI100&gt;0, "1", "0")</f>
        <v>0</v>
      </c>
      <c r="J100" s="47" t="str">
        <f>IF(AZ100&gt;0, "1", "0")</f>
        <v>0</v>
      </c>
      <c r="K100" s="47" t="str">
        <f>CONCATENATE(G100,H100,I100,J100)</f>
        <v>0100</v>
      </c>
      <c r="L100" s="52" t="str">
        <f>A100&amp;B100&amp;E100</f>
        <v>08702166Diagnostic Review 18-19</v>
      </c>
      <c r="M100" s="19"/>
      <c r="N100" s="19"/>
      <c r="O100" s="19"/>
      <c r="P100" s="19"/>
      <c r="Q100" s="19">
        <f>SUM(M100:P100)</f>
        <v>0</v>
      </c>
      <c r="R100" s="19"/>
      <c r="S100" s="19">
        <v>28283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>
        <v>-18000</v>
      </c>
      <c r="AF100" s="19">
        <f>SUM(Q100:AE100)</f>
        <v>10283</v>
      </c>
      <c r="AG100" s="19"/>
      <c r="AH100" s="19">
        <v>0</v>
      </c>
      <c r="AI100" s="19"/>
      <c r="AJ100" s="19"/>
      <c r="AK100" s="19"/>
      <c r="AL100" s="19"/>
      <c r="AM100" s="19"/>
      <c r="AN100" s="19">
        <v>0</v>
      </c>
      <c r="AO100" s="19">
        <v>0</v>
      </c>
      <c r="AP100" s="19"/>
      <c r="AQ100" s="19"/>
      <c r="AR100" s="19"/>
      <c r="AS100" s="19">
        <v>-9405.4500000000007</v>
      </c>
      <c r="AT100" s="21">
        <v>0</v>
      </c>
      <c r="AU100" s="21">
        <v>0</v>
      </c>
      <c r="AV100" s="21">
        <v>0</v>
      </c>
      <c r="AW100" s="22">
        <f>SUM(AF100:AV100)</f>
        <v>877.54999999999927</v>
      </c>
      <c r="AX100" s="23">
        <v>0</v>
      </c>
      <c r="AY100" s="19">
        <v>0</v>
      </c>
      <c r="AZ100" s="22"/>
      <c r="BA100" s="24">
        <v>0</v>
      </c>
      <c r="BB100" s="19">
        <v>0</v>
      </c>
      <c r="BC100" s="19">
        <v>0</v>
      </c>
      <c r="BD100" s="19">
        <v>0</v>
      </c>
      <c r="BE100" s="19"/>
      <c r="BF100" s="19"/>
      <c r="BG100" s="19">
        <v>0</v>
      </c>
      <c r="BH100" s="19">
        <v>0</v>
      </c>
      <c r="BI100" s="19">
        <v>0</v>
      </c>
      <c r="BJ100" s="21"/>
      <c r="BK100" s="21"/>
      <c r="BL100" s="21"/>
      <c r="BM100" s="21">
        <f t="shared" si="42"/>
        <v>877.54999999999927</v>
      </c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>
        <f t="shared" si="39"/>
        <v>877.54999999999927</v>
      </c>
      <c r="CB100" s="20"/>
      <c r="CC100" s="20"/>
      <c r="CD100" s="20"/>
    </row>
    <row r="101" spans="1:82" s="49" customFormat="1" x14ac:dyDescent="0.3">
      <c r="A101" s="50" t="s">
        <v>55</v>
      </c>
      <c r="B101" s="51" t="s">
        <v>303</v>
      </c>
      <c r="C101" s="51" t="s">
        <v>56</v>
      </c>
      <c r="D101" s="51" t="s">
        <v>304</v>
      </c>
      <c r="E101" s="52" t="s">
        <v>225</v>
      </c>
      <c r="F101" s="52" t="s">
        <v>226</v>
      </c>
      <c r="G101" s="47" t="str">
        <f>IF(M101&gt;0, "1", "0")</f>
        <v>0</v>
      </c>
      <c r="H101" s="47" t="str">
        <f>IF(S101&gt;0, "1", "0")</f>
        <v>1</v>
      </c>
      <c r="I101" s="47" t="str">
        <f>IF(AI101&gt;0, "1", "0")</f>
        <v>0</v>
      </c>
      <c r="J101" s="47" t="str">
        <f>IF(AZ101&gt;0, "1", "0")</f>
        <v>0</v>
      </c>
      <c r="K101" s="47" t="str">
        <f>CONCATENATE(G101,H101,I101,J101)</f>
        <v>0100</v>
      </c>
      <c r="L101" s="52" t="str">
        <f>A101&amp;B101&amp;E101</f>
        <v>08800650Diagnostic Review 18-19</v>
      </c>
      <c r="M101" s="19"/>
      <c r="N101" s="19"/>
      <c r="O101" s="19"/>
      <c r="P101" s="19"/>
      <c r="Q101" s="19">
        <f>SUM(M101:P101)</f>
        <v>0</v>
      </c>
      <c r="R101" s="19"/>
      <c r="S101" s="19">
        <v>18296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>
        <f>SUM(Q101:AE101)</f>
        <v>18296</v>
      </c>
      <c r="AG101" s="19"/>
      <c r="AH101" s="19">
        <v>0</v>
      </c>
      <c r="AI101" s="19"/>
      <c r="AJ101" s="19"/>
      <c r="AK101" s="19"/>
      <c r="AL101" s="19"/>
      <c r="AM101" s="19"/>
      <c r="AN101" s="19">
        <v>0</v>
      </c>
      <c r="AO101" s="19">
        <v>0</v>
      </c>
      <c r="AP101" s="19"/>
      <c r="AQ101" s="19"/>
      <c r="AR101" s="19"/>
      <c r="AS101" s="19"/>
      <c r="AT101" s="21">
        <v>0</v>
      </c>
      <c r="AU101" s="21">
        <v>0</v>
      </c>
      <c r="AV101" s="21">
        <v>0</v>
      </c>
      <c r="AW101" s="22">
        <f>SUM(AF101:AV101)</f>
        <v>18296</v>
      </c>
      <c r="AX101" s="23">
        <v>0</v>
      </c>
      <c r="AY101" s="19">
        <v>0</v>
      </c>
      <c r="AZ101" s="22"/>
      <c r="BA101" s="24">
        <v>0</v>
      </c>
      <c r="BB101" s="19">
        <v>0</v>
      </c>
      <c r="BC101" s="19">
        <v>0</v>
      </c>
      <c r="BD101" s="19">
        <v>0</v>
      </c>
      <c r="BE101" s="19"/>
      <c r="BF101" s="19"/>
      <c r="BG101" s="19">
        <v>0</v>
      </c>
      <c r="BH101" s="19">
        <v>0</v>
      </c>
      <c r="BI101" s="19">
        <v>0</v>
      </c>
      <c r="BJ101" s="21"/>
      <c r="BK101" s="21"/>
      <c r="BL101" s="21"/>
      <c r="BM101" s="21">
        <f t="shared" si="42"/>
        <v>18296</v>
      </c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>
        <f t="shared" si="39"/>
        <v>18296</v>
      </c>
      <c r="CB101" s="20"/>
      <c r="CC101" s="20"/>
      <c r="CD101" s="20"/>
    </row>
    <row r="102" spans="1:82" s="49" customFormat="1" x14ac:dyDescent="0.3">
      <c r="A102" s="50" t="s">
        <v>55</v>
      </c>
      <c r="B102" s="52" t="s">
        <v>305</v>
      </c>
      <c r="C102" s="51" t="s">
        <v>56</v>
      </c>
      <c r="D102" s="51" t="s">
        <v>306</v>
      </c>
      <c r="E102" s="52" t="s">
        <v>265</v>
      </c>
      <c r="F102" s="52"/>
      <c r="G102" s="47"/>
      <c r="H102" s="47"/>
      <c r="I102" s="47"/>
      <c r="J102" s="47"/>
      <c r="K102" s="47"/>
      <c r="L102" s="52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21"/>
      <c r="AU102" s="21"/>
      <c r="AV102" s="21"/>
      <c r="AW102" s="22"/>
      <c r="AX102" s="23"/>
      <c r="AY102" s="19"/>
      <c r="AZ102" s="22">
        <v>25000</v>
      </c>
      <c r="BA102" s="24"/>
      <c r="BB102" s="19"/>
      <c r="BC102" s="19"/>
      <c r="BD102" s="19"/>
      <c r="BE102" s="19"/>
      <c r="BF102" s="19"/>
      <c r="BG102" s="19"/>
      <c r="BH102" s="19"/>
      <c r="BI102" s="19"/>
      <c r="BJ102" s="21"/>
      <c r="BK102" s="21"/>
      <c r="BL102" s="21"/>
      <c r="BM102" s="21">
        <f t="shared" si="42"/>
        <v>25000</v>
      </c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>
        <f t="shared" si="39"/>
        <v>25000</v>
      </c>
      <c r="CB102" s="20"/>
      <c r="CC102" s="20"/>
      <c r="CD102" s="20"/>
    </row>
    <row r="103" spans="1:82" s="49" customFormat="1" x14ac:dyDescent="0.3">
      <c r="A103" s="50" t="s">
        <v>55</v>
      </c>
      <c r="B103" s="51" t="s">
        <v>307</v>
      </c>
      <c r="C103" s="51" t="s">
        <v>56</v>
      </c>
      <c r="D103" s="51" t="s">
        <v>308</v>
      </c>
      <c r="E103" s="52" t="s">
        <v>227</v>
      </c>
      <c r="F103" s="52" t="s">
        <v>226</v>
      </c>
      <c r="G103" s="47" t="str">
        <f t="shared" ref="G103:G110" si="52">IF(M103&gt;0, "1", "0")</f>
        <v>0</v>
      </c>
      <c r="H103" s="47" t="str">
        <f t="shared" ref="H103:H110" si="53">IF(S103&gt;0, "1", "0")</f>
        <v>0</v>
      </c>
      <c r="I103" s="47" t="str">
        <f t="shared" ref="I103:I110" si="54">IF(AI103&gt;0, "1", "0")</f>
        <v>1</v>
      </c>
      <c r="J103" s="47" t="str">
        <f t="shared" ref="J103:J110" si="55">IF(AZ103&gt;0, "1", "0")</f>
        <v>0</v>
      </c>
      <c r="K103" s="47" t="str">
        <f t="shared" ref="K103:K110" si="56">CONCATENATE(G103,H103,I103,J103)</f>
        <v>0010</v>
      </c>
      <c r="L103" s="52" t="str">
        <f t="shared" ref="L103:L110" si="57">A103&amp;B103&amp;E103</f>
        <v>08804140Diagnostic Review 19-20</v>
      </c>
      <c r="M103" s="19"/>
      <c r="N103" s="19"/>
      <c r="O103" s="19"/>
      <c r="P103" s="19"/>
      <c r="Q103" s="19">
        <f t="shared" ref="Q103:Q110" si="58">SUM(M103:P103)</f>
        <v>0</v>
      </c>
      <c r="R103" s="19"/>
      <c r="S103" s="19">
        <v>0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>
        <f t="shared" ref="AF103:AF110" si="59">SUM(Q103:AE103)</f>
        <v>0</v>
      </c>
      <c r="AG103" s="19"/>
      <c r="AH103" s="19">
        <v>0</v>
      </c>
      <c r="AI103" s="19">
        <v>21454</v>
      </c>
      <c r="AJ103" s="19"/>
      <c r="AK103" s="19"/>
      <c r="AL103" s="19"/>
      <c r="AM103" s="19"/>
      <c r="AN103" s="19">
        <v>0</v>
      </c>
      <c r="AO103" s="19">
        <v>0</v>
      </c>
      <c r="AP103" s="19"/>
      <c r="AQ103" s="19"/>
      <c r="AR103" s="19"/>
      <c r="AS103" s="19"/>
      <c r="AT103" s="21">
        <v>0</v>
      </c>
      <c r="AU103" s="21">
        <v>0</v>
      </c>
      <c r="AV103" s="21">
        <v>0</v>
      </c>
      <c r="AW103" s="22">
        <f t="shared" ref="AW103:AW110" si="60">SUM(AF103:AV103)</f>
        <v>21454</v>
      </c>
      <c r="AX103" s="23">
        <v>0</v>
      </c>
      <c r="AY103" s="19">
        <v>0</v>
      </c>
      <c r="AZ103" s="22"/>
      <c r="BA103" s="24">
        <v>0</v>
      </c>
      <c r="BB103" s="19">
        <v>0</v>
      </c>
      <c r="BC103" s="19">
        <v>0</v>
      </c>
      <c r="BD103" s="19">
        <v>0</v>
      </c>
      <c r="BE103" s="19"/>
      <c r="BF103" s="19"/>
      <c r="BG103" s="19">
        <v>0</v>
      </c>
      <c r="BH103" s="19">
        <v>0</v>
      </c>
      <c r="BI103" s="19">
        <v>0</v>
      </c>
      <c r="BJ103" s="21"/>
      <c r="BK103" s="21"/>
      <c r="BL103" s="21"/>
      <c r="BM103" s="21">
        <f t="shared" si="42"/>
        <v>21454</v>
      </c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>
        <f t="shared" si="39"/>
        <v>21454</v>
      </c>
      <c r="CB103" s="20"/>
      <c r="CC103" s="20"/>
      <c r="CD103" s="20"/>
    </row>
    <row r="104" spans="1:82" s="49" customFormat="1" x14ac:dyDescent="0.3">
      <c r="A104" s="50" t="s">
        <v>55</v>
      </c>
      <c r="B104" s="51" t="s">
        <v>171</v>
      </c>
      <c r="C104" s="51" t="s">
        <v>56</v>
      </c>
      <c r="D104" s="51" t="s">
        <v>309</v>
      </c>
      <c r="E104" s="52" t="s">
        <v>225</v>
      </c>
      <c r="F104" s="52" t="s">
        <v>226</v>
      </c>
      <c r="G104" s="47" t="str">
        <f t="shared" si="52"/>
        <v>0</v>
      </c>
      <c r="H104" s="47" t="str">
        <f t="shared" si="53"/>
        <v>1</v>
      </c>
      <c r="I104" s="47" t="str">
        <f t="shared" si="54"/>
        <v>0</v>
      </c>
      <c r="J104" s="47" t="str">
        <f t="shared" si="55"/>
        <v>0</v>
      </c>
      <c r="K104" s="47" t="str">
        <f t="shared" si="56"/>
        <v>0100</v>
      </c>
      <c r="L104" s="52" t="str">
        <f t="shared" si="57"/>
        <v>08804782Diagnostic Review 18-19</v>
      </c>
      <c r="M104" s="19"/>
      <c r="N104" s="19"/>
      <c r="O104" s="19"/>
      <c r="P104" s="19"/>
      <c r="Q104" s="19">
        <f t="shared" si="58"/>
        <v>0</v>
      </c>
      <c r="R104" s="19"/>
      <c r="S104" s="19">
        <v>18296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>
        <f t="shared" si="59"/>
        <v>18296</v>
      </c>
      <c r="AG104" s="19"/>
      <c r="AH104" s="19">
        <v>0</v>
      </c>
      <c r="AI104" s="19"/>
      <c r="AJ104" s="19"/>
      <c r="AK104" s="19"/>
      <c r="AL104" s="19"/>
      <c r="AM104" s="19"/>
      <c r="AN104" s="19">
        <v>0</v>
      </c>
      <c r="AO104" s="19">
        <v>0</v>
      </c>
      <c r="AP104" s="19"/>
      <c r="AQ104" s="19"/>
      <c r="AR104" s="19"/>
      <c r="AS104" s="19"/>
      <c r="AT104" s="21">
        <v>0</v>
      </c>
      <c r="AU104" s="21">
        <v>0</v>
      </c>
      <c r="AV104" s="21">
        <v>0</v>
      </c>
      <c r="AW104" s="22">
        <f t="shared" si="60"/>
        <v>18296</v>
      </c>
      <c r="AX104" s="23">
        <v>0</v>
      </c>
      <c r="AY104" s="19">
        <v>0</v>
      </c>
      <c r="AZ104" s="22"/>
      <c r="BA104" s="24">
        <v>0</v>
      </c>
      <c r="BB104" s="19">
        <v>0</v>
      </c>
      <c r="BC104" s="19">
        <v>0</v>
      </c>
      <c r="BD104" s="19">
        <v>0</v>
      </c>
      <c r="BE104" s="19"/>
      <c r="BF104" s="19"/>
      <c r="BG104" s="19">
        <v>0</v>
      </c>
      <c r="BH104" s="19">
        <v>0</v>
      </c>
      <c r="BI104" s="19">
        <v>0</v>
      </c>
      <c r="BJ104" s="21"/>
      <c r="BK104" s="21"/>
      <c r="BL104" s="21"/>
      <c r="BM104" s="21">
        <f t="shared" si="42"/>
        <v>18296</v>
      </c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>
        <f t="shared" si="39"/>
        <v>18296</v>
      </c>
      <c r="CB104" s="20"/>
      <c r="CC104" s="20"/>
      <c r="CD104" s="20"/>
    </row>
    <row r="105" spans="1:82" s="49" customFormat="1" x14ac:dyDescent="0.3">
      <c r="A105" s="50" t="s">
        <v>55</v>
      </c>
      <c r="B105" s="51" t="s">
        <v>310</v>
      </c>
      <c r="C105" s="51" t="s">
        <v>56</v>
      </c>
      <c r="D105" s="51" t="s">
        <v>311</v>
      </c>
      <c r="E105" s="52" t="s">
        <v>225</v>
      </c>
      <c r="F105" s="52" t="s">
        <v>226</v>
      </c>
      <c r="G105" s="47" t="str">
        <f t="shared" si="52"/>
        <v>0</v>
      </c>
      <c r="H105" s="47" t="str">
        <f t="shared" si="53"/>
        <v>1</v>
      </c>
      <c r="I105" s="47" t="str">
        <f t="shared" si="54"/>
        <v>0</v>
      </c>
      <c r="J105" s="47" t="str">
        <f t="shared" si="55"/>
        <v>0</v>
      </c>
      <c r="K105" s="47" t="str">
        <f t="shared" si="56"/>
        <v>0100</v>
      </c>
      <c r="L105" s="52" t="str">
        <f t="shared" si="57"/>
        <v>08805578Diagnostic Review 18-19</v>
      </c>
      <c r="M105" s="19"/>
      <c r="N105" s="19"/>
      <c r="O105" s="19"/>
      <c r="P105" s="19"/>
      <c r="Q105" s="19">
        <f t="shared" si="58"/>
        <v>0</v>
      </c>
      <c r="R105" s="19"/>
      <c r="S105" s="19">
        <v>18296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>
        <f t="shared" si="59"/>
        <v>18296</v>
      </c>
      <c r="AG105" s="19"/>
      <c r="AH105" s="19">
        <v>0</v>
      </c>
      <c r="AI105" s="19"/>
      <c r="AJ105" s="19"/>
      <c r="AK105" s="19"/>
      <c r="AL105" s="19"/>
      <c r="AM105" s="19"/>
      <c r="AN105" s="19">
        <v>0</v>
      </c>
      <c r="AO105" s="19">
        <v>0</v>
      </c>
      <c r="AP105" s="19"/>
      <c r="AQ105" s="19"/>
      <c r="AR105" s="19"/>
      <c r="AS105" s="19"/>
      <c r="AT105" s="21">
        <v>0</v>
      </c>
      <c r="AU105" s="21">
        <v>0</v>
      </c>
      <c r="AV105" s="21">
        <v>0</v>
      </c>
      <c r="AW105" s="22">
        <f t="shared" si="60"/>
        <v>18296</v>
      </c>
      <c r="AX105" s="23">
        <v>0</v>
      </c>
      <c r="AY105" s="19">
        <v>0</v>
      </c>
      <c r="AZ105" s="22"/>
      <c r="BA105" s="24">
        <v>0</v>
      </c>
      <c r="BB105" s="19">
        <v>0</v>
      </c>
      <c r="BC105" s="19">
        <v>0</v>
      </c>
      <c r="BD105" s="19">
        <v>0</v>
      </c>
      <c r="BE105" s="19"/>
      <c r="BF105" s="19"/>
      <c r="BG105" s="19">
        <v>0</v>
      </c>
      <c r="BH105" s="19">
        <v>0</v>
      </c>
      <c r="BI105" s="19">
        <v>0</v>
      </c>
      <c r="BJ105" s="21"/>
      <c r="BK105" s="21"/>
      <c r="BL105" s="21"/>
      <c r="BM105" s="21">
        <f t="shared" si="42"/>
        <v>18296</v>
      </c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>
        <f t="shared" si="39"/>
        <v>18296</v>
      </c>
      <c r="CB105" s="20"/>
      <c r="CC105" s="20"/>
      <c r="CD105" s="20"/>
    </row>
    <row r="106" spans="1:82" s="49" customFormat="1" x14ac:dyDescent="0.3">
      <c r="A106" s="50" t="s">
        <v>55</v>
      </c>
      <c r="B106" s="51" t="s">
        <v>312</v>
      </c>
      <c r="C106" s="51" t="s">
        <v>56</v>
      </c>
      <c r="D106" s="51" t="s">
        <v>313</v>
      </c>
      <c r="E106" s="52" t="s">
        <v>225</v>
      </c>
      <c r="F106" s="52" t="s">
        <v>226</v>
      </c>
      <c r="G106" s="47" t="str">
        <f t="shared" si="52"/>
        <v>0</v>
      </c>
      <c r="H106" s="47" t="str">
        <f t="shared" si="53"/>
        <v>1</v>
      </c>
      <c r="I106" s="47" t="str">
        <f t="shared" si="54"/>
        <v>0</v>
      </c>
      <c r="J106" s="47" t="str">
        <f t="shared" si="55"/>
        <v>0</v>
      </c>
      <c r="K106" s="47" t="str">
        <f t="shared" si="56"/>
        <v>0100</v>
      </c>
      <c r="L106" s="52" t="str">
        <f t="shared" si="57"/>
        <v>08806002Diagnostic Review 18-19</v>
      </c>
      <c r="M106" s="19"/>
      <c r="N106" s="19"/>
      <c r="O106" s="19"/>
      <c r="P106" s="19"/>
      <c r="Q106" s="19">
        <f t="shared" si="58"/>
        <v>0</v>
      </c>
      <c r="R106" s="19"/>
      <c r="S106" s="19">
        <v>18296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>
        <f t="shared" si="59"/>
        <v>18296</v>
      </c>
      <c r="AG106" s="19"/>
      <c r="AH106" s="19">
        <v>0</v>
      </c>
      <c r="AI106" s="19"/>
      <c r="AJ106" s="19"/>
      <c r="AK106" s="19"/>
      <c r="AL106" s="19"/>
      <c r="AM106" s="19"/>
      <c r="AN106" s="19">
        <v>0</v>
      </c>
      <c r="AO106" s="19">
        <v>0</v>
      </c>
      <c r="AP106" s="19"/>
      <c r="AQ106" s="19"/>
      <c r="AR106" s="19"/>
      <c r="AS106" s="19"/>
      <c r="AT106" s="21">
        <v>0</v>
      </c>
      <c r="AU106" s="21">
        <v>0</v>
      </c>
      <c r="AV106" s="21">
        <v>0</v>
      </c>
      <c r="AW106" s="22">
        <f t="shared" si="60"/>
        <v>18296</v>
      </c>
      <c r="AX106" s="23">
        <v>0</v>
      </c>
      <c r="AY106" s="19">
        <v>0</v>
      </c>
      <c r="AZ106" s="22"/>
      <c r="BA106" s="24">
        <v>0</v>
      </c>
      <c r="BB106" s="19">
        <v>0</v>
      </c>
      <c r="BC106" s="19">
        <v>0</v>
      </c>
      <c r="BD106" s="19">
        <v>0</v>
      </c>
      <c r="BE106" s="19"/>
      <c r="BF106" s="19"/>
      <c r="BG106" s="19">
        <v>0</v>
      </c>
      <c r="BH106" s="19">
        <v>0</v>
      </c>
      <c r="BI106" s="19">
        <v>0</v>
      </c>
      <c r="BJ106" s="21"/>
      <c r="BK106" s="21"/>
      <c r="BL106" s="21"/>
      <c r="BM106" s="21">
        <f t="shared" si="42"/>
        <v>18296</v>
      </c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>
        <f t="shared" si="39"/>
        <v>18296</v>
      </c>
      <c r="CB106" s="20"/>
      <c r="CC106" s="20"/>
      <c r="CD106" s="20"/>
    </row>
    <row r="107" spans="1:82" s="49" customFormat="1" x14ac:dyDescent="0.3">
      <c r="A107" s="50" t="s">
        <v>55</v>
      </c>
      <c r="B107" s="51" t="s">
        <v>314</v>
      </c>
      <c r="C107" s="51" t="s">
        <v>56</v>
      </c>
      <c r="D107" s="51" t="s">
        <v>315</v>
      </c>
      <c r="E107" s="52" t="s">
        <v>225</v>
      </c>
      <c r="F107" s="52" t="s">
        <v>226</v>
      </c>
      <c r="G107" s="47" t="str">
        <f t="shared" si="52"/>
        <v>0</v>
      </c>
      <c r="H107" s="47" t="str">
        <f t="shared" si="53"/>
        <v>1</v>
      </c>
      <c r="I107" s="47" t="str">
        <f t="shared" si="54"/>
        <v>0</v>
      </c>
      <c r="J107" s="47" t="str">
        <f t="shared" si="55"/>
        <v>0</v>
      </c>
      <c r="K107" s="47" t="str">
        <f t="shared" si="56"/>
        <v>0100</v>
      </c>
      <c r="L107" s="52" t="str">
        <f t="shared" si="57"/>
        <v>08807698Diagnostic Review 18-19</v>
      </c>
      <c r="M107" s="19"/>
      <c r="N107" s="19"/>
      <c r="O107" s="19"/>
      <c r="P107" s="19"/>
      <c r="Q107" s="19">
        <f t="shared" si="58"/>
        <v>0</v>
      </c>
      <c r="R107" s="19"/>
      <c r="S107" s="19">
        <v>18296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>
        <f t="shared" si="59"/>
        <v>18296</v>
      </c>
      <c r="AG107" s="19"/>
      <c r="AH107" s="19">
        <v>0</v>
      </c>
      <c r="AI107" s="19"/>
      <c r="AJ107" s="19"/>
      <c r="AK107" s="19"/>
      <c r="AL107" s="19"/>
      <c r="AM107" s="19"/>
      <c r="AN107" s="19">
        <v>0</v>
      </c>
      <c r="AO107" s="19">
        <v>0</v>
      </c>
      <c r="AP107" s="19"/>
      <c r="AQ107" s="19"/>
      <c r="AR107" s="19"/>
      <c r="AS107" s="19"/>
      <c r="AT107" s="21">
        <v>0</v>
      </c>
      <c r="AU107" s="21">
        <v>0</v>
      </c>
      <c r="AV107" s="21">
        <v>0</v>
      </c>
      <c r="AW107" s="22">
        <f t="shared" si="60"/>
        <v>18296</v>
      </c>
      <c r="AX107" s="23">
        <v>0</v>
      </c>
      <c r="AY107" s="19">
        <v>0</v>
      </c>
      <c r="AZ107" s="22"/>
      <c r="BA107" s="24">
        <v>0</v>
      </c>
      <c r="BB107" s="19">
        <v>0</v>
      </c>
      <c r="BC107" s="19">
        <v>0</v>
      </c>
      <c r="BD107" s="19">
        <v>0</v>
      </c>
      <c r="BE107" s="19"/>
      <c r="BF107" s="19"/>
      <c r="BG107" s="19">
        <v>0</v>
      </c>
      <c r="BH107" s="19">
        <v>0</v>
      </c>
      <c r="BI107" s="19">
        <v>0</v>
      </c>
      <c r="BJ107" s="21"/>
      <c r="BK107" s="21"/>
      <c r="BL107" s="21"/>
      <c r="BM107" s="21">
        <f t="shared" si="42"/>
        <v>18296</v>
      </c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>
        <f t="shared" si="39"/>
        <v>18296</v>
      </c>
      <c r="CB107" s="20"/>
      <c r="CC107" s="20"/>
      <c r="CD107" s="20"/>
    </row>
    <row r="108" spans="1:82" s="49" customFormat="1" x14ac:dyDescent="0.3">
      <c r="A108" s="50" t="s">
        <v>55</v>
      </c>
      <c r="B108" s="51" t="s">
        <v>316</v>
      </c>
      <c r="C108" s="51" t="s">
        <v>56</v>
      </c>
      <c r="D108" s="51" t="s">
        <v>317</v>
      </c>
      <c r="E108" s="52" t="s">
        <v>225</v>
      </c>
      <c r="F108" s="52" t="s">
        <v>226</v>
      </c>
      <c r="G108" s="47" t="str">
        <f t="shared" si="52"/>
        <v>0</v>
      </c>
      <c r="H108" s="47" t="str">
        <f t="shared" si="53"/>
        <v>1</v>
      </c>
      <c r="I108" s="47" t="str">
        <f t="shared" si="54"/>
        <v>0</v>
      </c>
      <c r="J108" s="47" t="str">
        <f t="shared" si="55"/>
        <v>0</v>
      </c>
      <c r="K108" s="47" t="str">
        <f t="shared" si="56"/>
        <v>0100</v>
      </c>
      <c r="L108" s="52" t="str">
        <f t="shared" si="57"/>
        <v>08808145Diagnostic Review 18-19</v>
      </c>
      <c r="M108" s="19"/>
      <c r="N108" s="19"/>
      <c r="O108" s="19"/>
      <c r="P108" s="19"/>
      <c r="Q108" s="19">
        <f t="shared" si="58"/>
        <v>0</v>
      </c>
      <c r="R108" s="19"/>
      <c r="S108" s="19">
        <v>7837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>
        <f t="shared" si="59"/>
        <v>7837</v>
      </c>
      <c r="AG108" s="19"/>
      <c r="AH108" s="19">
        <v>0</v>
      </c>
      <c r="AI108" s="19"/>
      <c r="AJ108" s="19"/>
      <c r="AK108" s="19"/>
      <c r="AL108" s="19"/>
      <c r="AM108" s="19"/>
      <c r="AN108" s="19">
        <v>0</v>
      </c>
      <c r="AO108" s="19">
        <v>0</v>
      </c>
      <c r="AP108" s="19"/>
      <c r="AQ108" s="19"/>
      <c r="AR108" s="19"/>
      <c r="AS108" s="19"/>
      <c r="AT108" s="21">
        <v>0</v>
      </c>
      <c r="AU108" s="21">
        <v>0</v>
      </c>
      <c r="AV108" s="21">
        <v>0</v>
      </c>
      <c r="AW108" s="22">
        <f t="shared" si="60"/>
        <v>7837</v>
      </c>
      <c r="AX108" s="23">
        <v>0</v>
      </c>
      <c r="AY108" s="19">
        <v>0</v>
      </c>
      <c r="AZ108" s="22"/>
      <c r="BA108" s="24">
        <v>0</v>
      </c>
      <c r="BB108" s="19">
        <v>0</v>
      </c>
      <c r="BC108" s="19">
        <v>0</v>
      </c>
      <c r="BD108" s="19">
        <v>0</v>
      </c>
      <c r="BE108" s="19"/>
      <c r="BF108" s="19"/>
      <c r="BG108" s="19">
        <v>0</v>
      </c>
      <c r="BH108" s="19">
        <v>0</v>
      </c>
      <c r="BI108" s="19">
        <v>0</v>
      </c>
      <c r="BJ108" s="21"/>
      <c r="BK108" s="21"/>
      <c r="BL108" s="21"/>
      <c r="BM108" s="21">
        <f t="shared" si="42"/>
        <v>7837</v>
      </c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>
        <f t="shared" si="39"/>
        <v>7837</v>
      </c>
      <c r="CB108" s="20"/>
      <c r="CC108" s="20"/>
      <c r="CD108" s="20"/>
    </row>
    <row r="109" spans="1:82" s="49" customFormat="1" x14ac:dyDescent="0.3">
      <c r="A109" s="50" t="s">
        <v>55</v>
      </c>
      <c r="B109" s="51" t="s">
        <v>318</v>
      </c>
      <c r="C109" s="51" t="s">
        <v>56</v>
      </c>
      <c r="D109" s="51" t="s">
        <v>319</v>
      </c>
      <c r="E109" s="52" t="s">
        <v>225</v>
      </c>
      <c r="F109" s="52" t="s">
        <v>226</v>
      </c>
      <c r="G109" s="47" t="str">
        <f t="shared" si="52"/>
        <v>0</v>
      </c>
      <c r="H109" s="47" t="str">
        <f t="shared" si="53"/>
        <v>1</v>
      </c>
      <c r="I109" s="47" t="str">
        <f t="shared" si="54"/>
        <v>0</v>
      </c>
      <c r="J109" s="47" t="str">
        <f t="shared" si="55"/>
        <v>0</v>
      </c>
      <c r="K109" s="47" t="str">
        <f t="shared" si="56"/>
        <v>0100</v>
      </c>
      <c r="L109" s="52" t="str">
        <f t="shared" si="57"/>
        <v>08809496Diagnostic Review 18-19</v>
      </c>
      <c r="M109" s="19"/>
      <c r="N109" s="19"/>
      <c r="O109" s="19"/>
      <c r="P109" s="19"/>
      <c r="Q109" s="19">
        <f t="shared" si="58"/>
        <v>0</v>
      </c>
      <c r="R109" s="19"/>
      <c r="S109" s="19">
        <v>18296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>
        <f t="shared" si="59"/>
        <v>18296</v>
      </c>
      <c r="AG109" s="19"/>
      <c r="AH109" s="19">
        <v>0</v>
      </c>
      <c r="AI109" s="19"/>
      <c r="AJ109" s="19"/>
      <c r="AK109" s="19"/>
      <c r="AL109" s="19"/>
      <c r="AM109" s="19"/>
      <c r="AN109" s="19">
        <v>0</v>
      </c>
      <c r="AO109" s="19">
        <v>0</v>
      </c>
      <c r="AP109" s="19"/>
      <c r="AQ109" s="19"/>
      <c r="AR109" s="19"/>
      <c r="AS109" s="19"/>
      <c r="AT109" s="21">
        <v>0</v>
      </c>
      <c r="AU109" s="21">
        <v>0</v>
      </c>
      <c r="AV109" s="21">
        <v>0</v>
      </c>
      <c r="AW109" s="22">
        <f t="shared" si="60"/>
        <v>18296</v>
      </c>
      <c r="AX109" s="23">
        <v>0</v>
      </c>
      <c r="AY109" s="19">
        <v>0</v>
      </c>
      <c r="AZ109" s="22"/>
      <c r="BA109" s="24">
        <v>0</v>
      </c>
      <c r="BB109" s="19">
        <v>0</v>
      </c>
      <c r="BC109" s="19">
        <v>0</v>
      </c>
      <c r="BD109" s="19">
        <v>0</v>
      </c>
      <c r="BE109" s="19"/>
      <c r="BF109" s="19"/>
      <c r="BG109" s="19">
        <v>0</v>
      </c>
      <c r="BH109" s="19">
        <v>0</v>
      </c>
      <c r="BI109" s="19">
        <v>0</v>
      </c>
      <c r="BJ109" s="21"/>
      <c r="BK109" s="21"/>
      <c r="BL109" s="21"/>
      <c r="BM109" s="21">
        <f t="shared" si="42"/>
        <v>18296</v>
      </c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>
        <f t="shared" si="39"/>
        <v>18296</v>
      </c>
      <c r="CB109" s="20"/>
      <c r="CC109" s="20"/>
      <c r="CD109" s="20"/>
    </row>
    <row r="110" spans="1:82" s="49" customFormat="1" x14ac:dyDescent="0.3">
      <c r="A110" s="50" t="s">
        <v>55</v>
      </c>
      <c r="B110" s="52" t="s">
        <v>40</v>
      </c>
      <c r="C110" s="51" t="s">
        <v>56</v>
      </c>
      <c r="D110" s="51" t="s">
        <v>42</v>
      </c>
      <c r="E110" s="52" t="s">
        <v>227</v>
      </c>
      <c r="F110" s="52" t="s">
        <v>226</v>
      </c>
      <c r="G110" s="47" t="str">
        <f t="shared" si="52"/>
        <v>0</v>
      </c>
      <c r="H110" s="47" t="str">
        <f t="shared" si="53"/>
        <v>0</v>
      </c>
      <c r="I110" s="47" t="str">
        <f t="shared" si="54"/>
        <v>0</v>
      </c>
      <c r="J110" s="47" t="str">
        <f t="shared" si="55"/>
        <v>0</v>
      </c>
      <c r="K110" s="47" t="str">
        <f t="shared" si="56"/>
        <v>0000</v>
      </c>
      <c r="L110" s="52" t="str">
        <f t="shared" si="57"/>
        <v>0880N/ADiagnostic Review 19-20</v>
      </c>
      <c r="M110" s="19"/>
      <c r="N110" s="19"/>
      <c r="O110" s="19"/>
      <c r="P110" s="19"/>
      <c r="Q110" s="19">
        <f t="shared" si="58"/>
        <v>0</v>
      </c>
      <c r="R110" s="19"/>
      <c r="S110" s="19">
        <v>0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>
        <f t="shared" si="59"/>
        <v>0</v>
      </c>
      <c r="AG110" s="19"/>
      <c r="AH110" s="19">
        <v>125892</v>
      </c>
      <c r="AI110" s="19"/>
      <c r="AJ110" s="19"/>
      <c r="AK110" s="19"/>
      <c r="AL110" s="19"/>
      <c r="AM110" s="19"/>
      <c r="AN110" s="19">
        <v>0</v>
      </c>
      <c r="AO110" s="19">
        <v>0</v>
      </c>
      <c r="AP110" s="19"/>
      <c r="AQ110" s="19"/>
      <c r="AR110" s="19"/>
      <c r="AS110" s="19"/>
      <c r="AT110" s="21">
        <v>0</v>
      </c>
      <c r="AU110" s="21">
        <v>0</v>
      </c>
      <c r="AV110" s="21">
        <v>0</v>
      </c>
      <c r="AW110" s="22">
        <f t="shared" si="60"/>
        <v>125892</v>
      </c>
      <c r="AX110" s="23">
        <v>48057.199200000003</v>
      </c>
      <c r="AY110" s="19">
        <v>0</v>
      </c>
      <c r="AZ110" s="22"/>
      <c r="BA110" s="24">
        <v>0</v>
      </c>
      <c r="BB110" s="19">
        <v>0</v>
      </c>
      <c r="BC110" s="19">
        <v>0</v>
      </c>
      <c r="BD110" s="19">
        <v>0</v>
      </c>
      <c r="BE110" s="19"/>
      <c r="BF110" s="19"/>
      <c r="BG110" s="19">
        <v>0</v>
      </c>
      <c r="BH110" s="19">
        <v>0</v>
      </c>
      <c r="BI110" s="19">
        <v>0</v>
      </c>
      <c r="BJ110" s="21"/>
      <c r="BK110" s="21"/>
      <c r="BL110" s="21"/>
      <c r="BM110" s="21">
        <f t="shared" si="42"/>
        <v>173949.1992</v>
      </c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>
        <f t="shared" si="39"/>
        <v>173949.1992</v>
      </c>
      <c r="CB110" s="20"/>
      <c r="CC110" s="20"/>
      <c r="CD110" s="20"/>
    </row>
    <row r="111" spans="1:82" s="49" customFormat="1" x14ac:dyDescent="0.3">
      <c r="A111" s="50" t="s">
        <v>80</v>
      </c>
      <c r="B111" s="52" t="s">
        <v>244</v>
      </c>
      <c r="C111" s="51" t="s">
        <v>320</v>
      </c>
      <c r="D111" s="51" t="s">
        <v>42</v>
      </c>
      <c r="E111" s="52" t="s">
        <v>265</v>
      </c>
      <c r="F111" s="52"/>
      <c r="G111" s="47"/>
      <c r="H111" s="47"/>
      <c r="I111" s="47"/>
      <c r="J111" s="47"/>
      <c r="K111" s="47"/>
      <c r="L111" s="52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21"/>
      <c r="AU111" s="21"/>
      <c r="AV111" s="21"/>
      <c r="AW111" s="22"/>
      <c r="AX111" s="23"/>
      <c r="AY111" s="19"/>
      <c r="AZ111" s="22">
        <v>1038</v>
      </c>
      <c r="BA111" s="24"/>
      <c r="BB111" s="19"/>
      <c r="BC111" s="19"/>
      <c r="BD111" s="19"/>
      <c r="BE111" s="19"/>
      <c r="BF111" s="19"/>
      <c r="BG111" s="19"/>
      <c r="BH111" s="19"/>
      <c r="BI111" s="19"/>
      <c r="BJ111" s="21"/>
      <c r="BK111" s="21"/>
      <c r="BL111" s="21"/>
      <c r="BM111" s="21">
        <f t="shared" si="42"/>
        <v>1038</v>
      </c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>
        <f t="shared" si="39"/>
        <v>1038</v>
      </c>
      <c r="CB111" s="20"/>
      <c r="CC111" s="20"/>
      <c r="CD111" s="20"/>
    </row>
    <row r="112" spans="1:82" s="49" customFormat="1" x14ac:dyDescent="0.3">
      <c r="A112" s="50" t="s">
        <v>183</v>
      </c>
      <c r="B112" s="52" t="s">
        <v>321</v>
      </c>
      <c r="C112" s="51" t="s">
        <v>185</v>
      </c>
      <c r="D112" s="51" t="s">
        <v>322</v>
      </c>
      <c r="E112" s="52" t="s">
        <v>227</v>
      </c>
      <c r="F112" s="52" t="s">
        <v>226</v>
      </c>
      <c r="G112" s="47" t="str">
        <f>IF(M112&gt;0, "1", "0")</f>
        <v>0</v>
      </c>
      <c r="H112" s="47" t="str">
        <f>IF(S112&gt;0, "1", "0")</f>
        <v>0</v>
      </c>
      <c r="I112" s="47" t="str">
        <f>IF(AI112&gt;0, "1", "0")</f>
        <v>1</v>
      </c>
      <c r="J112" s="47" t="str">
        <f>IF(AZ112&gt;0, "1", "0")</f>
        <v>0</v>
      </c>
      <c r="K112" s="47" t="str">
        <f>CONCATENATE(G112,H112,I112,J112)</f>
        <v>0010</v>
      </c>
      <c r="L112" s="52" t="str">
        <f>A112&amp;B112&amp;E112</f>
        <v>10100871Diagnostic Review 19-20</v>
      </c>
      <c r="M112" s="19"/>
      <c r="N112" s="19"/>
      <c r="O112" s="19"/>
      <c r="P112" s="19"/>
      <c r="Q112" s="19">
        <f>SUM(M112:P112)</f>
        <v>0</v>
      </c>
      <c r="R112" s="19"/>
      <c r="S112" s="19">
        <v>0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>
        <f>SUM(Q112:AE112)</f>
        <v>0</v>
      </c>
      <c r="AG112" s="19"/>
      <c r="AH112" s="19">
        <v>0</v>
      </c>
      <c r="AI112" s="19">
        <v>15313.30616</v>
      </c>
      <c r="AJ112" s="19"/>
      <c r="AK112" s="19"/>
      <c r="AL112" s="19"/>
      <c r="AM112" s="19"/>
      <c r="AN112" s="19">
        <v>0</v>
      </c>
      <c r="AO112" s="19">
        <v>0</v>
      </c>
      <c r="AP112" s="19"/>
      <c r="AQ112" s="19"/>
      <c r="AR112" s="19"/>
      <c r="AS112" s="19"/>
      <c r="AT112" s="21">
        <v>0</v>
      </c>
      <c r="AU112" s="21">
        <v>0</v>
      </c>
      <c r="AV112" s="21">
        <v>0</v>
      </c>
      <c r="AW112" s="22">
        <f>SUM(AF112:AV112)</f>
        <v>15313.30616</v>
      </c>
      <c r="AX112" s="23">
        <v>0</v>
      </c>
      <c r="AY112" s="19">
        <v>0</v>
      </c>
      <c r="AZ112" s="22"/>
      <c r="BA112" s="24">
        <v>0</v>
      </c>
      <c r="BB112" s="19">
        <v>0</v>
      </c>
      <c r="BC112" s="19">
        <v>0</v>
      </c>
      <c r="BD112" s="19">
        <v>0</v>
      </c>
      <c r="BE112" s="19"/>
      <c r="BF112" s="19"/>
      <c r="BG112" s="19">
        <v>0</v>
      </c>
      <c r="BH112" s="19">
        <v>0</v>
      </c>
      <c r="BI112" s="19">
        <v>0</v>
      </c>
      <c r="BJ112" s="21"/>
      <c r="BK112" s="21"/>
      <c r="BL112" s="21">
        <v>-927.52</v>
      </c>
      <c r="BM112" s="21">
        <f t="shared" si="42"/>
        <v>14385.78616</v>
      </c>
      <c r="BN112" s="19"/>
      <c r="BO112" s="19">
        <v>-279.72000000000003</v>
      </c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>
        <f t="shared" si="39"/>
        <v>14106.06616</v>
      </c>
      <c r="CB112" s="20"/>
      <c r="CC112" s="20"/>
      <c r="CD112" s="20"/>
    </row>
    <row r="113" spans="1:82" s="49" customFormat="1" x14ac:dyDescent="0.3">
      <c r="A113" s="50" t="s">
        <v>183</v>
      </c>
      <c r="B113" s="51" t="s">
        <v>323</v>
      </c>
      <c r="C113" s="51" t="s">
        <v>185</v>
      </c>
      <c r="D113" s="51" t="s">
        <v>324</v>
      </c>
      <c r="E113" s="52" t="s">
        <v>225</v>
      </c>
      <c r="F113" s="52" t="s">
        <v>226</v>
      </c>
      <c r="G113" s="47" t="str">
        <f>IF(M113&gt;0, "1", "0")</f>
        <v>0</v>
      </c>
      <c r="H113" s="47" t="str">
        <f>IF(S113&gt;0, "1", "0")</f>
        <v>1</v>
      </c>
      <c r="I113" s="47" t="str">
        <f>IF(AI113&gt;0, "1", "0")</f>
        <v>0</v>
      </c>
      <c r="J113" s="47" t="str">
        <f>IF(AZ113&gt;0, "1", "0")</f>
        <v>0</v>
      </c>
      <c r="K113" s="47" t="str">
        <f>CONCATENATE(G113,H113,I113,J113)</f>
        <v>0100</v>
      </c>
      <c r="L113" s="52" t="str">
        <f>A113&amp;B113&amp;E113</f>
        <v>10101625Diagnostic Review 18-19</v>
      </c>
      <c r="M113" s="19"/>
      <c r="N113" s="19"/>
      <c r="O113" s="19"/>
      <c r="P113" s="19"/>
      <c r="Q113" s="19">
        <f>SUM(M113:P113)</f>
        <v>0</v>
      </c>
      <c r="R113" s="19"/>
      <c r="S113" s="19">
        <v>64054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>
        <v>-228</v>
      </c>
      <c r="AE113" s="19"/>
      <c r="AF113" s="19">
        <f>SUM(Q113:AE113)</f>
        <v>63826</v>
      </c>
      <c r="AG113" s="19"/>
      <c r="AH113" s="19">
        <v>0</v>
      </c>
      <c r="AI113" s="19"/>
      <c r="AJ113" s="19"/>
      <c r="AK113" s="19"/>
      <c r="AL113" s="19">
        <v>-28390</v>
      </c>
      <c r="AM113" s="19"/>
      <c r="AN113" s="19">
        <v>0</v>
      </c>
      <c r="AO113" s="19">
        <v>0</v>
      </c>
      <c r="AP113" s="19"/>
      <c r="AQ113" s="19">
        <v>-27348.53</v>
      </c>
      <c r="AR113" s="19">
        <v>-959.94</v>
      </c>
      <c r="AS113" s="19"/>
      <c r="AT113" s="21">
        <v>0</v>
      </c>
      <c r="AU113" s="21">
        <v>0</v>
      </c>
      <c r="AV113" s="21">
        <v>0</v>
      </c>
      <c r="AW113" s="22">
        <f>SUM(AF113:AV113)</f>
        <v>7127.5300000000007</v>
      </c>
      <c r="AX113" s="23">
        <v>0</v>
      </c>
      <c r="AY113" s="19">
        <v>0</v>
      </c>
      <c r="AZ113" s="22"/>
      <c r="BA113" s="24">
        <v>0</v>
      </c>
      <c r="BB113" s="19">
        <v>0</v>
      </c>
      <c r="BC113" s="19">
        <v>0</v>
      </c>
      <c r="BD113" s="19">
        <v>0</v>
      </c>
      <c r="BE113" s="19"/>
      <c r="BF113" s="19"/>
      <c r="BG113" s="19">
        <v>0</v>
      </c>
      <c r="BH113" s="19">
        <v>0</v>
      </c>
      <c r="BI113" s="19">
        <v>0</v>
      </c>
      <c r="BJ113" s="21"/>
      <c r="BK113" s="21"/>
      <c r="BL113" s="21"/>
      <c r="BM113" s="21">
        <f t="shared" si="42"/>
        <v>7127.5300000000007</v>
      </c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>
        <f t="shared" si="39"/>
        <v>7127.5300000000007</v>
      </c>
      <c r="CB113" s="20"/>
      <c r="CC113" s="20"/>
      <c r="CD113" s="20"/>
    </row>
    <row r="114" spans="1:82" s="49" customFormat="1" x14ac:dyDescent="0.3">
      <c r="A114" s="50" t="s">
        <v>183</v>
      </c>
      <c r="B114" s="51" t="s">
        <v>325</v>
      </c>
      <c r="C114" s="51" t="s">
        <v>185</v>
      </c>
      <c r="D114" s="51" t="s">
        <v>326</v>
      </c>
      <c r="E114" s="52" t="s">
        <v>225</v>
      </c>
      <c r="F114" s="52" t="s">
        <v>226</v>
      </c>
      <c r="G114" s="47" t="str">
        <f>IF(M114&gt;0, "1", "0")</f>
        <v>0</v>
      </c>
      <c r="H114" s="47" t="str">
        <f>IF(S114&gt;0, "1", "0")</f>
        <v>1</v>
      </c>
      <c r="I114" s="47" t="str">
        <f>IF(AI114&gt;0, "1", "0")</f>
        <v>0</v>
      </c>
      <c r="J114" s="47" t="str">
        <f>IF(AZ114&gt;0, "1", "0")</f>
        <v>0</v>
      </c>
      <c r="K114" s="47" t="str">
        <f>CONCATENATE(G114,H114,I114,J114)</f>
        <v>0100</v>
      </c>
      <c r="L114" s="52" t="str">
        <f>A114&amp;B114&amp;E114</f>
        <v>10103218Diagnostic Review 18-19</v>
      </c>
      <c r="M114" s="19"/>
      <c r="N114" s="19"/>
      <c r="O114" s="19"/>
      <c r="P114" s="19"/>
      <c r="Q114" s="19">
        <f>SUM(M114:P114)</f>
        <v>0</v>
      </c>
      <c r="R114" s="19"/>
      <c r="S114" s="19">
        <v>64054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>
        <v>-978</v>
      </c>
      <c r="AE114" s="19"/>
      <c r="AF114" s="19">
        <f>SUM(Q114:AE114)</f>
        <v>63076</v>
      </c>
      <c r="AG114" s="19"/>
      <c r="AH114" s="19">
        <v>0</v>
      </c>
      <c r="AI114" s="19"/>
      <c r="AJ114" s="19"/>
      <c r="AK114" s="19"/>
      <c r="AL114" s="19">
        <v>-27451</v>
      </c>
      <c r="AM114" s="19"/>
      <c r="AN114" s="19">
        <v>0</v>
      </c>
      <c r="AO114" s="19">
        <v>0</v>
      </c>
      <c r="AP114" s="19"/>
      <c r="AQ114" s="19">
        <v>-28283.789999999997</v>
      </c>
      <c r="AR114" s="19">
        <v>-1100.99</v>
      </c>
      <c r="AS114" s="19"/>
      <c r="AT114" s="21">
        <v>0</v>
      </c>
      <c r="AU114" s="21">
        <v>0</v>
      </c>
      <c r="AV114" s="21">
        <v>0</v>
      </c>
      <c r="AW114" s="22">
        <f>SUM(AF114:AV114)</f>
        <v>6240.220000000003</v>
      </c>
      <c r="AX114" s="23">
        <v>0</v>
      </c>
      <c r="AY114" s="19">
        <v>0</v>
      </c>
      <c r="AZ114" s="22"/>
      <c r="BA114" s="24">
        <v>0</v>
      </c>
      <c r="BB114" s="19">
        <v>0</v>
      </c>
      <c r="BC114" s="19">
        <v>0</v>
      </c>
      <c r="BD114" s="19">
        <v>0</v>
      </c>
      <c r="BE114" s="19"/>
      <c r="BF114" s="19"/>
      <c r="BG114" s="19">
        <v>0</v>
      </c>
      <c r="BH114" s="19">
        <v>0</v>
      </c>
      <c r="BI114" s="19">
        <v>0</v>
      </c>
      <c r="BJ114" s="21"/>
      <c r="BK114" s="21"/>
      <c r="BL114" s="21"/>
      <c r="BM114" s="21">
        <f t="shared" si="42"/>
        <v>6240.220000000003</v>
      </c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>
        <f t="shared" si="39"/>
        <v>6240.220000000003</v>
      </c>
      <c r="CB114" s="20"/>
      <c r="CC114" s="20"/>
      <c r="CD114" s="20"/>
    </row>
    <row r="115" spans="1:82" s="49" customFormat="1" x14ac:dyDescent="0.3">
      <c r="A115" s="50" t="s">
        <v>183</v>
      </c>
      <c r="B115" s="52" t="s">
        <v>327</v>
      </c>
      <c r="C115" s="51" t="s">
        <v>185</v>
      </c>
      <c r="D115" s="51" t="s">
        <v>328</v>
      </c>
      <c r="E115" s="52" t="s">
        <v>265</v>
      </c>
      <c r="F115" s="52"/>
      <c r="G115" s="47"/>
      <c r="H115" s="47"/>
      <c r="I115" s="47"/>
      <c r="J115" s="47"/>
      <c r="K115" s="47"/>
      <c r="L115" s="52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21"/>
      <c r="AU115" s="21"/>
      <c r="AV115" s="21"/>
      <c r="AW115" s="22"/>
      <c r="AX115" s="23"/>
      <c r="AY115" s="19"/>
      <c r="AZ115" s="22">
        <v>54000</v>
      </c>
      <c r="BA115" s="24"/>
      <c r="BB115" s="19"/>
      <c r="BC115" s="19"/>
      <c r="BD115" s="19"/>
      <c r="BE115" s="19"/>
      <c r="BF115" s="19"/>
      <c r="BG115" s="19"/>
      <c r="BH115" s="19"/>
      <c r="BI115" s="19"/>
      <c r="BJ115" s="21"/>
      <c r="BK115" s="21"/>
      <c r="BL115" s="21"/>
      <c r="BM115" s="21">
        <f t="shared" si="42"/>
        <v>54000</v>
      </c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>
        <f t="shared" si="39"/>
        <v>54000</v>
      </c>
      <c r="CB115" s="20"/>
      <c r="CC115" s="20"/>
      <c r="CD115" s="20"/>
    </row>
    <row r="116" spans="1:82" s="49" customFormat="1" x14ac:dyDescent="0.3">
      <c r="A116" s="50" t="s">
        <v>183</v>
      </c>
      <c r="B116" s="51" t="s">
        <v>329</v>
      </c>
      <c r="C116" s="51" t="s">
        <v>185</v>
      </c>
      <c r="D116" s="51" t="s">
        <v>330</v>
      </c>
      <c r="E116" s="52" t="s">
        <v>225</v>
      </c>
      <c r="F116" s="52" t="s">
        <v>226</v>
      </c>
      <c r="G116" s="47" t="str">
        <f>IF(M116&gt;0, "1", "0")</f>
        <v>0</v>
      </c>
      <c r="H116" s="47" t="str">
        <f>IF(S116&gt;0, "1", "0")</f>
        <v>1</v>
      </c>
      <c r="I116" s="47" t="str">
        <f>IF(AI116&gt;0, "1", "0")</f>
        <v>0</v>
      </c>
      <c r="J116" s="47" t="str">
        <f>IF(AZ116&gt;0, "1", "0")</f>
        <v>0</v>
      </c>
      <c r="K116" s="47" t="str">
        <f>CONCATENATE(G116,H116,I116,J116)</f>
        <v>0100</v>
      </c>
      <c r="L116" s="52" t="str">
        <f>A116&amp;B116&amp;E116</f>
        <v>10105604Diagnostic Review 18-19</v>
      </c>
      <c r="M116" s="19"/>
      <c r="N116" s="19"/>
      <c r="O116" s="19"/>
      <c r="P116" s="19"/>
      <c r="Q116" s="19">
        <f>SUM(M116:P116)</f>
        <v>0</v>
      </c>
      <c r="R116" s="19"/>
      <c r="S116" s="19">
        <v>64054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>
        <v>-398</v>
      </c>
      <c r="AE116" s="19"/>
      <c r="AF116" s="19">
        <f>SUM(Q116:AE116)</f>
        <v>63656</v>
      </c>
      <c r="AG116" s="19"/>
      <c r="AH116" s="19">
        <v>0</v>
      </c>
      <c r="AI116" s="19"/>
      <c r="AJ116" s="19"/>
      <c r="AK116" s="19"/>
      <c r="AL116" s="19">
        <v>-28243</v>
      </c>
      <c r="AM116" s="19"/>
      <c r="AN116" s="19">
        <v>0</v>
      </c>
      <c r="AO116" s="19">
        <v>0</v>
      </c>
      <c r="AP116" s="19"/>
      <c r="AQ116" s="19">
        <v>-14257.91</v>
      </c>
      <c r="AR116" s="19">
        <v>-500.45</v>
      </c>
      <c r="AS116" s="19"/>
      <c r="AT116" s="21">
        <v>0</v>
      </c>
      <c r="AU116" s="21">
        <v>0</v>
      </c>
      <c r="AV116" s="21">
        <v>0</v>
      </c>
      <c r="AW116" s="22">
        <f>SUM(AF116:AV116)</f>
        <v>20654.64</v>
      </c>
      <c r="AX116" s="23">
        <v>0</v>
      </c>
      <c r="AY116" s="19">
        <v>0</v>
      </c>
      <c r="AZ116" s="22"/>
      <c r="BA116" s="24">
        <v>0</v>
      </c>
      <c r="BB116" s="19">
        <v>0</v>
      </c>
      <c r="BC116" s="19">
        <v>0</v>
      </c>
      <c r="BD116" s="19">
        <v>0</v>
      </c>
      <c r="BE116" s="19"/>
      <c r="BF116" s="19"/>
      <c r="BG116" s="19">
        <v>0</v>
      </c>
      <c r="BH116" s="19">
        <v>0</v>
      </c>
      <c r="BI116" s="19">
        <v>0</v>
      </c>
      <c r="BJ116" s="21"/>
      <c r="BK116" s="21"/>
      <c r="BL116" s="21"/>
      <c r="BM116" s="21">
        <f t="shared" si="42"/>
        <v>20654.64</v>
      </c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>
        <f t="shared" si="39"/>
        <v>20654.64</v>
      </c>
      <c r="CB116" s="20"/>
      <c r="CC116" s="20"/>
      <c r="CD116" s="20"/>
    </row>
    <row r="117" spans="1:82" s="49" customFormat="1" x14ac:dyDescent="0.3">
      <c r="A117" s="50" t="s">
        <v>183</v>
      </c>
      <c r="B117" s="51" t="s">
        <v>331</v>
      </c>
      <c r="C117" s="51" t="s">
        <v>185</v>
      </c>
      <c r="D117" s="51" t="s">
        <v>332</v>
      </c>
      <c r="E117" s="54" t="s">
        <v>227</v>
      </c>
      <c r="F117" s="54" t="s">
        <v>226</v>
      </c>
      <c r="G117" s="47" t="str">
        <f>IF(M117&gt;0, "1", "0")</f>
        <v>0</v>
      </c>
      <c r="H117" s="47" t="str">
        <f>IF(S117&gt;0, "1", "0")</f>
        <v>0</v>
      </c>
      <c r="I117" s="47" t="str">
        <f>IF(AI117&gt;0, "1", "0")</f>
        <v>1</v>
      </c>
      <c r="J117" s="47" t="str">
        <f>IF(AZ117&gt;0, "1", "0")</f>
        <v>0</v>
      </c>
      <c r="K117" s="47" t="str">
        <f>CONCATENATE(G117,H117,I117,J117)</f>
        <v>0010</v>
      </c>
      <c r="L117" s="52" t="str">
        <f>A117&amp;B117&amp;E117</f>
        <v>10109445Diagnostic Review 19-20</v>
      </c>
      <c r="M117" s="19"/>
      <c r="N117" s="19"/>
      <c r="O117" s="19"/>
      <c r="P117" s="19"/>
      <c r="Q117" s="19">
        <f>SUM(M117:P117)</f>
        <v>0</v>
      </c>
      <c r="R117" s="19"/>
      <c r="S117" s="19">
        <v>0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>
        <f>SUM(Q117:AE117)</f>
        <v>0</v>
      </c>
      <c r="AG117" s="19"/>
      <c r="AH117" s="19">
        <v>0</v>
      </c>
      <c r="AI117" s="19">
        <v>3812.881488</v>
      </c>
      <c r="AJ117" s="19"/>
      <c r="AK117" s="19"/>
      <c r="AL117" s="19"/>
      <c r="AM117" s="19"/>
      <c r="AN117" s="19">
        <v>0</v>
      </c>
      <c r="AO117" s="19">
        <v>0</v>
      </c>
      <c r="AP117" s="19"/>
      <c r="AQ117" s="19"/>
      <c r="AR117" s="19"/>
      <c r="AS117" s="19"/>
      <c r="AT117" s="21">
        <v>0</v>
      </c>
      <c r="AU117" s="21">
        <v>0</v>
      </c>
      <c r="AV117" s="21">
        <v>0</v>
      </c>
      <c r="AW117" s="22">
        <f>SUM(AF117:AV117)</f>
        <v>3812.881488</v>
      </c>
      <c r="AX117" s="23">
        <v>0</v>
      </c>
      <c r="AY117" s="19">
        <v>0</v>
      </c>
      <c r="AZ117" s="22"/>
      <c r="BA117" s="24">
        <v>0</v>
      </c>
      <c r="BB117" s="19">
        <v>0</v>
      </c>
      <c r="BC117" s="19">
        <v>0</v>
      </c>
      <c r="BD117" s="19">
        <v>-964.55</v>
      </c>
      <c r="BE117" s="19"/>
      <c r="BF117" s="19">
        <v>-280</v>
      </c>
      <c r="BG117" s="19">
        <v>-16.8</v>
      </c>
      <c r="BH117" s="19">
        <v>0</v>
      </c>
      <c r="BI117" s="19">
        <v>0</v>
      </c>
      <c r="BJ117" s="21">
        <v>-2551.5299999999997</v>
      </c>
      <c r="BK117" s="21"/>
      <c r="BL117" s="21"/>
      <c r="BM117" s="21">
        <f t="shared" si="42"/>
        <v>1.48799999988114E-3</v>
      </c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>
        <f t="shared" si="39"/>
        <v>1.48799999988114E-3</v>
      </c>
      <c r="CB117" s="20"/>
      <c r="CC117" s="20"/>
      <c r="CD117" s="20"/>
    </row>
    <row r="118" spans="1:82" s="49" customFormat="1" x14ac:dyDescent="0.3">
      <c r="A118" s="50" t="s">
        <v>183</v>
      </c>
      <c r="B118" s="51" t="s">
        <v>40</v>
      </c>
      <c r="C118" s="51" t="s">
        <v>185</v>
      </c>
      <c r="D118" s="51" t="s">
        <v>42</v>
      </c>
      <c r="E118" s="52" t="s">
        <v>225</v>
      </c>
      <c r="F118" s="52" t="s">
        <v>226</v>
      </c>
      <c r="G118" s="47" t="str">
        <f>IF(M118&gt;0, "1", "0")</f>
        <v>0</v>
      </c>
      <c r="H118" s="47" t="str">
        <f>IF(S118&gt;0, "1", "0")</f>
        <v>1</v>
      </c>
      <c r="I118" s="47" t="str">
        <f>IF(AI118&gt;0, "1", "0")</f>
        <v>0</v>
      </c>
      <c r="J118" s="47" t="str">
        <f>IF(AZ118&gt;0, "1", "0")</f>
        <v>0</v>
      </c>
      <c r="K118" s="47" t="str">
        <f>CONCATENATE(G118,H118,I118,J118)</f>
        <v>0100</v>
      </c>
      <c r="L118" s="52" t="str">
        <f>A118&amp;B118&amp;E118</f>
        <v>1010N/ADiagnostic Review 18-19</v>
      </c>
      <c r="M118" s="19"/>
      <c r="N118" s="19"/>
      <c r="O118" s="19"/>
      <c r="P118" s="19"/>
      <c r="Q118" s="19">
        <f>SUM(M118:P118)</f>
        <v>0</v>
      </c>
      <c r="R118" s="19"/>
      <c r="S118" s="19">
        <v>2838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>
        <f>SUM(Q118:AE118)</f>
        <v>2838</v>
      </c>
      <c r="AG118" s="19"/>
      <c r="AH118" s="19">
        <v>0</v>
      </c>
      <c r="AI118" s="19"/>
      <c r="AJ118" s="19"/>
      <c r="AK118" s="19"/>
      <c r="AL118" s="19"/>
      <c r="AM118" s="19"/>
      <c r="AN118" s="19">
        <v>0</v>
      </c>
      <c r="AO118" s="19">
        <v>0</v>
      </c>
      <c r="AP118" s="19"/>
      <c r="AQ118" s="19">
        <v>-1116.1600000000001</v>
      </c>
      <c r="AR118" s="19">
        <v>-39.18</v>
      </c>
      <c r="AS118" s="19"/>
      <c r="AT118" s="21">
        <v>0</v>
      </c>
      <c r="AU118" s="21">
        <v>0</v>
      </c>
      <c r="AV118" s="21">
        <v>0</v>
      </c>
      <c r="AW118" s="22">
        <f>SUM(AF118:AV118)</f>
        <v>1682.6599999999999</v>
      </c>
      <c r="AX118" s="23">
        <v>0</v>
      </c>
      <c r="AY118" s="19">
        <v>0</v>
      </c>
      <c r="AZ118" s="22"/>
      <c r="BA118" s="24">
        <v>0</v>
      </c>
      <c r="BB118" s="19">
        <v>0</v>
      </c>
      <c r="BC118" s="19">
        <v>0</v>
      </c>
      <c r="BD118" s="19">
        <v>0</v>
      </c>
      <c r="BE118" s="19"/>
      <c r="BF118" s="19"/>
      <c r="BG118" s="19">
        <v>0</v>
      </c>
      <c r="BH118" s="19">
        <v>0</v>
      </c>
      <c r="BI118" s="19">
        <v>0</v>
      </c>
      <c r="BJ118" s="21"/>
      <c r="BK118" s="21"/>
      <c r="BL118" s="21"/>
      <c r="BM118" s="21">
        <f t="shared" si="42"/>
        <v>1682.6599999999999</v>
      </c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>
        <f t="shared" si="39"/>
        <v>1682.6599999999999</v>
      </c>
      <c r="CB118" s="20"/>
      <c r="CC118" s="20"/>
      <c r="CD118" s="20"/>
    </row>
    <row r="119" spans="1:82" s="49" customFormat="1" x14ac:dyDescent="0.3">
      <c r="A119" s="50" t="s">
        <v>333</v>
      </c>
      <c r="B119" s="52" t="s">
        <v>334</v>
      </c>
      <c r="C119" s="51" t="s">
        <v>335</v>
      </c>
      <c r="D119" s="51" t="s">
        <v>336</v>
      </c>
      <c r="E119" s="52" t="s">
        <v>265</v>
      </c>
      <c r="F119" s="52"/>
      <c r="G119" s="47"/>
      <c r="H119" s="47"/>
      <c r="I119" s="47"/>
      <c r="J119" s="47"/>
      <c r="K119" s="47"/>
      <c r="L119" s="52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21"/>
      <c r="AU119" s="21"/>
      <c r="AV119" s="21"/>
      <c r="AW119" s="22"/>
      <c r="AX119" s="23"/>
      <c r="AY119" s="19"/>
      <c r="AZ119" s="22">
        <v>38995</v>
      </c>
      <c r="BA119" s="24"/>
      <c r="BB119" s="19"/>
      <c r="BC119" s="19"/>
      <c r="BD119" s="19"/>
      <c r="BE119" s="19"/>
      <c r="BF119" s="19"/>
      <c r="BG119" s="19"/>
      <c r="BH119" s="19"/>
      <c r="BI119" s="19"/>
      <c r="BJ119" s="21"/>
      <c r="BK119" s="21"/>
      <c r="BL119" s="21"/>
      <c r="BM119" s="21">
        <f t="shared" si="42"/>
        <v>38995</v>
      </c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>
        <f t="shared" si="39"/>
        <v>38995</v>
      </c>
      <c r="CB119" s="20"/>
      <c r="CC119" s="20"/>
      <c r="CD119" s="20"/>
    </row>
    <row r="120" spans="1:82" s="49" customFormat="1" x14ac:dyDescent="0.3">
      <c r="A120" s="50" t="s">
        <v>337</v>
      </c>
      <c r="B120" s="52" t="s">
        <v>338</v>
      </c>
      <c r="C120" s="51" t="s">
        <v>339</v>
      </c>
      <c r="D120" s="51" t="s">
        <v>340</v>
      </c>
      <c r="E120" s="52" t="s">
        <v>265</v>
      </c>
      <c r="F120" s="52"/>
      <c r="G120" s="47"/>
      <c r="H120" s="47"/>
      <c r="I120" s="47"/>
      <c r="J120" s="47"/>
      <c r="K120" s="47"/>
      <c r="L120" s="52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21"/>
      <c r="AU120" s="21"/>
      <c r="AV120" s="21"/>
      <c r="AW120" s="22"/>
      <c r="AX120" s="23"/>
      <c r="AY120" s="19"/>
      <c r="AZ120" s="22">
        <v>2527</v>
      </c>
      <c r="BA120" s="24"/>
      <c r="BB120" s="19"/>
      <c r="BC120" s="19"/>
      <c r="BD120" s="19"/>
      <c r="BE120" s="19"/>
      <c r="BF120" s="19"/>
      <c r="BG120" s="19"/>
      <c r="BH120" s="19"/>
      <c r="BI120" s="19"/>
      <c r="BJ120" s="21"/>
      <c r="BK120" s="21"/>
      <c r="BL120" s="21"/>
      <c r="BM120" s="21">
        <f t="shared" si="42"/>
        <v>2527</v>
      </c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>
        <f t="shared" si="39"/>
        <v>2527</v>
      </c>
      <c r="CB120" s="20"/>
      <c r="CC120" s="20"/>
      <c r="CD120" s="20"/>
    </row>
    <row r="121" spans="1:82" s="49" customFormat="1" x14ac:dyDescent="0.3">
      <c r="A121" s="50" t="s">
        <v>341</v>
      </c>
      <c r="B121" s="51" t="s">
        <v>342</v>
      </c>
      <c r="C121" s="51" t="s">
        <v>343</v>
      </c>
      <c r="D121" s="51" t="s">
        <v>344</v>
      </c>
      <c r="E121" s="52" t="s">
        <v>227</v>
      </c>
      <c r="F121" s="52" t="s">
        <v>226</v>
      </c>
      <c r="G121" s="47" t="str">
        <f>IF(M121&gt;0, "1", "0")</f>
        <v>0</v>
      </c>
      <c r="H121" s="47" t="str">
        <f>IF(S121&gt;0, "1", "0")</f>
        <v>0</v>
      </c>
      <c r="I121" s="47" t="str">
        <f>IF(AI121&gt;0, "1", "0")</f>
        <v>1</v>
      </c>
      <c r="J121" s="47" t="str">
        <f>IF(AZ121&gt;0, "1", "0")</f>
        <v>0</v>
      </c>
      <c r="K121" s="47" t="str">
        <f>CONCATENATE(G121,H121,I121,J121)</f>
        <v>0010</v>
      </c>
      <c r="L121" s="52" t="str">
        <f>A121&amp;B121&amp;E121</f>
        <v>11405704Diagnostic Review 19-20</v>
      </c>
      <c r="M121" s="19"/>
      <c r="N121" s="19"/>
      <c r="O121" s="19"/>
      <c r="P121" s="19"/>
      <c r="Q121" s="19">
        <f>SUM(M121:P121)</f>
        <v>0</v>
      </c>
      <c r="R121" s="19"/>
      <c r="S121" s="19">
        <v>0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>
        <f>SUM(Q121:AE121)</f>
        <v>0</v>
      </c>
      <c r="AG121" s="19"/>
      <c r="AH121" s="19">
        <v>0</v>
      </c>
      <c r="AI121" s="19">
        <v>63462</v>
      </c>
      <c r="AJ121" s="19"/>
      <c r="AK121" s="19"/>
      <c r="AL121" s="19"/>
      <c r="AM121" s="19"/>
      <c r="AN121" s="19">
        <v>0</v>
      </c>
      <c r="AO121" s="19">
        <v>0</v>
      </c>
      <c r="AP121" s="19"/>
      <c r="AQ121" s="19"/>
      <c r="AR121" s="19"/>
      <c r="AS121" s="19"/>
      <c r="AT121" s="21">
        <v>0</v>
      </c>
      <c r="AU121" s="21">
        <v>0</v>
      </c>
      <c r="AV121" s="21">
        <v>0</v>
      </c>
      <c r="AW121" s="22">
        <f>SUM(AF121:AV121)</f>
        <v>63462</v>
      </c>
      <c r="AX121" s="23">
        <v>0</v>
      </c>
      <c r="AY121" s="19">
        <v>0</v>
      </c>
      <c r="AZ121" s="22"/>
      <c r="BA121" s="24">
        <v>0</v>
      </c>
      <c r="BB121" s="19">
        <v>-39200</v>
      </c>
      <c r="BC121" s="19">
        <v>0</v>
      </c>
      <c r="BD121" s="19">
        <v>0</v>
      </c>
      <c r="BE121" s="19"/>
      <c r="BF121" s="19"/>
      <c r="BG121" s="19">
        <v>0</v>
      </c>
      <c r="BH121" s="19">
        <v>0</v>
      </c>
      <c r="BI121" s="19">
        <v>0</v>
      </c>
      <c r="BJ121" s="21"/>
      <c r="BK121" s="21"/>
      <c r="BL121" s="21">
        <v>-11736</v>
      </c>
      <c r="BM121" s="21">
        <f t="shared" si="42"/>
        <v>12526</v>
      </c>
      <c r="BN121" s="19"/>
      <c r="BO121" s="19">
        <v>-12526</v>
      </c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>
        <f t="shared" si="39"/>
        <v>0</v>
      </c>
      <c r="CB121" s="20"/>
      <c r="CC121" s="20"/>
      <c r="CD121" s="20"/>
    </row>
    <row r="122" spans="1:82" s="49" customFormat="1" x14ac:dyDescent="0.3">
      <c r="A122" s="50" t="s">
        <v>341</v>
      </c>
      <c r="B122" s="52" t="s">
        <v>342</v>
      </c>
      <c r="C122" s="51" t="s">
        <v>343</v>
      </c>
      <c r="D122" s="51" t="s">
        <v>344</v>
      </c>
      <c r="E122" s="52" t="s">
        <v>265</v>
      </c>
      <c r="F122" s="52"/>
      <c r="G122" s="47"/>
      <c r="H122" s="47"/>
      <c r="I122" s="47"/>
      <c r="J122" s="47"/>
      <c r="K122" s="47"/>
      <c r="L122" s="52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21"/>
      <c r="AU122" s="21"/>
      <c r="AV122" s="21"/>
      <c r="AW122" s="22"/>
      <c r="AX122" s="23"/>
      <c r="AY122" s="19"/>
      <c r="AZ122" s="22">
        <v>28411</v>
      </c>
      <c r="BA122" s="24"/>
      <c r="BB122" s="19"/>
      <c r="BC122" s="19"/>
      <c r="BD122" s="19"/>
      <c r="BE122" s="19"/>
      <c r="BF122" s="19"/>
      <c r="BG122" s="19"/>
      <c r="BH122" s="19"/>
      <c r="BI122" s="19"/>
      <c r="BJ122" s="21"/>
      <c r="BK122" s="21"/>
      <c r="BL122" s="21"/>
      <c r="BM122" s="21">
        <f t="shared" si="42"/>
        <v>28411</v>
      </c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>
        <f t="shared" si="39"/>
        <v>28411</v>
      </c>
      <c r="CB122" s="20"/>
      <c r="CC122" s="20"/>
      <c r="CD122" s="20"/>
    </row>
    <row r="123" spans="1:82" s="49" customFormat="1" x14ac:dyDescent="0.3">
      <c r="A123" s="50" t="s">
        <v>345</v>
      </c>
      <c r="B123" s="51" t="s">
        <v>346</v>
      </c>
      <c r="C123" s="51" t="s">
        <v>347</v>
      </c>
      <c r="D123" s="51" t="s">
        <v>348</v>
      </c>
      <c r="E123" s="52" t="s">
        <v>225</v>
      </c>
      <c r="F123" s="52" t="s">
        <v>226</v>
      </c>
      <c r="G123" s="47" t="str">
        <f>IF(M123&gt;0, "1", "0")</f>
        <v>0</v>
      </c>
      <c r="H123" s="47" t="str">
        <f>IF(S123&gt;0, "1", "0")</f>
        <v>1</v>
      </c>
      <c r="I123" s="47" t="str">
        <f>IF(AI123&gt;0, "1", "0")</f>
        <v>0</v>
      </c>
      <c r="J123" s="47" t="str">
        <f>IF(AZ123&gt;0, "1", "0")</f>
        <v>0</v>
      </c>
      <c r="K123" s="47" t="str">
        <f>CONCATENATE(G123,H123,I123,J123)</f>
        <v>0100</v>
      </c>
      <c r="L123" s="52" t="str">
        <f>A123&amp;B123&amp;E123</f>
        <v>11503002Diagnostic Review 18-19</v>
      </c>
      <c r="M123" s="19"/>
      <c r="N123" s="19"/>
      <c r="O123" s="19"/>
      <c r="P123" s="19"/>
      <c r="Q123" s="19">
        <f>SUM(M123:P123)</f>
        <v>0</v>
      </c>
      <c r="R123" s="19"/>
      <c r="S123" s="19">
        <v>28844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>
        <v>-15500</v>
      </c>
      <c r="AF123" s="19">
        <f>SUM(Q123:AE123)</f>
        <v>13344</v>
      </c>
      <c r="AG123" s="19"/>
      <c r="AH123" s="19">
        <v>0</v>
      </c>
      <c r="AI123" s="19"/>
      <c r="AJ123" s="19"/>
      <c r="AK123" s="19"/>
      <c r="AL123" s="19"/>
      <c r="AM123" s="19"/>
      <c r="AN123" s="19">
        <v>0</v>
      </c>
      <c r="AO123" s="19">
        <v>0</v>
      </c>
      <c r="AP123" s="19"/>
      <c r="AQ123" s="19"/>
      <c r="AR123" s="19"/>
      <c r="AS123" s="19">
        <v>-2915.64</v>
      </c>
      <c r="AT123" s="21">
        <v>0</v>
      </c>
      <c r="AU123" s="21">
        <v>0</v>
      </c>
      <c r="AV123" s="21">
        <v>0</v>
      </c>
      <c r="AW123" s="22">
        <f>SUM(AF123:AV123)</f>
        <v>10428.36</v>
      </c>
      <c r="AX123" s="23">
        <v>0</v>
      </c>
      <c r="AY123" s="19">
        <v>0</v>
      </c>
      <c r="AZ123" s="22"/>
      <c r="BA123" s="24">
        <v>0</v>
      </c>
      <c r="BB123" s="19">
        <v>0</v>
      </c>
      <c r="BC123" s="19">
        <v>0</v>
      </c>
      <c r="BD123" s="19">
        <v>0</v>
      </c>
      <c r="BE123" s="19">
        <v>-10428.36</v>
      </c>
      <c r="BF123" s="19"/>
      <c r="BG123" s="19">
        <v>0</v>
      </c>
      <c r="BH123" s="19">
        <v>0</v>
      </c>
      <c r="BI123" s="19">
        <v>0</v>
      </c>
      <c r="BJ123" s="21"/>
      <c r="BK123" s="21"/>
      <c r="BL123" s="21"/>
      <c r="BM123" s="21">
        <f t="shared" si="42"/>
        <v>0</v>
      </c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>
        <f t="shared" si="39"/>
        <v>0</v>
      </c>
      <c r="CB123" s="20"/>
      <c r="CC123" s="20"/>
      <c r="CD123" s="20"/>
    </row>
    <row r="124" spans="1:82" s="49" customFormat="1" x14ac:dyDescent="0.3">
      <c r="A124" s="50" t="s">
        <v>345</v>
      </c>
      <c r="B124" s="52" t="s">
        <v>349</v>
      </c>
      <c r="C124" s="51" t="s">
        <v>347</v>
      </c>
      <c r="D124" s="51" t="s">
        <v>350</v>
      </c>
      <c r="E124" s="52" t="s">
        <v>227</v>
      </c>
      <c r="F124" s="52" t="s">
        <v>226</v>
      </c>
      <c r="G124" s="47" t="str">
        <f>IF(M124&gt;0, "1", "0")</f>
        <v>0</v>
      </c>
      <c r="H124" s="47" t="str">
        <f>IF(S124&gt;0, "1", "0")</f>
        <v>0</v>
      </c>
      <c r="I124" s="47" t="str">
        <f>IF(AI124&gt;0, "1", "0")</f>
        <v>0</v>
      </c>
      <c r="J124" s="47" t="str">
        <f>IF(AZ124&gt;0, "1", "0")</f>
        <v>0</v>
      </c>
      <c r="K124" s="47" t="str">
        <f>CONCATENATE(G124,H124,I124,J124)</f>
        <v>0000</v>
      </c>
      <c r="L124" s="52" t="str">
        <f>A124&amp;B124&amp;E124</f>
        <v>11506858Diagnostic Review 19-20</v>
      </c>
      <c r="M124" s="19"/>
      <c r="N124" s="19"/>
      <c r="O124" s="19"/>
      <c r="P124" s="19"/>
      <c r="Q124" s="19">
        <f>SUM(M124:P124)</f>
        <v>0</v>
      </c>
      <c r="R124" s="19"/>
      <c r="S124" s="19">
        <v>0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>
        <f>SUM(Q124:AE124)</f>
        <v>0</v>
      </c>
      <c r="AG124" s="19"/>
      <c r="AH124" s="19">
        <v>0</v>
      </c>
      <c r="AI124" s="19"/>
      <c r="AJ124" s="19"/>
      <c r="AK124" s="19"/>
      <c r="AL124" s="19"/>
      <c r="AM124" s="19"/>
      <c r="AN124" s="19">
        <v>0</v>
      </c>
      <c r="AO124" s="19">
        <v>0</v>
      </c>
      <c r="AP124" s="19"/>
      <c r="AQ124" s="19"/>
      <c r="AR124" s="19"/>
      <c r="AS124" s="19"/>
      <c r="AT124" s="21">
        <v>0</v>
      </c>
      <c r="AU124" s="21">
        <v>0</v>
      </c>
      <c r="AV124" s="21">
        <v>0</v>
      </c>
      <c r="AW124" s="22">
        <f>SUM(AF124:AV124)</f>
        <v>0</v>
      </c>
      <c r="AX124" s="23">
        <v>0</v>
      </c>
      <c r="AY124" s="19">
        <v>0</v>
      </c>
      <c r="AZ124" s="22"/>
      <c r="BA124" s="24">
        <v>0</v>
      </c>
      <c r="BB124" s="19">
        <v>0</v>
      </c>
      <c r="BC124" s="19">
        <v>0</v>
      </c>
      <c r="BD124" s="19">
        <v>0</v>
      </c>
      <c r="BE124" s="19"/>
      <c r="BF124" s="19"/>
      <c r="BG124" s="19">
        <v>0</v>
      </c>
      <c r="BH124" s="19">
        <v>0</v>
      </c>
      <c r="BI124" s="19">
        <v>0</v>
      </c>
      <c r="BJ124" s="21"/>
      <c r="BK124" s="21"/>
      <c r="BL124" s="21"/>
      <c r="BM124" s="21">
        <f t="shared" si="42"/>
        <v>0</v>
      </c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>
        <f t="shared" si="39"/>
        <v>0</v>
      </c>
      <c r="CB124" s="20"/>
      <c r="CC124" s="20"/>
      <c r="CD124" s="20"/>
    </row>
    <row r="125" spans="1:82" s="49" customFormat="1" x14ac:dyDescent="0.3">
      <c r="A125" s="50" t="s">
        <v>351</v>
      </c>
      <c r="B125" s="52" t="s">
        <v>352</v>
      </c>
      <c r="C125" s="51" t="s">
        <v>353</v>
      </c>
      <c r="D125" s="51" t="s">
        <v>354</v>
      </c>
      <c r="E125" s="52" t="s">
        <v>227</v>
      </c>
      <c r="F125" s="52" t="s">
        <v>226</v>
      </c>
      <c r="G125" s="47" t="str">
        <f>IF(M125&gt;0, "1", "0")</f>
        <v>0</v>
      </c>
      <c r="H125" s="47" t="str">
        <f>IF(S125&gt;0, "1", "0")</f>
        <v>0</v>
      </c>
      <c r="I125" s="47" t="str">
        <f>IF(AI125&gt;0, "1", "0")</f>
        <v>0</v>
      </c>
      <c r="J125" s="47" t="str">
        <f>IF(AZ125&gt;0, "1", "0")</f>
        <v>0</v>
      </c>
      <c r="K125" s="47" t="str">
        <f>CONCATENATE(G125,H125,I125,J125)</f>
        <v>0000</v>
      </c>
      <c r="L125" s="52" t="str">
        <f>A125&amp;B125&amp;E125</f>
        <v>11952573Diagnostic Review 19-20</v>
      </c>
      <c r="M125" s="19"/>
      <c r="N125" s="19"/>
      <c r="O125" s="19"/>
      <c r="P125" s="19"/>
      <c r="Q125" s="19">
        <f>SUM(M125:P125)</f>
        <v>0</v>
      </c>
      <c r="R125" s="19"/>
      <c r="S125" s="19">
        <v>0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>
        <f>SUM(Q125:AE125)</f>
        <v>0</v>
      </c>
      <c r="AG125" s="19"/>
      <c r="AH125" s="19">
        <v>0</v>
      </c>
      <c r="AI125" s="19"/>
      <c r="AJ125" s="19"/>
      <c r="AK125" s="19"/>
      <c r="AL125" s="19"/>
      <c r="AM125" s="19"/>
      <c r="AN125" s="19">
        <v>0</v>
      </c>
      <c r="AO125" s="19">
        <v>0</v>
      </c>
      <c r="AP125" s="19"/>
      <c r="AQ125" s="19"/>
      <c r="AR125" s="19"/>
      <c r="AS125" s="19"/>
      <c r="AT125" s="21">
        <v>0</v>
      </c>
      <c r="AU125" s="21">
        <v>0</v>
      </c>
      <c r="AV125" s="21">
        <v>0</v>
      </c>
      <c r="AW125" s="22">
        <f>SUM(AF125:AV125)</f>
        <v>0</v>
      </c>
      <c r="AX125" s="23">
        <v>0</v>
      </c>
      <c r="AY125" s="19">
        <v>0</v>
      </c>
      <c r="AZ125" s="22"/>
      <c r="BA125" s="24">
        <v>0</v>
      </c>
      <c r="BB125" s="19">
        <v>0</v>
      </c>
      <c r="BC125" s="19">
        <v>0</v>
      </c>
      <c r="BD125" s="19">
        <v>0</v>
      </c>
      <c r="BE125" s="19"/>
      <c r="BF125" s="19"/>
      <c r="BG125" s="19">
        <v>0</v>
      </c>
      <c r="BH125" s="19">
        <v>0</v>
      </c>
      <c r="BI125" s="19">
        <v>0</v>
      </c>
      <c r="BJ125" s="21"/>
      <c r="BK125" s="21"/>
      <c r="BL125" s="21"/>
      <c r="BM125" s="21">
        <f t="shared" si="42"/>
        <v>0</v>
      </c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>
        <f t="shared" si="39"/>
        <v>0</v>
      </c>
      <c r="CB125" s="20"/>
      <c r="CC125" s="20"/>
      <c r="CD125" s="20"/>
    </row>
    <row r="126" spans="1:82" s="49" customFormat="1" x14ac:dyDescent="0.3">
      <c r="A126" s="50" t="s">
        <v>355</v>
      </c>
      <c r="B126" s="51" t="s">
        <v>356</v>
      </c>
      <c r="C126" s="51" t="s">
        <v>357</v>
      </c>
      <c r="D126" s="51" t="s">
        <v>358</v>
      </c>
      <c r="E126" s="52" t="s">
        <v>225</v>
      </c>
      <c r="F126" s="52" t="s">
        <v>226</v>
      </c>
      <c r="G126" s="47" t="str">
        <f>IF(M126&gt;0, "1", "0")</f>
        <v>0</v>
      </c>
      <c r="H126" s="47" t="str">
        <f>IF(S126&gt;0, "1", "0")</f>
        <v>1</v>
      </c>
      <c r="I126" s="47" t="str">
        <f>IF(AI126&gt;0, "1", "0")</f>
        <v>0</v>
      </c>
      <c r="J126" s="47" t="str">
        <f>IF(AZ126&gt;0, "1", "0")</f>
        <v>0</v>
      </c>
      <c r="K126" s="47" t="str">
        <f>CONCATENATE(G126,H126,I126,J126)</f>
        <v>0100</v>
      </c>
      <c r="L126" s="52" t="str">
        <f>A126&amp;B126&amp;E126</f>
        <v>13603690Diagnostic Review 18-19</v>
      </c>
      <c r="M126" s="19"/>
      <c r="N126" s="19"/>
      <c r="O126" s="19"/>
      <c r="P126" s="19"/>
      <c r="Q126" s="19">
        <f>SUM(M126:P126)</f>
        <v>0</v>
      </c>
      <c r="R126" s="19"/>
      <c r="S126" s="19">
        <v>27393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>
        <v>-272</v>
      </c>
      <c r="AF126" s="19">
        <f>SUM(Q126:AE126)</f>
        <v>27121</v>
      </c>
      <c r="AG126" s="19"/>
      <c r="AH126" s="19">
        <v>0</v>
      </c>
      <c r="AI126" s="19"/>
      <c r="AJ126" s="19"/>
      <c r="AK126" s="19"/>
      <c r="AL126" s="19"/>
      <c r="AM126" s="19"/>
      <c r="AN126" s="19">
        <v>0</v>
      </c>
      <c r="AO126" s="19">
        <v>0</v>
      </c>
      <c r="AP126" s="19">
        <v>-25700</v>
      </c>
      <c r="AQ126" s="19"/>
      <c r="AR126" s="19"/>
      <c r="AS126" s="19"/>
      <c r="AT126" s="21">
        <v>0</v>
      </c>
      <c r="AU126" s="21">
        <v>0</v>
      </c>
      <c r="AV126" s="21">
        <v>0</v>
      </c>
      <c r="AW126" s="22">
        <f>SUM(AF126:AV126)</f>
        <v>1421</v>
      </c>
      <c r="AX126" s="23">
        <v>0</v>
      </c>
      <c r="AY126" s="19">
        <v>0</v>
      </c>
      <c r="AZ126" s="22"/>
      <c r="BA126" s="24">
        <v>0</v>
      </c>
      <c r="BB126" s="19">
        <v>0</v>
      </c>
      <c r="BC126" s="19">
        <v>0</v>
      </c>
      <c r="BD126" s="19">
        <v>0</v>
      </c>
      <c r="BE126" s="19"/>
      <c r="BF126" s="19"/>
      <c r="BG126" s="19">
        <v>0</v>
      </c>
      <c r="BH126" s="19">
        <v>0</v>
      </c>
      <c r="BI126" s="19">
        <v>0</v>
      </c>
      <c r="BJ126" s="21"/>
      <c r="BK126" s="21"/>
      <c r="BL126" s="21"/>
      <c r="BM126" s="21">
        <f t="shared" si="42"/>
        <v>1421</v>
      </c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>
        <f t="shared" si="39"/>
        <v>1421</v>
      </c>
      <c r="CB126" s="20"/>
      <c r="CC126" s="20"/>
      <c r="CD126" s="20"/>
    </row>
    <row r="127" spans="1:82" s="49" customFormat="1" x14ac:dyDescent="0.3">
      <c r="A127" s="50" t="s">
        <v>84</v>
      </c>
      <c r="B127" s="51" t="s">
        <v>85</v>
      </c>
      <c r="C127" s="51" t="s">
        <v>86</v>
      </c>
      <c r="D127" s="51" t="s">
        <v>87</v>
      </c>
      <c r="E127" s="52" t="s">
        <v>227</v>
      </c>
      <c r="F127" s="52" t="s">
        <v>226</v>
      </c>
      <c r="G127" s="47" t="str">
        <f>IF(M127&gt;0, "1", "0")</f>
        <v>0</v>
      </c>
      <c r="H127" s="47" t="str">
        <f>IF(S127&gt;0, "1", "0")</f>
        <v>0</v>
      </c>
      <c r="I127" s="47" t="str">
        <f>IF(AI127&gt;0, "1", "0")</f>
        <v>1</v>
      </c>
      <c r="J127" s="47" t="str">
        <f>IF(AZ127&gt;0, "1", "0")</f>
        <v>0</v>
      </c>
      <c r="K127" s="47" t="str">
        <f>CONCATENATE(G127,H127,I127,J127)</f>
        <v>0010</v>
      </c>
      <c r="L127" s="52" t="str">
        <f>A127&amp;B127&amp;E127</f>
        <v>14200965Diagnostic Review 19-20</v>
      </c>
      <c r="M127" s="19"/>
      <c r="N127" s="19"/>
      <c r="O127" s="19"/>
      <c r="P127" s="19"/>
      <c r="Q127" s="19">
        <f>SUM(M127:P127)</f>
        <v>0</v>
      </c>
      <c r="R127" s="19"/>
      <c r="S127" s="19">
        <v>0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>
        <f>SUM(Q127:AE127)</f>
        <v>0</v>
      </c>
      <c r="AG127" s="19"/>
      <c r="AH127" s="19">
        <v>0</v>
      </c>
      <c r="AI127" s="19">
        <v>10559</v>
      </c>
      <c r="AJ127" s="19"/>
      <c r="AK127" s="19"/>
      <c r="AL127" s="19"/>
      <c r="AM127" s="19"/>
      <c r="AN127" s="19">
        <v>0</v>
      </c>
      <c r="AO127" s="19">
        <v>0</v>
      </c>
      <c r="AP127" s="19"/>
      <c r="AQ127" s="19"/>
      <c r="AR127" s="19"/>
      <c r="AS127" s="19"/>
      <c r="AT127" s="21">
        <v>0</v>
      </c>
      <c r="AU127" s="21">
        <v>0</v>
      </c>
      <c r="AV127" s="21">
        <v>0</v>
      </c>
      <c r="AW127" s="22">
        <f>SUM(AF127:AV127)</f>
        <v>10559</v>
      </c>
      <c r="AX127" s="23">
        <v>0</v>
      </c>
      <c r="AY127" s="19">
        <v>0</v>
      </c>
      <c r="AZ127" s="22"/>
      <c r="BA127" s="24">
        <v>0</v>
      </c>
      <c r="BB127" s="19">
        <v>0</v>
      </c>
      <c r="BC127" s="19">
        <v>0</v>
      </c>
      <c r="BD127" s="19">
        <v>0</v>
      </c>
      <c r="BE127" s="19"/>
      <c r="BF127" s="19"/>
      <c r="BG127" s="19">
        <v>0</v>
      </c>
      <c r="BH127" s="19">
        <v>0</v>
      </c>
      <c r="BI127" s="19">
        <v>0</v>
      </c>
      <c r="BJ127" s="21"/>
      <c r="BK127" s="21"/>
      <c r="BL127" s="21"/>
      <c r="BM127" s="21">
        <f t="shared" si="42"/>
        <v>10559</v>
      </c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>
        <f t="shared" si="39"/>
        <v>10559</v>
      </c>
      <c r="CB127" s="20"/>
      <c r="CC127" s="20"/>
      <c r="CD127" s="20"/>
    </row>
    <row r="128" spans="1:82" s="49" customFormat="1" x14ac:dyDescent="0.3">
      <c r="A128" s="50" t="s">
        <v>84</v>
      </c>
      <c r="B128" s="52" t="s">
        <v>359</v>
      </c>
      <c r="C128" s="51" t="s">
        <v>86</v>
      </c>
      <c r="D128" s="51" t="s">
        <v>360</v>
      </c>
      <c r="E128" s="52" t="s">
        <v>265</v>
      </c>
      <c r="F128" s="52"/>
      <c r="G128" s="47"/>
      <c r="H128" s="47"/>
      <c r="I128" s="47"/>
      <c r="J128" s="47"/>
      <c r="K128" s="47"/>
      <c r="L128" s="52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21"/>
      <c r="AU128" s="21"/>
      <c r="AV128" s="21"/>
      <c r="AW128" s="22"/>
      <c r="AX128" s="23"/>
      <c r="AY128" s="19"/>
      <c r="AZ128" s="22">
        <v>25000</v>
      </c>
      <c r="BA128" s="24"/>
      <c r="BB128" s="19"/>
      <c r="BC128" s="19"/>
      <c r="BD128" s="19"/>
      <c r="BE128" s="19"/>
      <c r="BF128" s="19"/>
      <c r="BG128" s="19"/>
      <c r="BH128" s="19"/>
      <c r="BI128" s="19"/>
      <c r="BJ128" s="21"/>
      <c r="BK128" s="21"/>
      <c r="BL128" s="21"/>
      <c r="BM128" s="21">
        <f t="shared" si="42"/>
        <v>25000</v>
      </c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>
        <f t="shared" si="39"/>
        <v>25000</v>
      </c>
      <c r="CB128" s="20"/>
      <c r="CC128" s="20"/>
      <c r="CD128" s="20"/>
    </row>
    <row r="129" spans="1:82" s="49" customFormat="1" x14ac:dyDescent="0.3">
      <c r="A129" s="50" t="s">
        <v>361</v>
      </c>
      <c r="B129" s="51" t="s">
        <v>362</v>
      </c>
      <c r="C129" s="51" t="s">
        <v>363</v>
      </c>
      <c r="D129" s="51" t="s">
        <v>364</v>
      </c>
      <c r="E129" s="52" t="s">
        <v>254</v>
      </c>
      <c r="F129" s="52" t="s">
        <v>226</v>
      </c>
      <c r="G129" s="47" t="str">
        <f>IF(M129&gt;0, "1", "0")</f>
        <v>1</v>
      </c>
      <c r="H129" s="47" t="str">
        <f>IF(S129&gt;0, "1", "0")</f>
        <v>0</v>
      </c>
      <c r="I129" s="47" t="str">
        <f>IF(AI129&gt;0, "1", "0")</f>
        <v>0</v>
      </c>
      <c r="J129" s="47" t="str">
        <f>IF(AZ129&gt;0, "1", "0")</f>
        <v>0</v>
      </c>
      <c r="K129" s="47" t="str">
        <f>CONCATENATE(G129,H129,I129,J129)</f>
        <v>1000</v>
      </c>
      <c r="L129" s="52" t="str">
        <f>A129&amp;B129&amp;E129</f>
        <v>15203571Diagnostic Review 17-18</v>
      </c>
      <c r="M129" s="19">
        <v>29926</v>
      </c>
      <c r="N129" s="19"/>
      <c r="O129" s="19"/>
      <c r="P129" s="19">
        <v>-16039</v>
      </c>
      <c r="Q129" s="19">
        <f>SUM(M129:P129)</f>
        <v>13887</v>
      </c>
      <c r="R129" s="19"/>
      <c r="S129" s="19">
        <v>0</v>
      </c>
      <c r="T129" s="19"/>
      <c r="U129" s="19"/>
      <c r="V129" s="19"/>
      <c r="W129" s="19"/>
      <c r="X129" s="19"/>
      <c r="Y129" s="19"/>
      <c r="Z129" s="19"/>
      <c r="AA129" s="19"/>
      <c r="AB129" s="19">
        <v>-13750</v>
      </c>
      <c r="AC129" s="19"/>
      <c r="AD129" s="19"/>
      <c r="AE129" s="19"/>
      <c r="AF129" s="19">
        <f>SUM(Q129:AE129)</f>
        <v>137</v>
      </c>
      <c r="AG129" s="19"/>
      <c r="AH129" s="19">
        <v>0</v>
      </c>
      <c r="AI129" s="19"/>
      <c r="AJ129" s="19"/>
      <c r="AK129" s="19"/>
      <c r="AL129" s="19"/>
      <c r="AM129" s="19"/>
      <c r="AN129" s="19">
        <v>0</v>
      </c>
      <c r="AO129" s="19">
        <v>0</v>
      </c>
      <c r="AP129" s="19"/>
      <c r="AQ129" s="19"/>
      <c r="AR129" s="19"/>
      <c r="AS129" s="19"/>
      <c r="AT129" s="21">
        <v>0</v>
      </c>
      <c r="AU129" s="21">
        <v>0</v>
      </c>
      <c r="AV129" s="21">
        <v>0</v>
      </c>
      <c r="AW129" s="22">
        <f>SUM(AF129:AV129)</f>
        <v>137</v>
      </c>
      <c r="AX129" s="23">
        <v>0</v>
      </c>
      <c r="AY129" s="19">
        <v>0</v>
      </c>
      <c r="AZ129" s="22"/>
      <c r="BA129" s="24">
        <v>0</v>
      </c>
      <c r="BB129" s="19">
        <v>0</v>
      </c>
      <c r="BC129" s="19">
        <v>0</v>
      </c>
      <c r="BD129" s="19">
        <v>0</v>
      </c>
      <c r="BE129" s="19"/>
      <c r="BF129" s="19"/>
      <c r="BG129" s="19">
        <v>0</v>
      </c>
      <c r="BH129" s="19">
        <v>0</v>
      </c>
      <c r="BI129" s="19">
        <v>0</v>
      </c>
      <c r="BJ129" s="21"/>
      <c r="BK129" s="21"/>
      <c r="BL129" s="21"/>
      <c r="BM129" s="21">
        <f t="shared" si="42"/>
        <v>137</v>
      </c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>
        <f t="shared" si="39"/>
        <v>137</v>
      </c>
      <c r="CB129" s="20"/>
      <c r="CC129" s="20"/>
      <c r="CD129" s="20"/>
    </row>
    <row r="130" spans="1:82" s="49" customFormat="1" x14ac:dyDescent="0.3">
      <c r="A130" s="50" t="s">
        <v>365</v>
      </c>
      <c r="B130" s="52" t="s">
        <v>366</v>
      </c>
      <c r="C130" s="51" t="s">
        <v>367</v>
      </c>
      <c r="D130" s="51" t="s">
        <v>368</v>
      </c>
      <c r="E130" s="52" t="s">
        <v>265</v>
      </c>
      <c r="F130" s="52"/>
      <c r="G130" s="47"/>
      <c r="H130" s="47"/>
      <c r="I130" s="47"/>
      <c r="J130" s="47"/>
      <c r="K130" s="47"/>
      <c r="L130" s="52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21"/>
      <c r="AU130" s="21"/>
      <c r="AV130" s="21"/>
      <c r="AW130" s="22"/>
      <c r="AX130" s="23"/>
      <c r="AY130" s="19"/>
      <c r="AZ130" s="22">
        <v>25000</v>
      </c>
      <c r="BA130" s="24"/>
      <c r="BB130" s="19"/>
      <c r="BC130" s="19"/>
      <c r="BD130" s="19"/>
      <c r="BE130" s="19"/>
      <c r="BF130" s="19"/>
      <c r="BG130" s="19"/>
      <c r="BH130" s="19"/>
      <c r="BI130" s="19"/>
      <c r="BJ130" s="21"/>
      <c r="BK130" s="21"/>
      <c r="BL130" s="21"/>
      <c r="BM130" s="21">
        <f t="shared" si="42"/>
        <v>25000</v>
      </c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>
        <f t="shared" ref="CA130:CA193" si="61">SUM(BM130:BZ130)</f>
        <v>25000</v>
      </c>
      <c r="CB130" s="20"/>
      <c r="CC130" s="20"/>
      <c r="CD130" s="20"/>
    </row>
    <row r="131" spans="1:82" s="49" customFormat="1" x14ac:dyDescent="0.3">
      <c r="A131" s="50" t="s">
        <v>369</v>
      </c>
      <c r="B131" s="52" t="s">
        <v>370</v>
      </c>
      <c r="C131" s="51" t="s">
        <v>371</v>
      </c>
      <c r="D131" s="51" t="s">
        <v>372</v>
      </c>
      <c r="E131" s="52" t="s">
        <v>265</v>
      </c>
      <c r="F131" s="52"/>
      <c r="G131" s="47"/>
      <c r="H131" s="47"/>
      <c r="I131" s="47"/>
      <c r="J131" s="47"/>
      <c r="K131" s="47"/>
      <c r="L131" s="52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21"/>
      <c r="AU131" s="21"/>
      <c r="AV131" s="21"/>
      <c r="AW131" s="22"/>
      <c r="AX131" s="23"/>
      <c r="AY131" s="19"/>
      <c r="AZ131" s="22">
        <v>25000</v>
      </c>
      <c r="BA131" s="24"/>
      <c r="BB131" s="19"/>
      <c r="BC131" s="19"/>
      <c r="BD131" s="19"/>
      <c r="BE131" s="19"/>
      <c r="BF131" s="19"/>
      <c r="BG131" s="19"/>
      <c r="BH131" s="19"/>
      <c r="BI131" s="19"/>
      <c r="BJ131" s="21"/>
      <c r="BK131" s="21"/>
      <c r="BL131" s="21"/>
      <c r="BM131" s="21">
        <f t="shared" si="42"/>
        <v>25000</v>
      </c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>
        <f t="shared" si="61"/>
        <v>25000</v>
      </c>
      <c r="CB131" s="20"/>
      <c r="CC131" s="20"/>
      <c r="CD131" s="20"/>
    </row>
    <row r="132" spans="1:82" s="49" customFormat="1" x14ac:dyDescent="0.3">
      <c r="A132" s="50" t="s">
        <v>88</v>
      </c>
      <c r="B132" s="51" t="s">
        <v>89</v>
      </c>
      <c r="C132" s="51" t="s">
        <v>90</v>
      </c>
      <c r="D132" s="51" t="s">
        <v>91</v>
      </c>
      <c r="E132" s="52" t="s">
        <v>227</v>
      </c>
      <c r="F132" s="52" t="s">
        <v>226</v>
      </c>
      <c r="G132" s="47" t="str">
        <f t="shared" ref="G132:G137" si="62">IF(M132&gt;0, "1", "0")</f>
        <v>0</v>
      </c>
      <c r="H132" s="47" t="str">
        <f t="shared" ref="H132:H137" si="63">IF(S132&gt;0, "1", "0")</f>
        <v>0</v>
      </c>
      <c r="I132" s="47" t="str">
        <f t="shared" ref="I132:I137" si="64">IF(AI132&gt;0, "1", "0")</f>
        <v>1</v>
      </c>
      <c r="J132" s="47" t="str">
        <f t="shared" ref="J132:J137" si="65">IF(AZ132&gt;0, "1", "0")</f>
        <v>0</v>
      </c>
      <c r="K132" s="47" t="str">
        <f t="shared" ref="K132:K137" si="66">CONCATENATE(G132,H132,I132,J132)</f>
        <v>0010</v>
      </c>
      <c r="L132" s="52" t="str">
        <f t="shared" ref="L132:L137" si="67">A132&amp;B132&amp;E132</f>
        <v>15609260Diagnostic Review 19-20</v>
      </c>
      <c r="M132" s="19"/>
      <c r="N132" s="19"/>
      <c r="O132" s="19"/>
      <c r="P132" s="19"/>
      <c r="Q132" s="19">
        <f t="shared" ref="Q132:Q137" si="68">SUM(M132:P132)</f>
        <v>0</v>
      </c>
      <c r="R132" s="19"/>
      <c r="S132" s="19">
        <v>0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>
        <f t="shared" ref="AF132:AF137" si="69">SUM(Q132:AE132)</f>
        <v>0</v>
      </c>
      <c r="AG132" s="19"/>
      <c r="AH132" s="19">
        <v>0</v>
      </c>
      <c r="AI132" s="19">
        <v>19454.781599999998</v>
      </c>
      <c r="AJ132" s="19"/>
      <c r="AK132" s="19"/>
      <c r="AL132" s="19"/>
      <c r="AM132" s="19"/>
      <c r="AN132" s="19">
        <v>0</v>
      </c>
      <c r="AO132" s="19">
        <v>0</v>
      </c>
      <c r="AP132" s="19"/>
      <c r="AQ132" s="19"/>
      <c r="AR132" s="19"/>
      <c r="AS132" s="19"/>
      <c r="AT132" s="21">
        <v>0</v>
      </c>
      <c r="AU132" s="21">
        <v>0</v>
      </c>
      <c r="AV132" s="21">
        <v>0</v>
      </c>
      <c r="AW132" s="22">
        <f t="shared" ref="AW132:AW137" si="70">SUM(AF132:AV132)</f>
        <v>19454.781599999998</v>
      </c>
      <c r="AX132" s="23">
        <v>0</v>
      </c>
      <c r="AY132" s="19">
        <v>0</v>
      </c>
      <c r="AZ132" s="22"/>
      <c r="BA132" s="24">
        <v>0</v>
      </c>
      <c r="BB132" s="19">
        <v>0</v>
      </c>
      <c r="BC132" s="19">
        <v>0</v>
      </c>
      <c r="BD132" s="19">
        <v>0</v>
      </c>
      <c r="BE132" s="19"/>
      <c r="BF132" s="19"/>
      <c r="BG132" s="19">
        <v>0</v>
      </c>
      <c r="BH132" s="19">
        <v>0</v>
      </c>
      <c r="BI132" s="19">
        <v>0</v>
      </c>
      <c r="BJ132" s="21"/>
      <c r="BK132" s="21"/>
      <c r="BL132" s="21"/>
      <c r="BM132" s="21">
        <f t="shared" ref="BM132:BM195" si="71">SUM(AW132:BL132)</f>
        <v>19454.781599999998</v>
      </c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>
        <f t="shared" si="61"/>
        <v>19454.781599999998</v>
      </c>
      <c r="CB132" s="20"/>
      <c r="CC132" s="20"/>
      <c r="CD132" s="20"/>
    </row>
    <row r="133" spans="1:82" s="49" customFormat="1" x14ac:dyDescent="0.3">
      <c r="A133" s="50" t="s">
        <v>215</v>
      </c>
      <c r="B133" s="51" t="s">
        <v>373</v>
      </c>
      <c r="C133" s="51" t="s">
        <v>216</v>
      </c>
      <c r="D133" s="51" t="s">
        <v>374</v>
      </c>
      <c r="E133" s="52" t="s">
        <v>225</v>
      </c>
      <c r="F133" s="52" t="s">
        <v>226</v>
      </c>
      <c r="G133" s="47" t="str">
        <f t="shared" si="62"/>
        <v>0</v>
      </c>
      <c r="H133" s="47" t="str">
        <f t="shared" si="63"/>
        <v>1</v>
      </c>
      <c r="I133" s="47" t="str">
        <f t="shared" si="64"/>
        <v>0</v>
      </c>
      <c r="J133" s="47" t="str">
        <f t="shared" si="65"/>
        <v>0</v>
      </c>
      <c r="K133" s="47" t="str">
        <f t="shared" si="66"/>
        <v>0100</v>
      </c>
      <c r="L133" s="52" t="str">
        <f t="shared" si="67"/>
        <v>15702792Diagnostic Review 18-19</v>
      </c>
      <c r="M133" s="19"/>
      <c r="N133" s="19"/>
      <c r="O133" s="19"/>
      <c r="P133" s="19"/>
      <c r="Q133" s="19">
        <f t="shared" si="68"/>
        <v>0</v>
      </c>
      <c r="R133" s="19"/>
      <c r="S133" s="19">
        <v>10000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>
        <f t="shared" si="69"/>
        <v>10000</v>
      </c>
      <c r="AG133" s="19"/>
      <c r="AH133" s="19">
        <v>0</v>
      </c>
      <c r="AI133" s="19"/>
      <c r="AJ133" s="19"/>
      <c r="AK133" s="19"/>
      <c r="AL133" s="19"/>
      <c r="AM133" s="19"/>
      <c r="AN133" s="19">
        <v>0</v>
      </c>
      <c r="AO133" s="19">
        <v>0</v>
      </c>
      <c r="AP133" s="19"/>
      <c r="AQ133" s="19"/>
      <c r="AR133" s="19"/>
      <c r="AS133" s="19"/>
      <c r="AT133" s="21">
        <v>0</v>
      </c>
      <c r="AU133" s="21">
        <v>0</v>
      </c>
      <c r="AV133" s="21">
        <v>0</v>
      </c>
      <c r="AW133" s="22">
        <f t="shared" si="70"/>
        <v>10000</v>
      </c>
      <c r="AX133" s="23">
        <v>0</v>
      </c>
      <c r="AY133" s="19">
        <v>0</v>
      </c>
      <c r="AZ133" s="22"/>
      <c r="BA133" s="24">
        <v>0</v>
      </c>
      <c r="BB133" s="19">
        <v>0</v>
      </c>
      <c r="BC133" s="19">
        <v>0</v>
      </c>
      <c r="BD133" s="19">
        <v>0</v>
      </c>
      <c r="BE133" s="19"/>
      <c r="BF133" s="19"/>
      <c r="BG133" s="19">
        <v>0</v>
      </c>
      <c r="BH133" s="19">
        <v>0</v>
      </c>
      <c r="BI133" s="19">
        <v>0</v>
      </c>
      <c r="BJ133" s="21"/>
      <c r="BK133" s="21"/>
      <c r="BL133" s="21"/>
      <c r="BM133" s="21">
        <f t="shared" si="71"/>
        <v>10000</v>
      </c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>
        <f t="shared" si="61"/>
        <v>10000</v>
      </c>
      <c r="CB133" s="20"/>
      <c r="CC133" s="20"/>
      <c r="CD133" s="20"/>
    </row>
    <row r="134" spans="1:82" s="49" customFormat="1" x14ac:dyDescent="0.3">
      <c r="A134" s="50" t="s">
        <v>215</v>
      </c>
      <c r="B134" s="51" t="s">
        <v>375</v>
      </c>
      <c r="C134" s="51" t="s">
        <v>216</v>
      </c>
      <c r="D134" s="51" t="s">
        <v>376</v>
      </c>
      <c r="E134" s="52" t="s">
        <v>225</v>
      </c>
      <c r="F134" s="52" t="s">
        <v>226</v>
      </c>
      <c r="G134" s="47" t="str">
        <f t="shared" si="62"/>
        <v>0</v>
      </c>
      <c r="H134" s="47" t="str">
        <f t="shared" si="63"/>
        <v>1</v>
      </c>
      <c r="I134" s="47" t="str">
        <f t="shared" si="64"/>
        <v>0</v>
      </c>
      <c r="J134" s="47" t="str">
        <f t="shared" si="65"/>
        <v>0</v>
      </c>
      <c r="K134" s="47" t="str">
        <f t="shared" si="66"/>
        <v>0100</v>
      </c>
      <c r="L134" s="52" t="str">
        <f t="shared" si="67"/>
        <v>15702794Diagnostic Review 18-19</v>
      </c>
      <c r="M134" s="19"/>
      <c r="N134" s="19"/>
      <c r="O134" s="19"/>
      <c r="P134" s="19"/>
      <c r="Q134" s="19">
        <f t="shared" si="68"/>
        <v>0</v>
      </c>
      <c r="R134" s="19"/>
      <c r="S134" s="19">
        <v>10000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>
        <f t="shared" si="69"/>
        <v>10000</v>
      </c>
      <c r="AG134" s="19"/>
      <c r="AH134" s="19">
        <v>0</v>
      </c>
      <c r="AI134" s="19"/>
      <c r="AJ134" s="19"/>
      <c r="AK134" s="19"/>
      <c r="AL134" s="19"/>
      <c r="AM134" s="19"/>
      <c r="AN134" s="19">
        <v>0</v>
      </c>
      <c r="AO134" s="19">
        <v>0</v>
      </c>
      <c r="AP134" s="19"/>
      <c r="AQ134" s="19"/>
      <c r="AR134" s="19"/>
      <c r="AS134" s="19"/>
      <c r="AT134" s="21">
        <v>0</v>
      </c>
      <c r="AU134" s="21">
        <v>0</v>
      </c>
      <c r="AV134" s="21">
        <v>0</v>
      </c>
      <c r="AW134" s="22">
        <f t="shared" si="70"/>
        <v>10000</v>
      </c>
      <c r="AX134" s="23">
        <v>0</v>
      </c>
      <c r="AY134" s="19">
        <v>0</v>
      </c>
      <c r="AZ134" s="22"/>
      <c r="BA134" s="24">
        <v>0</v>
      </c>
      <c r="BB134" s="19">
        <v>0</v>
      </c>
      <c r="BC134" s="19">
        <v>0</v>
      </c>
      <c r="BD134" s="19">
        <v>0</v>
      </c>
      <c r="BE134" s="19"/>
      <c r="BF134" s="19"/>
      <c r="BG134" s="19">
        <v>0</v>
      </c>
      <c r="BH134" s="19">
        <v>0</v>
      </c>
      <c r="BI134" s="19">
        <v>0</v>
      </c>
      <c r="BJ134" s="21"/>
      <c r="BK134" s="21"/>
      <c r="BL134" s="21"/>
      <c r="BM134" s="21">
        <f t="shared" si="71"/>
        <v>10000</v>
      </c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>
        <f t="shared" si="61"/>
        <v>10000</v>
      </c>
      <c r="CB134" s="20"/>
      <c r="CC134" s="20"/>
      <c r="CD134" s="20"/>
    </row>
    <row r="135" spans="1:82" s="49" customFormat="1" x14ac:dyDescent="0.3">
      <c r="A135" s="50" t="s">
        <v>92</v>
      </c>
      <c r="B135" s="51" t="s">
        <v>377</v>
      </c>
      <c r="C135" s="51" t="s">
        <v>94</v>
      </c>
      <c r="D135" s="51" t="s">
        <v>378</v>
      </c>
      <c r="E135" s="52" t="s">
        <v>227</v>
      </c>
      <c r="F135" s="52" t="s">
        <v>226</v>
      </c>
      <c r="G135" s="47" t="str">
        <f t="shared" si="62"/>
        <v>0</v>
      </c>
      <c r="H135" s="47" t="str">
        <f t="shared" si="63"/>
        <v>0</v>
      </c>
      <c r="I135" s="47" t="str">
        <f t="shared" si="64"/>
        <v>1</v>
      </c>
      <c r="J135" s="47" t="str">
        <f t="shared" si="65"/>
        <v>0</v>
      </c>
      <c r="K135" s="47" t="str">
        <f t="shared" si="66"/>
        <v>0010</v>
      </c>
      <c r="L135" s="52" t="str">
        <f t="shared" si="67"/>
        <v>20007236Diagnostic Review 19-20</v>
      </c>
      <c r="M135" s="19"/>
      <c r="N135" s="19"/>
      <c r="O135" s="19"/>
      <c r="P135" s="19"/>
      <c r="Q135" s="19">
        <f t="shared" si="68"/>
        <v>0</v>
      </c>
      <c r="R135" s="19"/>
      <c r="S135" s="19">
        <v>0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>
        <f t="shared" si="69"/>
        <v>0</v>
      </c>
      <c r="AG135" s="19"/>
      <c r="AH135" s="19">
        <v>0</v>
      </c>
      <c r="AI135" s="19">
        <v>10492</v>
      </c>
      <c r="AJ135" s="19"/>
      <c r="AK135" s="19"/>
      <c r="AL135" s="19"/>
      <c r="AM135" s="19"/>
      <c r="AN135" s="19">
        <v>0</v>
      </c>
      <c r="AO135" s="19">
        <v>0</v>
      </c>
      <c r="AP135" s="19"/>
      <c r="AQ135" s="19"/>
      <c r="AR135" s="19"/>
      <c r="AS135" s="19"/>
      <c r="AT135" s="21">
        <v>0</v>
      </c>
      <c r="AU135" s="21">
        <v>0</v>
      </c>
      <c r="AV135" s="21">
        <v>0</v>
      </c>
      <c r="AW135" s="22">
        <f t="shared" si="70"/>
        <v>10492</v>
      </c>
      <c r="AX135" s="23">
        <v>0</v>
      </c>
      <c r="AY135" s="19">
        <v>0</v>
      </c>
      <c r="AZ135" s="22"/>
      <c r="BA135" s="24">
        <v>0</v>
      </c>
      <c r="BB135" s="19">
        <v>0</v>
      </c>
      <c r="BC135" s="19">
        <v>0</v>
      </c>
      <c r="BD135" s="19">
        <v>0</v>
      </c>
      <c r="BE135" s="19"/>
      <c r="BF135" s="19"/>
      <c r="BG135" s="19">
        <v>0</v>
      </c>
      <c r="BH135" s="19">
        <v>0</v>
      </c>
      <c r="BI135" s="19">
        <v>0</v>
      </c>
      <c r="BJ135" s="21"/>
      <c r="BK135" s="21"/>
      <c r="BL135" s="21">
        <v>-1717.24</v>
      </c>
      <c r="BM135" s="21">
        <f t="shared" si="71"/>
        <v>8774.76</v>
      </c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>
        <f t="shared" si="61"/>
        <v>8774.76</v>
      </c>
      <c r="CB135" s="20"/>
      <c r="CC135" s="20"/>
      <c r="CD135" s="20"/>
    </row>
    <row r="136" spans="1:82" s="49" customFormat="1" x14ac:dyDescent="0.3">
      <c r="A136" s="50" t="s">
        <v>92</v>
      </c>
      <c r="B136" s="51" t="s">
        <v>40</v>
      </c>
      <c r="C136" s="51" t="s">
        <v>94</v>
      </c>
      <c r="D136" s="51" t="s">
        <v>42</v>
      </c>
      <c r="E136" s="52" t="s">
        <v>225</v>
      </c>
      <c r="F136" s="52" t="s">
        <v>226</v>
      </c>
      <c r="G136" s="47" t="str">
        <f t="shared" si="62"/>
        <v>0</v>
      </c>
      <c r="H136" s="47" t="str">
        <f t="shared" si="63"/>
        <v>1</v>
      </c>
      <c r="I136" s="47" t="str">
        <f t="shared" si="64"/>
        <v>0</v>
      </c>
      <c r="J136" s="47" t="str">
        <f t="shared" si="65"/>
        <v>0</v>
      </c>
      <c r="K136" s="47" t="str">
        <f t="shared" si="66"/>
        <v>0100</v>
      </c>
      <c r="L136" s="52" t="str">
        <f t="shared" si="67"/>
        <v>2000N/ADiagnostic Review 18-19</v>
      </c>
      <c r="M136" s="19"/>
      <c r="N136" s="19"/>
      <c r="O136" s="19"/>
      <c r="P136" s="19"/>
      <c r="Q136" s="19">
        <f t="shared" si="68"/>
        <v>0</v>
      </c>
      <c r="R136" s="19"/>
      <c r="S136" s="19">
        <v>14858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>
        <f t="shared" si="69"/>
        <v>14858</v>
      </c>
      <c r="AG136" s="19"/>
      <c r="AH136" s="19">
        <v>0</v>
      </c>
      <c r="AI136" s="19"/>
      <c r="AJ136" s="19"/>
      <c r="AK136" s="19"/>
      <c r="AL136" s="19"/>
      <c r="AM136" s="19"/>
      <c r="AN136" s="19">
        <v>0</v>
      </c>
      <c r="AO136" s="19">
        <v>0</v>
      </c>
      <c r="AP136" s="19"/>
      <c r="AQ136" s="19"/>
      <c r="AR136" s="19"/>
      <c r="AS136" s="19"/>
      <c r="AT136" s="21">
        <v>0</v>
      </c>
      <c r="AU136" s="21">
        <v>0</v>
      </c>
      <c r="AV136" s="21">
        <v>0</v>
      </c>
      <c r="AW136" s="22">
        <f t="shared" si="70"/>
        <v>14858</v>
      </c>
      <c r="AX136" s="23">
        <v>0</v>
      </c>
      <c r="AY136" s="19">
        <v>0</v>
      </c>
      <c r="AZ136" s="22"/>
      <c r="BA136" s="24">
        <v>0</v>
      </c>
      <c r="BB136" s="19">
        <v>0</v>
      </c>
      <c r="BC136" s="19">
        <v>0</v>
      </c>
      <c r="BD136" s="19">
        <v>0</v>
      </c>
      <c r="BE136" s="19"/>
      <c r="BF136" s="19"/>
      <c r="BG136" s="19">
        <v>0</v>
      </c>
      <c r="BH136" s="19">
        <v>-1718.72</v>
      </c>
      <c r="BI136" s="19">
        <v>0</v>
      </c>
      <c r="BJ136" s="21"/>
      <c r="BK136" s="21"/>
      <c r="BL136" s="21"/>
      <c r="BM136" s="21">
        <f t="shared" si="71"/>
        <v>13139.28</v>
      </c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>
        <f t="shared" si="61"/>
        <v>13139.28</v>
      </c>
      <c r="CB136" s="20"/>
      <c r="CC136" s="20"/>
      <c r="CD136" s="20"/>
    </row>
    <row r="137" spans="1:82" s="49" customFormat="1" x14ac:dyDescent="0.3">
      <c r="A137" s="50" t="s">
        <v>379</v>
      </c>
      <c r="B137" s="51" t="s">
        <v>380</v>
      </c>
      <c r="C137" s="51" t="s">
        <v>381</v>
      </c>
      <c r="D137" s="51" t="s">
        <v>382</v>
      </c>
      <c r="E137" s="52" t="s">
        <v>254</v>
      </c>
      <c r="F137" s="52" t="s">
        <v>226</v>
      </c>
      <c r="G137" s="47" t="str">
        <f t="shared" si="62"/>
        <v>1</v>
      </c>
      <c r="H137" s="47" t="str">
        <f t="shared" si="63"/>
        <v>0</v>
      </c>
      <c r="I137" s="47" t="str">
        <f t="shared" si="64"/>
        <v>0</v>
      </c>
      <c r="J137" s="47" t="str">
        <f t="shared" si="65"/>
        <v>0</v>
      </c>
      <c r="K137" s="47" t="str">
        <f t="shared" si="66"/>
        <v>1000</v>
      </c>
      <c r="L137" s="52" t="str">
        <f t="shared" si="67"/>
        <v>20350609Diagnostic Review 17-18</v>
      </c>
      <c r="M137" s="19">
        <v>31233</v>
      </c>
      <c r="N137" s="19"/>
      <c r="O137" s="19"/>
      <c r="P137" s="19"/>
      <c r="Q137" s="19">
        <f t="shared" si="68"/>
        <v>31233</v>
      </c>
      <c r="R137" s="19"/>
      <c r="S137" s="19">
        <v>0</v>
      </c>
      <c r="T137" s="19"/>
      <c r="U137" s="19"/>
      <c r="V137" s="19">
        <v>-14100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>
        <f t="shared" si="69"/>
        <v>17133</v>
      </c>
      <c r="AG137" s="19">
        <v>-1233</v>
      </c>
      <c r="AH137" s="19">
        <v>0</v>
      </c>
      <c r="AI137" s="19"/>
      <c r="AJ137" s="19"/>
      <c r="AK137" s="19"/>
      <c r="AL137" s="19"/>
      <c r="AM137" s="19"/>
      <c r="AN137" s="19">
        <v>0</v>
      </c>
      <c r="AO137" s="19">
        <v>0</v>
      </c>
      <c r="AP137" s="19"/>
      <c r="AQ137" s="19"/>
      <c r="AR137" s="19"/>
      <c r="AS137" s="19"/>
      <c r="AT137" s="21">
        <v>0</v>
      </c>
      <c r="AU137" s="21">
        <v>0</v>
      </c>
      <c r="AV137" s="21">
        <v>0</v>
      </c>
      <c r="AW137" s="22">
        <f t="shared" si="70"/>
        <v>15900</v>
      </c>
      <c r="AX137" s="23">
        <v>0</v>
      </c>
      <c r="AY137" s="19">
        <v>0</v>
      </c>
      <c r="AZ137" s="22"/>
      <c r="BA137" s="24">
        <v>0</v>
      </c>
      <c r="BB137" s="19">
        <v>0</v>
      </c>
      <c r="BC137" s="19">
        <v>0</v>
      </c>
      <c r="BD137" s="19">
        <v>0</v>
      </c>
      <c r="BE137" s="19"/>
      <c r="BF137" s="19"/>
      <c r="BG137" s="19">
        <v>0</v>
      </c>
      <c r="BH137" s="19">
        <v>0</v>
      </c>
      <c r="BI137" s="19">
        <v>0</v>
      </c>
      <c r="BJ137" s="21"/>
      <c r="BK137" s="21"/>
      <c r="BL137" s="21"/>
      <c r="BM137" s="21">
        <f t="shared" si="71"/>
        <v>15900</v>
      </c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>
        <f t="shared" si="61"/>
        <v>15900</v>
      </c>
      <c r="CB137" s="20"/>
      <c r="CC137" s="20"/>
      <c r="CD137" s="20"/>
    </row>
    <row r="138" spans="1:82" s="49" customFormat="1" x14ac:dyDescent="0.3">
      <c r="A138" s="50" t="s">
        <v>379</v>
      </c>
      <c r="B138" s="52" t="s">
        <v>383</v>
      </c>
      <c r="C138" s="51" t="s">
        <v>381</v>
      </c>
      <c r="D138" s="51" t="s">
        <v>384</v>
      </c>
      <c r="E138" s="52" t="s">
        <v>265</v>
      </c>
      <c r="F138" s="52"/>
      <c r="G138" s="47"/>
      <c r="H138" s="47"/>
      <c r="I138" s="47"/>
      <c r="J138" s="47"/>
      <c r="K138" s="47"/>
      <c r="L138" s="52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21"/>
      <c r="AU138" s="21"/>
      <c r="AV138" s="21"/>
      <c r="AW138" s="22"/>
      <c r="AX138" s="23"/>
      <c r="AY138" s="19"/>
      <c r="AZ138" s="22">
        <v>12000</v>
      </c>
      <c r="BA138" s="24"/>
      <c r="BB138" s="19"/>
      <c r="BC138" s="19"/>
      <c r="BD138" s="19"/>
      <c r="BE138" s="19"/>
      <c r="BF138" s="19"/>
      <c r="BG138" s="19"/>
      <c r="BH138" s="19"/>
      <c r="BI138" s="19"/>
      <c r="BJ138" s="21"/>
      <c r="BK138" s="21"/>
      <c r="BL138" s="21"/>
      <c r="BM138" s="21">
        <f t="shared" si="71"/>
        <v>12000</v>
      </c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>
        <f t="shared" si="61"/>
        <v>12000</v>
      </c>
      <c r="CB138" s="20"/>
      <c r="CC138" s="20"/>
      <c r="CD138" s="20"/>
    </row>
    <row r="139" spans="1:82" s="49" customFormat="1" x14ac:dyDescent="0.3">
      <c r="A139" s="53" t="s">
        <v>385</v>
      </c>
      <c r="B139" s="52" t="s">
        <v>386</v>
      </c>
      <c r="C139" s="51" t="s">
        <v>387</v>
      </c>
      <c r="D139" s="51" t="s">
        <v>388</v>
      </c>
      <c r="E139" s="52" t="s">
        <v>254</v>
      </c>
      <c r="F139" s="52" t="s">
        <v>226</v>
      </c>
      <c r="G139" s="47" t="str">
        <f t="shared" ref="G139:G145" si="72">IF(M139&gt;0, "1", "0")</f>
        <v>1</v>
      </c>
      <c r="H139" s="47" t="str">
        <f t="shared" ref="H139:H145" si="73">IF(S139&gt;0, "1", "0")</f>
        <v>0</v>
      </c>
      <c r="I139" s="47" t="str">
        <f t="shared" ref="I139:I145" si="74">IF(AI139&gt;0, "1", "0")</f>
        <v>0</v>
      </c>
      <c r="J139" s="47" t="str">
        <f t="shared" ref="J139:J145" si="75">IF(AZ139&gt;0, "1", "0")</f>
        <v>0</v>
      </c>
      <c r="K139" s="47" t="str">
        <f t="shared" ref="K139:K145" si="76">CONCATENATE(G139,H139,I139,J139)</f>
        <v>1000</v>
      </c>
      <c r="L139" s="52" t="str">
        <f t="shared" ref="L139:L145" si="77">A139&amp;B139&amp;E139</f>
        <v>21809149Diagnostic Review 17-18</v>
      </c>
      <c r="M139" s="19">
        <v>52545</v>
      </c>
      <c r="N139" s="19"/>
      <c r="O139" s="19"/>
      <c r="P139" s="19"/>
      <c r="Q139" s="19">
        <f t="shared" ref="Q139:Q145" si="78">SUM(M139:P139)</f>
        <v>52545</v>
      </c>
      <c r="R139" s="19"/>
      <c r="S139" s="19">
        <v>0</v>
      </c>
      <c r="T139" s="19"/>
      <c r="U139" s="19"/>
      <c r="V139" s="19"/>
      <c r="W139" s="19">
        <v>-52545</v>
      </c>
      <c r="X139" s="19"/>
      <c r="Y139" s="19"/>
      <c r="Z139" s="19"/>
      <c r="AA139" s="19"/>
      <c r="AB139" s="19"/>
      <c r="AC139" s="19"/>
      <c r="AD139" s="19"/>
      <c r="AE139" s="19"/>
      <c r="AF139" s="19">
        <f t="shared" ref="AF139:AF145" si="79">SUM(Q139:AE139)</f>
        <v>0</v>
      </c>
      <c r="AG139" s="19"/>
      <c r="AH139" s="19">
        <v>0</v>
      </c>
      <c r="AI139" s="19"/>
      <c r="AJ139" s="19"/>
      <c r="AK139" s="19"/>
      <c r="AL139" s="19"/>
      <c r="AM139" s="19"/>
      <c r="AN139" s="19">
        <v>0</v>
      </c>
      <c r="AO139" s="19">
        <v>0</v>
      </c>
      <c r="AP139" s="19"/>
      <c r="AQ139" s="19"/>
      <c r="AR139" s="19"/>
      <c r="AS139" s="19"/>
      <c r="AT139" s="21">
        <v>0</v>
      </c>
      <c r="AU139" s="21">
        <v>0</v>
      </c>
      <c r="AV139" s="21">
        <v>0</v>
      </c>
      <c r="AW139" s="22">
        <f t="shared" ref="AW139:AW145" si="80">SUM(AF139:AV139)</f>
        <v>0</v>
      </c>
      <c r="AX139" s="23">
        <v>0</v>
      </c>
      <c r="AY139" s="19">
        <v>0</v>
      </c>
      <c r="AZ139" s="22"/>
      <c r="BA139" s="24">
        <v>0</v>
      </c>
      <c r="BB139" s="19">
        <v>0</v>
      </c>
      <c r="BC139" s="19">
        <v>0</v>
      </c>
      <c r="BD139" s="19">
        <v>0</v>
      </c>
      <c r="BE139" s="19"/>
      <c r="BF139" s="19"/>
      <c r="BG139" s="19">
        <v>0</v>
      </c>
      <c r="BH139" s="19">
        <v>0</v>
      </c>
      <c r="BI139" s="19">
        <v>0</v>
      </c>
      <c r="BJ139" s="21"/>
      <c r="BK139" s="21"/>
      <c r="BL139" s="21"/>
      <c r="BM139" s="21">
        <f t="shared" si="71"/>
        <v>0</v>
      </c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>
        <f t="shared" si="61"/>
        <v>0</v>
      </c>
      <c r="CB139" s="20"/>
      <c r="CC139" s="20"/>
      <c r="CD139" s="20"/>
    </row>
    <row r="140" spans="1:82" s="49" customFormat="1" x14ac:dyDescent="0.3">
      <c r="A140" s="50" t="s">
        <v>217</v>
      </c>
      <c r="B140" s="51" t="s">
        <v>389</v>
      </c>
      <c r="C140" s="51" t="s">
        <v>218</v>
      </c>
      <c r="D140" s="51" t="s">
        <v>390</v>
      </c>
      <c r="E140" s="52" t="s">
        <v>254</v>
      </c>
      <c r="F140" s="52" t="s">
        <v>226</v>
      </c>
      <c r="G140" s="47" t="str">
        <f t="shared" si="72"/>
        <v>1</v>
      </c>
      <c r="H140" s="47" t="str">
        <f t="shared" si="73"/>
        <v>0</v>
      </c>
      <c r="I140" s="47" t="str">
        <f t="shared" si="74"/>
        <v>0</v>
      </c>
      <c r="J140" s="47" t="str">
        <f t="shared" si="75"/>
        <v>0</v>
      </c>
      <c r="K140" s="47" t="str">
        <f t="shared" si="76"/>
        <v>1000</v>
      </c>
      <c r="L140" s="52" t="str">
        <f t="shared" si="77"/>
        <v>23951094Diagnostic Review 17-18</v>
      </c>
      <c r="M140" s="19">
        <v>50000</v>
      </c>
      <c r="N140" s="19">
        <v>-12842</v>
      </c>
      <c r="O140" s="19">
        <v>-6667</v>
      </c>
      <c r="P140" s="19">
        <v>-5000</v>
      </c>
      <c r="Q140" s="19">
        <f t="shared" si="78"/>
        <v>25491</v>
      </c>
      <c r="R140" s="19"/>
      <c r="S140" s="19">
        <v>0</v>
      </c>
      <c r="T140" s="19"/>
      <c r="U140" s="19">
        <v>-7563</v>
      </c>
      <c r="V140" s="19">
        <v>-12500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>
        <f t="shared" si="79"/>
        <v>5428</v>
      </c>
      <c r="AG140" s="19"/>
      <c r="AH140" s="19">
        <v>0</v>
      </c>
      <c r="AI140" s="19"/>
      <c r="AJ140" s="19"/>
      <c r="AK140" s="19"/>
      <c r="AL140" s="19"/>
      <c r="AM140" s="19"/>
      <c r="AN140" s="19">
        <v>0</v>
      </c>
      <c r="AO140" s="19">
        <v>0</v>
      </c>
      <c r="AP140" s="19"/>
      <c r="AQ140" s="19"/>
      <c r="AR140" s="19"/>
      <c r="AS140" s="19"/>
      <c r="AT140" s="21">
        <v>0</v>
      </c>
      <c r="AU140" s="21">
        <v>0</v>
      </c>
      <c r="AV140" s="21">
        <v>0</v>
      </c>
      <c r="AW140" s="22">
        <f t="shared" si="80"/>
        <v>5428</v>
      </c>
      <c r="AX140" s="23">
        <v>0</v>
      </c>
      <c r="AY140" s="19">
        <v>0</v>
      </c>
      <c r="AZ140" s="22"/>
      <c r="BA140" s="24">
        <v>0</v>
      </c>
      <c r="BB140" s="19">
        <v>0</v>
      </c>
      <c r="BC140" s="19">
        <v>0</v>
      </c>
      <c r="BD140" s="19">
        <v>0</v>
      </c>
      <c r="BE140" s="19"/>
      <c r="BF140" s="19"/>
      <c r="BG140" s="19">
        <v>0</v>
      </c>
      <c r="BH140" s="19">
        <v>0</v>
      </c>
      <c r="BI140" s="19">
        <v>0</v>
      </c>
      <c r="BJ140" s="21"/>
      <c r="BK140" s="21"/>
      <c r="BL140" s="21"/>
      <c r="BM140" s="21">
        <f t="shared" si="71"/>
        <v>5428</v>
      </c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>
        <f t="shared" si="61"/>
        <v>5428</v>
      </c>
      <c r="CB140" s="20"/>
      <c r="CC140" s="20"/>
      <c r="CD140" s="20"/>
    </row>
    <row r="141" spans="1:82" s="49" customFormat="1" x14ac:dyDescent="0.3">
      <c r="A141" s="50" t="s">
        <v>217</v>
      </c>
      <c r="B141" s="51" t="s">
        <v>391</v>
      </c>
      <c r="C141" s="51" t="s">
        <v>218</v>
      </c>
      <c r="D141" s="51" t="s">
        <v>392</v>
      </c>
      <c r="E141" s="52" t="s">
        <v>254</v>
      </c>
      <c r="F141" s="52" t="s">
        <v>226</v>
      </c>
      <c r="G141" s="47" t="str">
        <f t="shared" si="72"/>
        <v>1</v>
      </c>
      <c r="H141" s="47" t="str">
        <f t="shared" si="73"/>
        <v>0</v>
      </c>
      <c r="I141" s="47" t="str">
        <f t="shared" si="74"/>
        <v>0</v>
      </c>
      <c r="J141" s="47" t="str">
        <f t="shared" si="75"/>
        <v>0</v>
      </c>
      <c r="K141" s="47" t="str">
        <f t="shared" si="76"/>
        <v>1000</v>
      </c>
      <c r="L141" s="52" t="str">
        <f t="shared" si="77"/>
        <v>23951096Diagnostic Review 17-18</v>
      </c>
      <c r="M141" s="19">
        <v>50000</v>
      </c>
      <c r="N141" s="19">
        <v>-16447</v>
      </c>
      <c r="O141" s="19">
        <v>-9167</v>
      </c>
      <c r="P141" s="19">
        <v>-5000</v>
      </c>
      <c r="Q141" s="19">
        <f t="shared" si="78"/>
        <v>19386</v>
      </c>
      <c r="R141" s="19"/>
      <c r="S141" s="19">
        <v>0</v>
      </c>
      <c r="T141" s="19"/>
      <c r="U141" s="19">
        <v>-3841</v>
      </c>
      <c r="V141" s="19">
        <v>-13750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>
        <f t="shared" si="79"/>
        <v>1795</v>
      </c>
      <c r="AG141" s="19"/>
      <c r="AH141" s="19">
        <v>0</v>
      </c>
      <c r="AI141" s="19"/>
      <c r="AJ141" s="19"/>
      <c r="AK141" s="19"/>
      <c r="AL141" s="19"/>
      <c r="AM141" s="19"/>
      <c r="AN141" s="19">
        <v>0</v>
      </c>
      <c r="AO141" s="19">
        <v>0</v>
      </c>
      <c r="AP141" s="19"/>
      <c r="AQ141" s="19"/>
      <c r="AR141" s="19"/>
      <c r="AS141" s="19"/>
      <c r="AT141" s="21">
        <v>0</v>
      </c>
      <c r="AU141" s="21">
        <v>0</v>
      </c>
      <c r="AV141" s="21">
        <v>0</v>
      </c>
      <c r="AW141" s="22">
        <f t="shared" si="80"/>
        <v>1795</v>
      </c>
      <c r="AX141" s="23">
        <v>0</v>
      </c>
      <c r="AY141" s="19">
        <v>0</v>
      </c>
      <c r="AZ141" s="22"/>
      <c r="BA141" s="24">
        <v>0</v>
      </c>
      <c r="BB141" s="19">
        <v>0</v>
      </c>
      <c r="BC141" s="19">
        <v>0</v>
      </c>
      <c r="BD141" s="19">
        <v>0</v>
      </c>
      <c r="BE141" s="19"/>
      <c r="BF141" s="19"/>
      <c r="BG141" s="19">
        <v>0</v>
      </c>
      <c r="BH141" s="19">
        <v>0</v>
      </c>
      <c r="BI141" s="19">
        <v>0</v>
      </c>
      <c r="BJ141" s="21"/>
      <c r="BK141" s="21"/>
      <c r="BL141" s="21"/>
      <c r="BM141" s="21">
        <f t="shared" si="71"/>
        <v>1795</v>
      </c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>
        <f t="shared" si="61"/>
        <v>1795</v>
      </c>
      <c r="CB141" s="20"/>
      <c r="CC141" s="20"/>
      <c r="CD141" s="20"/>
    </row>
    <row r="142" spans="1:82" s="49" customFormat="1" x14ac:dyDescent="0.3">
      <c r="A142" s="50" t="s">
        <v>217</v>
      </c>
      <c r="B142" s="51" t="s">
        <v>393</v>
      </c>
      <c r="C142" s="51" t="s">
        <v>218</v>
      </c>
      <c r="D142" s="51" t="s">
        <v>394</v>
      </c>
      <c r="E142" s="52" t="s">
        <v>254</v>
      </c>
      <c r="F142" s="52" t="s">
        <v>226</v>
      </c>
      <c r="G142" s="47" t="str">
        <f t="shared" si="72"/>
        <v>1</v>
      </c>
      <c r="H142" s="47" t="str">
        <f t="shared" si="73"/>
        <v>0</v>
      </c>
      <c r="I142" s="47" t="str">
        <f t="shared" si="74"/>
        <v>0</v>
      </c>
      <c r="J142" s="47" t="str">
        <f t="shared" si="75"/>
        <v>0</v>
      </c>
      <c r="K142" s="47" t="str">
        <f t="shared" si="76"/>
        <v>1000</v>
      </c>
      <c r="L142" s="52" t="str">
        <f t="shared" si="77"/>
        <v>23951438Diagnostic Review 17-18</v>
      </c>
      <c r="M142" s="19">
        <v>50000</v>
      </c>
      <c r="N142" s="19">
        <v>-15771</v>
      </c>
      <c r="O142" s="19">
        <v>-11666</v>
      </c>
      <c r="P142" s="19">
        <v>-2500</v>
      </c>
      <c r="Q142" s="19">
        <f t="shared" si="78"/>
        <v>20063</v>
      </c>
      <c r="R142" s="19"/>
      <c r="S142" s="19">
        <v>0</v>
      </c>
      <c r="T142" s="19"/>
      <c r="U142" s="19">
        <v>-12048</v>
      </c>
      <c r="V142" s="19">
        <v>-8000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>
        <f t="shared" si="79"/>
        <v>15</v>
      </c>
      <c r="AG142" s="19"/>
      <c r="AH142" s="19">
        <v>0</v>
      </c>
      <c r="AI142" s="19"/>
      <c r="AJ142" s="19"/>
      <c r="AK142" s="19"/>
      <c r="AL142" s="19"/>
      <c r="AM142" s="19"/>
      <c r="AN142" s="19">
        <v>0</v>
      </c>
      <c r="AO142" s="19">
        <v>0</v>
      </c>
      <c r="AP142" s="19"/>
      <c r="AQ142" s="19"/>
      <c r="AR142" s="19"/>
      <c r="AS142" s="19"/>
      <c r="AT142" s="21">
        <v>0</v>
      </c>
      <c r="AU142" s="21">
        <v>0</v>
      </c>
      <c r="AV142" s="21">
        <v>0</v>
      </c>
      <c r="AW142" s="22">
        <f t="shared" si="80"/>
        <v>15</v>
      </c>
      <c r="AX142" s="23">
        <v>0</v>
      </c>
      <c r="AY142" s="19">
        <v>0</v>
      </c>
      <c r="AZ142" s="22"/>
      <c r="BA142" s="24">
        <v>0</v>
      </c>
      <c r="BB142" s="19">
        <v>0</v>
      </c>
      <c r="BC142" s="19">
        <v>0</v>
      </c>
      <c r="BD142" s="19">
        <v>0</v>
      </c>
      <c r="BE142" s="19"/>
      <c r="BF142" s="19"/>
      <c r="BG142" s="19">
        <v>0</v>
      </c>
      <c r="BH142" s="19">
        <v>0</v>
      </c>
      <c r="BI142" s="19">
        <v>0</v>
      </c>
      <c r="BJ142" s="21"/>
      <c r="BK142" s="21"/>
      <c r="BL142" s="21"/>
      <c r="BM142" s="21">
        <f t="shared" si="71"/>
        <v>15</v>
      </c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>
        <f t="shared" si="61"/>
        <v>15</v>
      </c>
      <c r="CB142" s="20"/>
      <c r="CC142" s="20"/>
      <c r="CD142" s="20"/>
    </row>
    <row r="143" spans="1:82" s="49" customFormat="1" x14ac:dyDescent="0.3">
      <c r="A143" s="50" t="s">
        <v>395</v>
      </c>
      <c r="B143" s="51" t="s">
        <v>396</v>
      </c>
      <c r="C143" s="51" t="s">
        <v>397</v>
      </c>
      <c r="D143" s="51" t="s">
        <v>398</v>
      </c>
      <c r="E143" s="52" t="s">
        <v>254</v>
      </c>
      <c r="F143" s="52" t="s">
        <v>226</v>
      </c>
      <c r="G143" s="47" t="str">
        <f t="shared" si="72"/>
        <v>1</v>
      </c>
      <c r="H143" s="47" t="str">
        <f t="shared" si="73"/>
        <v>0</v>
      </c>
      <c r="I143" s="47" t="str">
        <f t="shared" si="74"/>
        <v>0</v>
      </c>
      <c r="J143" s="47" t="str">
        <f t="shared" si="75"/>
        <v>0</v>
      </c>
      <c r="K143" s="47" t="str">
        <f t="shared" si="76"/>
        <v>1000</v>
      </c>
      <c r="L143" s="52" t="str">
        <f t="shared" si="77"/>
        <v>26007046Diagnostic Review 17-18</v>
      </c>
      <c r="M143" s="19">
        <v>19500</v>
      </c>
      <c r="N143" s="19">
        <v>-12700</v>
      </c>
      <c r="O143" s="19"/>
      <c r="P143" s="19"/>
      <c r="Q143" s="19">
        <f t="shared" si="78"/>
        <v>6800</v>
      </c>
      <c r="R143" s="19"/>
      <c r="S143" s="19">
        <v>0</v>
      </c>
      <c r="T143" s="19"/>
      <c r="U143" s="19">
        <v>-4225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>
        <f t="shared" si="79"/>
        <v>2575</v>
      </c>
      <c r="AG143" s="19"/>
      <c r="AH143" s="19">
        <v>0</v>
      </c>
      <c r="AI143" s="19"/>
      <c r="AJ143" s="19"/>
      <c r="AK143" s="19"/>
      <c r="AL143" s="19"/>
      <c r="AM143" s="19"/>
      <c r="AN143" s="19">
        <v>0</v>
      </c>
      <c r="AO143" s="19">
        <v>0</v>
      </c>
      <c r="AP143" s="19"/>
      <c r="AQ143" s="19"/>
      <c r="AR143" s="19"/>
      <c r="AS143" s="19"/>
      <c r="AT143" s="21">
        <v>0</v>
      </c>
      <c r="AU143" s="21">
        <v>0</v>
      </c>
      <c r="AV143" s="21">
        <v>0</v>
      </c>
      <c r="AW143" s="22">
        <f t="shared" si="80"/>
        <v>2575</v>
      </c>
      <c r="AX143" s="23">
        <v>0</v>
      </c>
      <c r="AY143" s="19">
        <v>0</v>
      </c>
      <c r="AZ143" s="22"/>
      <c r="BA143" s="24">
        <v>0</v>
      </c>
      <c r="BB143" s="19">
        <v>0</v>
      </c>
      <c r="BC143" s="19">
        <v>0</v>
      </c>
      <c r="BD143" s="19">
        <v>0</v>
      </c>
      <c r="BE143" s="19"/>
      <c r="BF143" s="19"/>
      <c r="BG143" s="19">
        <v>0</v>
      </c>
      <c r="BH143" s="19">
        <v>0</v>
      </c>
      <c r="BI143" s="19">
        <v>0</v>
      </c>
      <c r="BJ143" s="21"/>
      <c r="BK143" s="21"/>
      <c r="BL143" s="21"/>
      <c r="BM143" s="21">
        <f t="shared" si="71"/>
        <v>2575</v>
      </c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>
        <f t="shared" si="61"/>
        <v>2575</v>
      </c>
      <c r="CB143" s="20"/>
      <c r="CC143" s="20"/>
      <c r="CD143" s="20"/>
    </row>
    <row r="144" spans="1:82" s="49" customFormat="1" x14ac:dyDescent="0.3">
      <c r="A144" s="50" t="s">
        <v>399</v>
      </c>
      <c r="B144" s="51" t="s">
        <v>400</v>
      </c>
      <c r="C144" s="51" t="s">
        <v>401</v>
      </c>
      <c r="D144" s="51" t="s">
        <v>402</v>
      </c>
      <c r="E144" s="52" t="s">
        <v>225</v>
      </c>
      <c r="F144" s="52" t="s">
        <v>226</v>
      </c>
      <c r="G144" s="47" t="str">
        <f t="shared" si="72"/>
        <v>0</v>
      </c>
      <c r="H144" s="47" t="str">
        <f t="shared" si="73"/>
        <v>1</v>
      </c>
      <c r="I144" s="47" t="str">
        <f t="shared" si="74"/>
        <v>0</v>
      </c>
      <c r="J144" s="47" t="str">
        <f t="shared" si="75"/>
        <v>0</v>
      </c>
      <c r="K144" s="47" t="str">
        <f t="shared" si="76"/>
        <v>0100</v>
      </c>
      <c r="L144" s="52" t="str">
        <f t="shared" si="77"/>
        <v>26400430Diagnostic Review 18-19</v>
      </c>
      <c r="M144" s="19"/>
      <c r="N144" s="19"/>
      <c r="O144" s="19"/>
      <c r="P144" s="19"/>
      <c r="Q144" s="19">
        <f t="shared" si="78"/>
        <v>0</v>
      </c>
      <c r="R144" s="19"/>
      <c r="S144" s="19">
        <v>63562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>
        <f t="shared" si="79"/>
        <v>63562</v>
      </c>
      <c r="AG144" s="19"/>
      <c r="AH144" s="19">
        <v>0</v>
      </c>
      <c r="AI144" s="19"/>
      <c r="AJ144" s="19"/>
      <c r="AK144" s="19"/>
      <c r="AL144" s="19"/>
      <c r="AM144" s="19"/>
      <c r="AN144" s="19">
        <v>0</v>
      </c>
      <c r="AO144" s="19">
        <v>0</v>
      </c>
      <c r="AP144" s="19"/>
      <c r="AQ144" s="19"/>
      <c r="AR144" s="19"/>
      <c r="AS144" s="19"/>
      <c r="AT144" s="21">
        <v>0</v>
      </c>
      <c r="AU144" s="21">
        <v>0</v>
      </c>
      <c r="AV144" s="21">
        <v>0</v>
      </c>
      <c r="AW144" s="22">
        <f t="shared" si="80"/>
        <v>63562</v>
      </c>
      <c r="AX144" s="23">
        <v>0</v>
      </c>
      <c r="AY144" s="19">
        <v>0</v>
      </c>
      <c r="AZ144" s="22"/>
      <c r="BA144" s="24">
        <v>0</v>
      </c>
      <c r="BB144" s="19">
        <v>0</v>
      </c>
      <c r="BC144" s="19">
        <v>0</v>
      </c>
      <c r="BD144" s="19">
        <v>0</v>
      </c>
      <c r="BE144" s="19"/>
      <c r="BF144" s="19"/>
      <c r="BG144" s="19">
        <v>0</v>
      </c>
      <c r="BH144" s="19">
        <v>0</v>
      </c>
      <c r="BI144" s="19">
        <v>0</v>
      </c>
      <c r="BJ144" s="21"/>
      <c r="BK144" s="21"/>
      <c r="BL144" s="21"/>
      <c r="BM144" s="21">
        <f t="shared" si="71"/>
        <v>63562</v>
      </c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>
        <f t="shared" si="61"/>
        <v>63562</v>
      </c>
      <c r="CB144" s="20"/>
      <c r="CC144" s="20"/>
      <c r="CD144" s="20"/>
    </row>
    <row r="145" spans="1:82" s="49" customFormat="1" x14ac:dyDescent="0.3">
      <c r="A145" s="50" t="s">
        <v>63</v>
      </c>
      <c r="B145" s="51" t="s">
        <v>403</v>
      </c>
      <c r="C145" s="51" t="s">
        <v>64</v>
      </c>
      <c r="D145" s="51" t="s">
        <v>404</v>
      </c>
      <c r="E145" s="52" t="s">
        <v>225</v>
      </c>
      <c r="F145" s="52" t="s">
        <v>226</v>
      </c>
      <c r="G145" s="47" t="str">
        <f t="shared" si="72"/>
        <v>0</v>
      </c>
      <c r="H145" s="47" t="str">
        <f t="shared" si="73"/>
        <v>1</v>
      </c>
      <c r="I145" s="47" t="str">
        <f t="shared" si="74"/>
        <v>0</v>
      </c>
      <c r="J145" s="47" t="str">
        <f t="shared" si="75"/>
        <v>0</v>
      </c>
      <c r="K145" s="47" t="str">
        <f t="shared" si="76"/>
        <v>0100</v>
      </c>
      <c r="L145" s="52" t="str">
        <f t="shared" si="77"/>
        <v>26901488Diagnostic Review 18-19</v>
      </c>
      <c r="M145" s="19"/>
      <c r="N145" s="19"/>
      <c r="O145" s="19"/>
      <c r="P145" s="19"/>
      <c r="Q145" s="19">
        <f t="shared" si="78"/>
        <v>0</v>
      </c>
      <c r="R145" s="19"/>
      <c r="S145" s="19">
        <v>49939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>
        <f t="shared" si="79"/>
        <v>49939</v>
      </c>
      <c r="AG145" s="19"/>
      <c r="AH145" s="19">
        <v>0</v>
      </c>
      <c r="AI145" s="19"/>
      <c r="AJ145" s="19"/>
      <c r="AK145" s="19"/>
      <c r="AL145" s="19"/>
      <c r="AM145" s="19"/>
      <c r="AN145" s="19">
        <v>0</v>
      </c>
      <c r="AO145" s="19">
        <v>-20650</v>
      </c>
      <c r="AP145" s="19"/>
      <c r="AQ145" s="19"/>
      <c r="AR145" s="19"/>
      <c r="AS145" s="19"/>
      <c r="AT145" s="21">
        <v>0</v>
      </c>
      <c r="AU145" s="21">
        <v>0</v>
      </c>
      <c r="AV145" s="21">
        <v>0</v>
      </c>
      <c r="AW145" s="22">
        <f t="shared" si="80"/>
        <v>29289</v>
      </c>
      <c r="AX145" s="23">
        <v>0</v>
      </c>
      <c r="AY145" s="19">
        <v>0</v>
      </c>
      <c r="AZ145" s="22"/>
      <c r="BA145" s="24">
        <v>0</v>
      </c>
      <c r="BB145" s="19">
        <v>0</v>
      </c>
      <c r="BC145" s="19">
        <v>0</v>
      </c>
      <c r="BD145" s="19">
        <v>0</v>
      </c>
      <c r="BE145" s="19">
        <v>-19200</v>
      </c>
      <c r="BF145" s="19"/>
      <c r="BG145" s="19">
        <v>0</v>
      </c>
      <c r="BH145" s="19">
        <v>0</v>
      </c>
      <c r="BI145" s="19">
        <v>0</v>
      </c>
      <c r="BJ145" s="21"/>
      <c r="BK145" s="21"/>
      <c r="BL145" s="21"/>
      <c r="BM145" s="21">
        <f t="shared" si="71"/>
        <v>10089</v>
      </c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>
        <f t="shared" si="61"/>
        <v>10089</v>
      </c>
      <c r="CB145" s="20"/>
      <c r="CC145" s="20"/>
      <c r="CD145" s="20"/>
    </row>
    <row r="146" spans="1:82" s="49" customFormat="1" x14ac:dyDescent="0.3">
      <c r="A146" s="50" t="s">
        <v>63</v>
      </c>
      <c r="B146" s="52" t="s">
        <v>244</v>
      </c>
      <c r="C146" s="51" t="s">
        <v>64</v>
      </c>
      <c r="D146" s="51" t="s">
        <v>42</v>
      </c>
      <c r="E146" s="52" t="s">
        <v>265</v>
      </c>
      <c r="F146" s="52"/>
      <c r="G146" s="47"/>
      <c r="H146" s="47"/>
      <c r="I146" s="47"/>
      <c r="J146" s="47"/>
      <c r="K146" s="47"/>
      <c r="L146" s="52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21"/>
      <c r="AU146" s="21"/>
      <c r="AV146" s="21"/>
      <c r="AW146" s="22"/>
      <c r="AX146" s="23"/>
      <c r="AY146" s="19"/>
      <c r="AZ146" s="22">
        <v>74600</v>
      </c>
      <c r="BA146" s="24"/>
      <c r="BB146" s="19"/>
      <c r="BC146" s="19"/>
      <c r="BD146" s="19"/>
      <c r="BE146" s="19"/>
      <c r="BF146" s="19"/>
      <c r="BG146" s="19"/>
      <c r="BH146" s="19"/>
      <c r="BI146" s="19"/>
      <c r="BJ146" s="21"/>
      <c r="BK146" s="21"/>
      <c r="BL146" s="21"/>
      <c r="BM146" s="21">
        <f t="shared" si="71"/>
        <v>74600</v>
      </c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>
        <f t="shared" si="61"/>
        <v>74600</v>
      </c>
      <c r="CB146" s="20"/>
      <c r="CC146" s="20"/>
      <c r="CD146" s="20"/>
    </row>
    <row r="147" spans="1:82" s="49" customFormat="1" x14ac:dyDescent="0.3">
      <c r="A147" s="50" t="s">
        <v>203</v>
      </c>
      <c r="B147" s="52" t="s">
        <v>405</v>
      </c>
      <c r="C147" s="51" t="s">
        <v>205</v>
      </c>
      <c r="D147" s="51" t="s">
        <v>406</v>
      </c>
      <c r="E147" s="52" t="s">
        <v>265</v>
      </c>
      <c r="F147" s="52"/>
      <c r="G147" s="47"/>
      <c r="H147" s="47"/>
      <c r="I147" s="47"/>
      <c r="J147" s="47"/>
      <c r="K147" s="47"/>
      <c r="L147" s="52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21"/>
      <c r="AU147" s="21"/>
      <c r="AV147" s="21"/>
      <c r="AW147" s="22"/>
      <c r="AX147" s="23"/>
      <c r="AY147" s="19"/>
      <c r="AZ147" s="22">
        <v>6084</v>
      </c>
      <c r="BA147" s="24"/>
      <c r="BB147" s="19"/>
      <c r="BC147" s="19"/>
      <c r="BD147" s="19"/>
      <c r="BE147" s="19"/>
      <c r="BF147" s="19"/>
      <c r="BG147" s="19"/>
      <c r="BH147" s="19"/>
      <c r="BI147" s="19"/>
      <c r="BJ147" s="21"/>
      <c r="BK147" s="21"/>
      <c r="BL147" s="21"/>
      <c r="BM147" s="21">
        <f t="shared" si="71"/>
        <v>6084</v>
      </c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>
        <f t="shared" si="61"/>
        <v>6084</v>
      </c>
      <c r="CB147" s="20"/>
      <c r="CC147" s="20"/>
      <c r="CD147" s="20"/>
    </row>
    <row r="148" spans="1:82" s="49" customFormat="1" x14ac:dyDescent="0.3">
      <c r="A148" s="50" t="s">
        <v>221</v>
      </c>
      <c r="B148" s="51" t="s">
        <v>407</v>
      </c>
      <c r="C148" s="51" t="s">
        <v>222</v>
      </c>
      <c r="D148" s="51" t="s">
        <v>408</v>
      </c>
      <c r="E148" s="52" t="s">
        <v>254</v>
      </c>
      <c r="F148" s="52" t="s">
        <v>226</v>
      </c>
      <c r="G148" s="47" t="str">
        <f>IF(M148&gt;0, "1", "0")</f>
        <v>1</v>
      </c>
      <c r="H148" s="47" t="str">
        <f>IF(S148&gt;0, "1", "0")</f>
        <v>0</v>
      </c>
      <c r="I148" s="47" t="str">
        <f>IF(AI148&gt;0, "1", "0")</f>
        <v>0</v>
      </c>
      <c r="J148" s="47" t="str">
        <f>IF(AZ148&gt;0, "1", "0")</f>
        <v>0</v>
      </c>
      <c r="K148" s="47" t="str">
        <f>CONCATENATE(G148,H148,I148,J148)</f>
        <v>1000</v>
      </c>
      <c r="L148" s="52" t="str">
        <f>A148&amp;B148&amp;E148</f>
        <v>27602522Diagnostic Review 17-18</v>
      </c>
      <c r="M148" s="19">
        <v>50000</v>
      </c>
      <c r="N148" s="19"/>
      <c r="O148" s="19"/>
      <c r="P148" s="19"/>
      <c r="Q148" s="19">
        <f>SUM(M148:P148)</f>
        <v>50000</v>
      </c>
      <c r="R148" s="19"/>
      <c r="S148" s="19">
        <v>0</v>
      </c>
      <c r="T148" s="19">
        <v>-18000</v>
      </c>
      <c r="U148" s="19"/>
      <c r="V148" s="19"/>
      <c r="W148" s="19">
        <v>-25910</v>
      </c>
      <c r="X148" s="19"/>
      <c r="Y148" s="19"/>
      <c r="Z148" s="19"/>
      <c r="AA148" s="19"/>
      <c r="AB148" s="19"/>
      <c r="AC148" s="19"/>
      <c r="AD148" s="19"/>
      <c r="AE148" s="19"/>
      <c r="AF148" s="19">
        <f>SUM(Q148:AE148)</f>
        <v>6090</v>
      </c>
      <c r="AG148" s="19"/>
      <c r="AH148" s="19">
        <v>0</v>
      </c>
      <c r="AI148" s="19"/>
      <c r="AJ148" s="19"/>
      <c r="AK148" s="19"/>
      <c r="AL148" s="19"/>
      <c r="AM148" s="19"/>
      <c r="AN148" s="19">
        <v>0</v>
      </c>
      <c r="AO148" s="19">
        <v>0</v>
      </c>
      <c r="AP148" s="19"/>
      <c r="AQ148" s="19"/>
      <c r="AR148" s="19"/>
      <c r="AS148" s="19"/>
      <c r="AT148" s="21">
        <v>0</v>
      </c>
      <c r="AU148" s="21">
        <v>0</v>
      </c>
      <c r="AV148" s="21">
        <v>-6090</v>
      </c>
      <c r="AW148" s="22">
        <f>SUM(AF148:AV148)</f>
        <v>0</v>
      </c>
      <c r="AX148" s="23">
        <v>0</v>
      </c>
      <c r="AY148" s="19">
        <v>0</v>
      </c>
      <c r="AZ148" s="22"/>
      <c r="BA148" s="24">
        <v>0</v>
      </c>
      <c r="BB148" s="19">
        <v>0</v>
      </c>
      <c r="BC148" s="19">
        <v>0</v>
      </c>
      <c r="BD148" s="19">
        <v>0</v>
      </c>
      <c r="BE148" s="19"/>
      <c r="BF148" s="19"/>
      <c r="BG148" s="19">
        <v>0</v>
      </c>
      <c r="BH148" s="19">
        <v>0</v>
      </c>
      <c r="BI148" s="19">
        <v>0</v>
      </c>
      <c r="BJ148" s="21"/>
      <c r="BK148" s="21"/>
      <c r="BL148" s="21"/>
      <c r="BM148" s="21">
        <f t="shared" si="71"/>
        <v>0</v>
      </c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>
        <f t="shared" si="61"/>
        <v>0</v>
      </c>
      <c r="CB148" s="20"/>
      <c r="CC148" s="20"/>
      <c r="CD148" s="20"/>
    </row>
    <row r="149" spans="1:82" s="49" customFormat="1" x14ac:dyDescent="0.3">
      <c r="A149" s="50" t="s">
        <v>221</v>
      </c>
      <c r="B149" s="52" t="s">
        <v>407</v>
      </c>
      <c r="C149" s="51" t="s">
        <v>222</v>
      </c>
      <c r="D149" s="51" t="s">
        <v>408</v>
      </c>
      <c r="E149" s="52" t="s">
        <v>265</v>
      </c>
      <c r="F149" s="52"/>
      <c r="G149" s="47"/>
      <c r="H149" s="47"/>
      <c r="I149" s="47"/>
      <c r="J149" s="47"/>
      <c r="K149" s="47"/>
      <c r="L149" s="52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21"/>
      <c r="AU149" s="21"/>
      <c r="AV149" s="21"/>
      <c r="AW149" s="22"/>
      <c r="AX149" s="23"/>
      <c r="AY149" s="19"/>
      <c r="AZ149" s="22">
        <v>22068</v>
      </c>
      <c r="BA149" s="24"/>
      <c r="BB149" s="19"/>
      <c r="BC149" s="19"/>
      <c r="BD149" s="19"/>
      <c r="BE149" s="19"/>
      <c r="BF149" s="19"/>
      <c r="BG149" s="19"/>
      <c r="BH149" s="19"/>
      <c r="BI149" s="19"/>
      <c r="BJ149" s="21"/>
      <c r="BK149" s="21"/>
      <c r="BL149" s="21"/>
      <c r="BM149" s="21">
        <f t="shared" si="71"/>
        <v>22068</v>
      </c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>
        <f t="shared" si="61"/>
        <v>22068</v>
      </c>
      <c r="CB149" s="20"/>
      <c r="CC149" s="20"/>
      <c r="CD149" s="20"/>
    </row>
    <row r="150" spans="1:82" s="49" customFormat="1" x14ac:dyDescent="0.3">
      <c r="A150" s="50" t="s">
        <v>100</v>
      </c>
      <c r="B150" s="52" t="s">
        <v>101</v>
      </c>
      <c r="C150" s="51" t="s">
        <v>102</v>
      </c>
      <c r="D150" s="51" t="s">
        <v>103</v>
      </c>
      <c r="E150" s="52" t="s">
        <v>265</v>
      </c>
      <c r="F150" s="52"/>
      <c r="G150" s="47"/>
      <c r="H150" s="47"/>
      <c r="I150" s="47"/>
      <c r="J150" s="47"/>
      <c r="K150" s="47"/>
      <c r="L150" s="52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21"/>
      <c r="AU150" s="21"/>
      <c r="AV150" s="21"/>
      <c r="AW150" s="22"/>
      <c r="AX150" s="23"/>
      <c r="AY150" s="19"/>
      <c r="AZ150" s="22">
        <v>30000</v>
      </c>
      <c r="BA150" s="24"/>
      <c r="BB150" s="19"/>
      <c r="BC150" s="19"/>
      <c r="BD150" s="19"/>
      <c r="BE150" s="19"/>
      <c r="BF150" s="19"/>
      <c r="BG150" s="19"/>
      <c r="BH150" s="19"/>
      <c r="BI150" s="19"/>
      <c r="BJ150" s="21"/>
      <c r="BK150" s="21"/>
      <c r="BL150" s="21"/>
      <c r="BM150" s="21">
        <f t="shared" si="71"/>
        <v>30000</v>
      </c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>
        <f t="shared" si="61"/>
        <v>30000</v>
      </c>
      <c r="CB150" s="20"/>
      <c r="CC150" s="20"/>
      <c r="CD150" s="20"/>
    </row>
    <row r="151" spans="1:82" s="49" customFormat="1" x14ac:dyDescent="0.3">
      <c r="A151" s="50" t="s">
        <v>305</v>
      </c>
      <c r="B151" s="51" t="s">
        <v>409</v>
      </c>
      <c r="C151" s="51" t="s">
        <v>410</v>
      </c>
      <c r="D151" s="51" t="s">
        <v>411</v>
      </c>
      <c r="E151" s="52" t="s">
        <v>225</v>
      </c>
      <c r="F151" s="52" t="s">
        <v>226</v>
      </c>
      <c r="G151" s="47" t="str">
        <f>IF(M151&gt;0, "1", "0")</f>
        <v>0</v>
      </c>
      <c r="H151" s="47" t="str">
        <f>IF(S151&gt;0, "1", "0")</f>
        <v>1</v>
      </c>
      <c r="I151" s="47" t="str">
        <f>IF(AI151&gt;0, "1", "0")</f>
        <v>0</v>
      </c>
      <c r="J151" s="47" t="str">
        <f>IF(AZ151&gt;0, "1", "0")</f>
        <v>0</v>
      </c>
      <c r="K151" s="47" t="str">
        <f>CONCATENATE(G151,H151,I151,J151)</f>
        <v>0100</v>
      </c>
      <c r="L151" s="52" t="str">
        <f>A151&amp;B151&amp;E151</f>
        <v>30008372Diagnostic Review 18-19</v>
      </c>
      <c r="M151" s="19"/>
      <c r="N151" s="19"/>
      <c r="O151" s="19"/>
      <c r="P151" s="19"/>
      <c r="Q151" s="19">
        <f>SUM(M151:P151)</f>
        <v>0</v>
      </c>
      <c r="R151" s="19"/>
      <c r="S151" s="19">
        <v>55050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>
        <v>-20973</v>
      </c>
      <c r="AF151" s="19">
        <f>SUM(Q151:AE151)</f>
        <v>34077</v>
      </c>
      <c r="AG151" s="19"/>
      <c r="AH151" s="19">
        <v>0</v>
      </c>
      <c r="AI151" s="19"/>
      <c r="AJ151" s="19"/>
      <c r="AK151" s="19"/>
      <c r="AL151" s="19"/>
      <c r="AM151" s="19"/>
      <c r="AN151" s="19">
        <v>0</v>
      </c>
      <c r="AO151" s="19">
        <v>0</v>
      </c>
      <c r="AP151" s="19"/>
      <c r="AQ151" s="19">
        <v>-19500</v>
      </c>
      <c r="AR151" s="19"/>
      <c r="AS151" s="19">
        <v>-5125</v>
      </c>
      <c r="AT151" s="21">
        <v>0</v>
      </c>
      <c r="AU151" s="21">
        <v>0</v>
      </c>
      <c r="AV151" s="21">
        <v>0</v>
      </c>
      <c r="AW151" s="22">
        <f>SUM(AF151:AV151)</f>
        <v>9452</v>
      </c>
      <c r="AX151" s="23">
        <v>0</v>
      </c>
      <c r="AY151" s="19">
        <v>0</v>
      </c>
      <c r="AZ151" s="22"/>
      <c r="BA151" s="24">
        <v>0</v>
      </c>
      <c r="BB151" s="19">
        <v>0</v>
      </c>
      <c r="BC151" s="19">
        <v>0</v>
      </c>
      <c r="BD151" s="19">
        <v>0</v>
      </c>
      <c r="BE151" s="19"/>
      <c r="BF151" s="19"/>
      <c r="BG151" s="19">
        <v>0</v>
      </c>
      <c r="BH151" s="19">
        <v>0</v>
      </c>
      <c r="BI151" s="19">
        <v>0</v>
      </c>
      <c r="BJ151" s="21"/>
      <c r="BK151" s="21"/>
      <c r="BL151" s="21"/>
      <c r="BM151" s="21">
        <f t="shared" si="71"/>
        <v>9452</v>
      </c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>
        <f t="shared" si="61"/>
        <v>9452</v>
      </c>
      <c r="CB151" s="20"/>
      <c r="CC151" s="20"/>
      <c r="CD151" s="20"/>
    </row>
    <row r="152" spans="1:82" s="49" customFormat="1" x14ac:dyDescent="0.3">
      <c r="A152" s="50" t="s">
        <v>305</v>
      </c>
      <c r="B152" s="51" t="s">
        <v>412</v>
      </c>
      <c r="C152" s="51" t="s">
        <v>410</v>
      </c>
      <c r="D152" s="51" t="s">
        <v>413</v>
      </c>
      <c r="E152" s="52" t="s">
        <v>225</v>
      </c>
      <c r="F152" s="52" t="s">
        <v>226</v>
      </c>
      <c r="G152" s="47" t="str">
        <f>IF(M152&gt;0, "1", "0")</f>
        <v>0</v>
      </c>
      <c r="H152" s="47" t="str">
        <f>IF(S152&gt;0, "1", "0")</f>
        <v>1</v>
      </c>
      <c r="I152" s="47" t="str">
        <f>IF(AI152&gt;0, "1", "0")</f>
        <v>0</v>
      </c>
      <c r="J152" s="47" t="str">
        <f>IF(AZ152&gt;0, "1", "0")</f>
        <v>0</v>
      </c>
      <c r="K152" s="47" t="str">
        <f>CONCATENATE(G152,H152,I152,J152)</f>
        <v>0100</v>
      </c>
      <c r="L152" s="52" t="str">
        <f>A152&amp;B152&amp;E152</f>
        <v>30008376Diagnostic Review 18-19</v>
      </c>
      <c r="M152" s="19"/>
      <c r="N152" s="19"/>
      <c r="O152" s="19"/>
      <c r="P152" s="19"/>
      <c r="Q152" s="19">
        <f>SUM(M152:P152)</f>
        <v>0</v>
      </c>
      <c r="R152" s="19"/>
      <c r="S152" s="19">
        <v>56750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>
        <v>-22220</v>
      </c>
      <c r="AF152" s="19">
        <f>SUM(Q152:AE152)</f>
        <v>34530</v>
      </c>
      <c r="AG152" s="19"/>
      <c r="AH152" s="19">
        <v>0</v>
      </c>
      <c r="AI152" s="19"/>
      <c r="AJ152" s="19"/>
      <c r="AK152" s="19"/>
      <c r="AL152" s="19"/>
      <c r="AM152" s="19"/>
      <c r="AN152" s="19">
        <v>0</v>
      </c>
      <c r="AO152" s="19">
        <v>0</v>
      </c>
      <c r="AP152" s="19"/>
      <c r="AQ152" s="19">
        <v>-19500</v>
      </c>
      <c r="AR152" s="19"/>
      <c r="AS152" s="19">
        <v>-5125</v>
      </c>
      <c r="AT152" s="21">
        <v>0</v>
      </c>
      <c r="AU152" s="21">
        <v>0</v>
      </c>
      <c r="AV152" s="21">
        <v>-577.65</v>
      </c>
      <c r="AW152" s="22">
        <f>SUM(AF152:AV152)</f>
        <v>9327.35</v>
      </c>
      <c r="AX152" s="23">
        <v>0</v>
      </c>
      <c r="AY152" s="19">
        <v>0</v>
      </c>
      <c r="AZ152" s="22"/>
      <c r="BA152" s="24">
        <v>0</v>
      </c>
      <c r="BB152" s="19">
        <v>-9327.35</v>
      </c>
      <c r="BC152" s="19">
        <v>0</v>
      </c>
      <c r="BD152" s="19">
        <v>0</v>
      </c>
      <c r="BE152" s="19"/>
      <c r="BF152" s="19"/>
      <c r="BG152" s="19">
        <v>0</v>
      </c>
      <c r="BH152" s="19">
        <v>0</v>
      </c>
      <c r="BI152" s="19">
        <v>0</v>
      </c>
      <c r="BJ152" s="21"/>
      <c r="BK152" s="21"/>
      <c r="BL152" s="21"/>
      <c r="BM152" s="21">
        <f t="shared" si="71"/>
        <v>0</v>
      </c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>
        <f t="shared" si="61"/>
        <v>0</v>
      </c>
      <c r="CB152" s="20"/>
      <c r="CC152" s="20"/>
      <c r="CD152" s="20"/>
    </row>
    <row r="153" spans="1:82" s="49" customFormat="1" x14ac:dyDescent="0.3">
      <c r="A153" s="50" t="s">
        <v>414</v>
      </c>
      <c r="B153" s="51" t="s">
        <v>415</v>
      </c>
      <c r="C153" s="51" t="s">
        <v>416</v>
      </c>
      <c r="D153" s="51" t="s">
        <v>417</v>
      </c>
      <c r="E153" s="52" t="s">
        <v>225</v>
      </c>
      <c r="F153" s="52" t="s">
        <v>226</v>
      </c>
      <c r="G153" s="47" t="str">
        <f>IF(M153&gt;0, "1", "0")</f>
        <v>0</v>
      </c>
      <c r="H153" s="47" t="str">
        <f>IF(S153&gt;0, "1", "0")</f>
        <v>1</v>
      </c>
      <c r="I153" s="47" t="str">
        <f>IF(AI153&gt;0, "1", "0")</f>
        <v>0</v>
      </c>
      <c r="J153" s="47" t="str">
        <f>IF(AZ153&gt;0, "1", "0")</f>
        <v>0</v>
      </c>
      <c r="K153" s="47" t="str">
        <f>CONCATENATE(G153,H153,I153,J153)</f>
        <v>0100</v>
      </c>
      <c r="L153" s="52" t="str">
        <f>A153&amp;B153&amp;E153</f>
        <v>31106963Diagnostic Review 18-19</v>
      </c>
      <c r="M153" s="19"/>
      <c r="N153" s="19"/>
      <c r="O153" s="19"/>
      <c r="P153" s="19"/>
      <c r="Q153" s="19">
        <f>SUM(M153:P153)</f>
        <v>0</v>
      </c>
      <c r="R153" s="19"/>
      <c r="S153" s="19">
        <v>49968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>
        <v>-20100</v>
      </c>
      <c r="AD153" s="19"/>
      <c r="AE153" s="19"/>
      <c r="AF153" s="19">
        <f>SUM(Q153:AE153)</f>
        <v>29868</v>
      </c>
      <c r="AG153" s="19"/>
      <c r="AH153" s="19">
        <v>0</v>
      </c>
      <c r="AI153" s="19"/>
      <c r="AJ153" s="19">
        <v>-20405</v>
      </c>
      <c r="AK153" s="19"/>
      <c r="AL153" s="19"/>
      <c r="AM153" s="19">
        <v>-6349</v>
      </c>
      <c r="AN153" s="19">
        <v>0</v>
      </c>
      <c r="AO153" s="19">
        <v>-911</v>
      </c>
      <c r="AP153" s="19"/>
      <c r="AQ153" s="19"/>
      <c r="AR153" s="19"/>
      <c r="AS153" s="19"/>
      <c r="AT153" s="21">
        <v>0</v>
      </c>
      <c r="AU153" s="21">
        <v>0</v>
      </c>
      <c r="AV153" s="21">
        <v>0</v>
      </c>
      <c r="AW153" s="22">
        <f>SUM(AF153:AV153)</f>
        <v>2203</v>
      </c>
      <c r="AX153" s="23">
        <v>0</v>
      </c>
      <c r="AY153" s="19">
        <v>0</v>
      </c>
      <c r="AZ153" s="22"/>
      <c r="BA153" s="24">
        <v>0</v>
      </c>
      <c r="BB153" s="19">
        <v>0</v>
      </c>
      <c r="BC153" s="19">
        <v>0</v>
      </c>
      <c r="BD153" s="19">
        <v>0</v>
      </c>
      <c r="BE153" s="19"/>
      <c r="BF153" s="19"/>
      <c r="BG153" s="19">
        <v>0</v>
      </c>
      <c r="BH153" s="19">
        <v>0</v>
      </c>
      <c r="BI153" s="19">
        <v>0</v>
      </c>
      <c r="BJ153" s="21"/>
      <c r="BK153" s="21"/>
      <c r="BL153" s="21"/>
      <c r="BM153" s="21">
        <f t="shared" si="71"/>
        <v>2203</v>
      </c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>
        <f t="shared" si="61"/>
        <v>2203</v>
      </c>
      <c r="CB153" s="20"/>
      <c r="CC153" s="20"/>
      <c r="CD153" s="20"/>
    </row>
    <row r="154" spans="1:82" s="49" customFormat="1" x14ac:dyDescent="0.3">
      <c r="A154" s="50" t="s">
        <v>65</v>
      </c>
      <c r="B154" s="51" t="s">
        <v>418</v>
      </c>
      <c r="C154" s="51" t="s">
        <v>67</v>
      </c>
      <c r="D154" s="51" t="s">
        <v>419</v>
      </c>
      <c r="E154" s="52" t="s">
        <v>254</v>
      </c>
      <c r="F154" s="52" t="s">
        <v>226</v>
      </c>
      <c r="G154" s="47" t="str">
        <f>IF(M154&gt;0, "1", "0")</f>
        <v>1</v>
      </c>
      <c r="H154" s="47" t="str">
        <f>IF(S154&gt;0, "1", "0")</f>
        <v>0</v>
      </c>
      <c r="I154" s="47" t="str">
        <f>IF(AI154&gt;0, "1", "0")</f>
        <v>0</v>
      </c>
      <c r="J154" s="47" t="str">
        <f>IF(AZ154&gt;0, "1", "0")</f>
        <v>0</v>
      </c>
      <c r="K154" s="47" t="str">
        <f>CONCATENATE(G154,H154,I154,J154)</f>
        <v>1000</v>
      </c>
      <c r="L154" s="52" t="str">
        <f>A154&amp;B154&amp;E154</f>
        <v>31200052Diagnostic Review 17-18</v>
      </c>
      <c r="M154" s="19">
        <v>38104</v>
      </c>
      <c r="N154" s="19">
        <v>-28534</v>
      </c>
      <c r="O154" s="19">
        <v>-1347</v>
      </c>
      <c r="P154" s="19"/>
      <c r="Q154" s="19">
        <f>SUM(M154:P154)</f>
        <v>8223</v>
      </c>
      <c r="R154" s="19"/>
      <c r="S154" s="19">
        <v>0</v>
      </c>
      <c r="T154" s="19"/>
      <c r="U154" s="19"/>
      <c r="V154" s="19">
        <v>-8223</v>
      </c>
      <c r="W154" s="19"/>
      <c r="X154" s="19"/>
      <c r="Y154" s="19"/>
      <c r="Z154" s="19"/>
      <c r="AA154" s="19"/>
      <c r="AB154" s="19"/>
      <c r="AC154" s="19"/>
      <c r="AD154" s="19"/>
      <c r="AE154" s="19"/>
      <c r="AF154" s="19">
        <f>SUM(Q154:AE154)</f>
        <v>0</v>
      </c>
      <c r="AG154" s="19"/>
      <c r="AH154" s="19">
        <v>0</v>
      </c>
      <c r="AI154" s="19"/>
      <c r="AJ154" s="19"/>
      <c r="AK154" s="19"/>
      <c r="AL154" s="19"/>
      <c r="AM154" s="19"/>
      <c r="AN154" s="19">
        <v>0</v>
      </c>
      <c r="AO154" s="19">
        <v>0</v>
      </c>
      <c r="AP154" s="19"/>
      <c r="AQ154" s="19"/>
      <c r="AR154" s="19"/>
      <c r="AS154" s="19"/>
      <c r="AT154" s="21">
        <v>0</v>
      </c>
      <c r="AU154" s="21">
        <v>0</v>
      </c>
      <c r="AV154" s="21">
        <v>0</v>
      </c>
      <c r="AW154" s="22">
        <f>SUM(AF154:AV154)</f>
        <v>0</v>
      </c>
      <c r="AX154" s="23">
        <v>0</v>
      </c>
      <c r="AY154" s="19">
        <v>0</v>
      </c>
      <c r="AZ154" s="22"/>
      <c r="BA154" s="24">
        <v>0</v>
      </c>
      <c r="BB154" s="19">
        <v>0</v>
      </c>
      <c r="BC154" s="19">
        <v>0</v>
      </c>
      <c r="BD154" s="19">
        <v>0</v>
      </c>
      <c r="BE154" s="19"/>
      <c r="BF154" s="19"/>
      <c r="BG154" s="19">
        <v>0</v>
      </c>
      <c r="BH154" s="19">
        <v>0</v>
      </c>
      <c r="BI154" s="19">
        <v>0</v>
      </c>
      <c r="BJ154" s="21"/>
      <c r="BK154" s="21"/>
      <c r="BL154" s="21"/>
      <c r="BM154" s="21">
        <f t="shared" si="71"/>
        <v>0</v>
      </c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>
        <f t="shared" si="61"/>
        <v>0</v>
      </c>
      <c r="CB154" s="20"/>
      <c r="CC154" s="20"/>
      <c r="CD154" s="20"/>
    </row>
    <row r="155" spans="1:82" s="49" customFormat="1" x14ac:dyDescent="0.3">
      <c r="A155" s="50" t="s">
        <v>65</v>
      </c>
      <c r="B155" s="51" t="s">
        <v>420</v>
      </c>
      <c r="C155" s="51" t="s">
        <v>67</v>
      </c>
      <c r="D155" s="51" t="s">
        <v>421</v>
      </c>
      <c r="E155" s="52" t="s">
        <v>254</v>
      </c>
      <c r="F155" s="52" t="s">
        <v>226</v>
      </c>
      <c r="G155" s="47" t="str">
        <f>IF(M155&gt;0, "1", "0")</f>
        <v>1</v>
      </c>
      <c r="H155" s="47" t="str">
        <f>IF(S155&gt;0, "1", "0")</f>
        <v>0</v>
      </c>
      <c r="I155" s="47" t="str">
        <f>IF(AI155&gt;0, "1", "0")</f>
        <v>0</v>
      </c>
      <c r="J155" s="47" t="str">
        <f>IF(AZ155&gt;0, "1", "0")</f>
        <v>0</v>
      </c>
      <c r="K155" s="47" t="str">
        <f>CONCATENATE(G155,H155,I155,J155)</f>
        <v>1000</v>
      </c>
      <c r="L155" s="52" t="str">
        <f>A155&amp;B155&amp;E155</f>
        <v>31207700Diagnostic Review 17-18</v>
      </c>
      <c r="M155" s="19">
        <v>50000</v>
      </c>
      <c r="N155" s="19">
        <v>-28534</v>
      </c>
      <c r="O155" s="19">
        <v>-686</v>
      </c>
      <c r="P155" s="19"/>
      <c r="Q155" s="19">
        <f>SUM(M155:P155)</f>
        <v>20780</v>
      </c>
      <c r="R155" s="19"/>
      <c r="S155" s="19">
        <v>0</v>
      </c>
      <c r="T155" s="19"/>
      <c r="U155" s="19"/>
      <c r="V155" s="19">
        <v>-6968</v>
      </c>
      <c r="W155" s="19">
        <v>-13812</v>
      </c>
      <c r="X155" s="19"/>
      <c r="Y155" s="19"/>
      <c r="Z155" s="19"/>
      <c r="AA155" s="19"/>
      <c r="AB155" s="19"/>
      <c r="AC155" s="19"/>
      <c r="AD155" s="19"/>
      <c r="AE155" s="19"/>
      <c r="AF155" s="19">
        <f>SUM(Q155:AE155)</f>
        <v>0</v>
      </c>
      <c r="AG155" s="19"/>
      <c r="AH155" s="19">
        <v>0</v>
      </c>
      <c r="AI155" s="19"/>
      <c r="AJ155" s="19"/>
      <c r="AK155" s="19"/>
      <c r="AL155" s="19"/>
      <c r="AM155" s="19"/>
      <c r="AN155" s="19">
        <v>0</v>
      </c>
      <c r="AO155" s="19">
        <v>0</v>
      </c>
      <c r="AP155" s="19"/>
      <c r="AQ155" s="19"/>
      <c r="AR155" s="19"/>
      <c r="AS155" s="19"/>
      <c r="AT155" s="21">
        <v>0</v>
      </c>
      <c r="AU155" s="21">
        <v>0</v>
      </c>
      <c r="AV155" s="21">
        <v>0</v>
      </c>
      <c r="AW155" s="22">
        <f>SUM(AF155:AV155)</f>
        <v>0</v>
      </c>
      <c r="AX155" s="23">
        <v>0</v>
      </c>
      <c r="AY155" s="19">
        <v>0</v>
      </c>
      <c r="AZ155" s="22"/>
      <c r="BA155" s="24">
        <v>0</v>
      </c>
      <c r="BB155" s="19">
        <v>0</v>
      </c>
      <c r="BC155" s="19">
        <v>0</v>
      </c>
      <c r="BD155" s="19">
        <v>0</v>
      </c>
      <c r="BE155" s="19"/>
      <c r="BF155" s="19"/>
      <c r="BG155" s="19">
        <v>0</v>
      </c>
      <c r="BH155" s="19">
        <v>0</v>
      </c>
      <c r="BI155" s="19">
        <v>0</v>
      </c>
      <c r="BJ155" s="21"/>
      <c r="BK155" s="21"/>
      <c r="BL155" s="21"/>
      <c r="BM155" s="21">
        <f t="shared" si="71"/>
        <v>0</v>
      </c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>
        <f t="shared" si="61"/>
        <v>0</v>
      </c>
      <c r="CB155" s="20"/>
      <c r="CC155" s="20"/>
      <c r="CD155" s="20"/>
    </row>
    <row r="156" spans="1:82" s="49" customFormat="1" x14ac:dyDescent="0.3">
      <c r="A156" s="50" t="s">
        <v>65</v>
      </c>
      <c r="B156" s="52" t="s">
        <v>422</v>
      </c>
      <c r="C156" s="51" t="s">
        <v>67</v>
      </c>
      <c r="D156" s="51" t="s">
        <v>423</v>
      </c>
      <c r="E156" s="52" t="s">
        <v>265</v>
      </c>
      <c r="F156" s="52"/>
      <c r="G156" s="47"/>
      <c r="H156" s="47"/>
      <c r="I156" s="47"/>
      <c r="J156" s="47"/>
      <c r="K156" s="47"/>
      <c r="L156" s="52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21"/>
      <c r="AU156" s="21"/>
      <c r="AV156" s="21"/>
      <c r="AW156" s="22"/>
      <c r="AX156" s="23"/>
      <c r="AY156" s="19"/>
      <c r="AZ156" s="22">
        <v>12450</v>
      </c>
      <c r="BA156" s="24"/>
      <c r="BB156" s="19"/>
      <c r="BC156" s="19"/>
      <c r="BD156" s="19"/>
      <c r="BE156" s="19"/>
      <c r="BF156" s="19"/>
      <c r="BG156" s="19"/>
      <c r="BH156" s="19"/>
      <c r="BI156" s="19"/>
      <c r="BJ156" s="21"/>
      <c r="BK156" s="21"/>
      <c r="BL156" s="21"/>
      <c r="BM156" s="21">
        <f t="shared" si="71"/>
        <v>12450</v>
      </c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>
        <f t="shared" si="61"/>
        <v>12450</v>
      </c>
      <c r="CB156" s="20"/>
      <c r="CC156" s="20"/>
      <c r="CD156" s="20"/>
    </row>
    <row r="157" spans="1:82" s="49" customFormat="1" x14ac:dyDescent="0.3">
      <c r="A157" s="50" t="s">
        <v>65</v>
      </c>
      <c r="B157" s="51" t="s">
        <v>424</v>
      </c>
      <c r="C157" s="51" t="s">
        <v>67</v>
      </c>
      <c r="D157" s="51" t="s">
        <v>425</v>
      </c>
      <c r="E157" s="52" t="s">
        <v>225</v>
      </c>
      <c r="F157" s="52" t="s">
        <v>226</v>
      </c>
      <c r="G157" s="47" t="str">
        <f>IF(M157&gt;0, "1", "0")</f>
        <v>0</v>
      </c>
      <c r="H157" s="47" t="str">
        <f>IF(S157&gt;0, "1", "0")</f>
        <v>1</v>
      </c>
      <c r="I157" s="47" t="str">
        <f>IF(AI157&gt;0, "1", "0")</f>
        <v>0</v>
      </c>
      <c r="J157" s="47" t="str">
        <f>IF(AZ157&gt;0, "1", "0")</f>
        <v>0</v>
      </c>
      <c r="K157" s="47" t="str">
        <f>CONCATENATE(G157,H157,I157,J157)</f>
        <v>0100</v>
      </c>
      <c r="L157" s="52" t="str">
        <f>A157&amp;B157&amp;E157</f>
        <v>31208965Diagnostic Review 18-19</v>
      </c>
      <c r="M157" s="19"/>
      <c r="N157" s="19"/>
      <c r="O157" s="19"/>
      <c r="P157" s="19"/>
      <c r="Q157" s="19">
        <f>SUM(M157:P157)</f>
        <v>0</v>
      </c>
      <c r="R157" s="19"/>
      <c r="S157" s="19">
        <v>26745</v>
      </c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>
        <f>SUM(Q157:AE157)</f>
        <v>26745</v>
      </c>
      <c r="AG157" s="19"/>
      <c r="AH157" s="19">
        <v>0</v>
      </c>
      <c r="AI157" s="19"/>
      <c r="AJ157" s="19"/>
      <c r="AK157" s="19"/>
      <c r="AL157" s="19"/>
      <c r="AM157" s="19">
        <v>-21747.599999999999</v>
      </c>
      <c r="AN157" s="19">
        <v>0</v>
      </c>
      <c r="AO157" s="19">
        <v>0</v>
      </c>
      <c r="AP157" s="19"/>
      <c r="AQ157" s="19"/>
      <c r="AR157" s="19"/>
      <c r="AS157" s="19"/>
      <c r="AT157" s="21">
        <v>-4910</v>
      </c>
      <c r="AU157" s="21">
        <v>0</v>
      </c>
      <c r="AV157" s="21">
        <v>0</v>
      </c>
      <c r="AW157" s="22">
        <f>SUM(AF157:AV157)</f>
        <v>87.400000000001455</v>
      </c>
      <c r="AX157" s="23">
        <v>0</v>
      </c>
      <c r="AY157" s="19">
        <v>0</v>
      </c>
      <c r="AZ157" s="22"/>
      <c r="BA157" s="24">
        <v>0</v>
      </c>
      <c r="BB157" s="19">
        <v>0</v>
      </c>
      <c r="BC157" s="19">
        <v>0</v>
      </c>
      <c r="BD157" s="19">
        <v>0</v>
      </c>
      <c r="BE157" s="19"/>
      <c r="BF157" s="19"/>
      <c r="BG157" s="19">
        <v>0</v>
      </c>
      <c r="BH157" s="19">
        <v>0</v>
      </c>
      <c r="BI157" s="19">
        <v>0</v>
      </c>
      <c r="BJ157" s="21"/>
      <c r="BK157" s="21"/>
      <c r="BL157" s="21"/>
      <c r="BM157" s="21">
        <f t="shared" si="71"/>
        <v>87.400000000001455</v>
      </c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>
        <f t="shared" si="61"/>
        <v>87.400000000001455</v>
      </c>
      <c r="CB157" s="20"/>
      <c r="CC157" s="20"/>
      <c r="CD157" s="20"/>
    </row>
    <row r="158" spans="1:82" s="49" customFormat="1" x14ac:dyDescent="0.3">
      <c r="A158" s="50" t="s">
        <v>426</v>
      </c>
      <c r="B158" s="51" t="s">
        <v>427</v>
      </c>
      <c r="C158" s="51" t="s">
        <v>428</v>
      </c>
      <c r="D158" s="51" t="s">
        <v>429</v>
      </c>
      <c r="E158" s="52" t="s">
        <v>225</v>
      </c>
      <c r="F158" s="52" t="s">
        <v>226</v>
      </c>
      <c r="G158" s="47" t="str">
        <f>IF(M158&gt;0, "1", "0")</f>
        <v>0</v>
      </c>
      <c r="H158" s="47" t="str">
        <f>IF(S158&gt;0, "1", "0")</f>
        <v>1</v>
      </c>
      <c r="I158" s="47" t="str">
        <f>IF(AI158&gt;0, "1", "0")</f>
        <v>0</v>
      </c>
      <c r="J158" s="47" t="str">
        <f>IF(AZ158&gt;0, "1", "0")</f>
        <v>0</v>
      </c>
      <c r="K158" s="47" t="str">
        <f>CONCATENATE(G158,H158,I158,J158)</f>
        <v>0100</v>
      </c>
      <c r="L158" s="52" t="str">
        <f>A158&amp;B158&amp;E158</f>
        <v>31403066Diagnostic Review 18-19</v>
      </c>
      <c r="M158" s="19"/>
      <c r="N158" s="19"/>
      <c r="O158" s="19"/>
      <c r="P158" s="19"/>
      <c r="Q158" s="19">
        <f>SUM(M158:P158)</f>
        <v>0</v>
      </c>
      <c r="R158" s="19"/>
      <c r="S158" s="19">
        <v>60197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>
        <f>SUM(Q158:AE158)</f>
        <v>60197</v>
      </c>
      <c r="AG158" s="19"/>
      <c r="AH158" s="19">
        <v>0</v>
      </c>
      <c r="AI158" s="19"/>
      <c r="AJ158" s="19"/>
      <c r="AK158" s="19"/>
      <c r="AL158" s="19"/>
      <c r="AM158" s="19"/>
      <c r="AN158" s="19">
        <v>-44221.46</v>
      </c>
      <c r="AO158" s="19">
        <v>0</v>
      </c>
      <c r="AP158" s="19"/>
      <c r="AQ158" s="19"/>
      <c r="AR158" s="19"/>
      <c r="AS158" s="19">
        <v>-15975.54</v>
      </c>
      <c r="AT158" s="21">
        <v>0</v>
      </c>
      <c r="AU158" s="21">
        <v>0</v>
      </c>
      <c r="AV158" s="21">
        <v>0</v>
      </c>
      <c r="AW158" s="22">
        <f>SUM(AF158:AV158)</f>
        <v>0</v>
      </c>
      <c r="AX158" s="23">
        <v>0</v>
      </c>
      <c r="AY158" s="19">
        <v>0</v>
      </c>
      <c r="AZ158" s="22"/>
      <c r="BA158" s="24">
        <v>0</v>
      </c>
      <c r="BB158" s="19">
        <v>0</v>
      </c>
      <c r="BC158" s="19">
        <v>0</v>
      </c>
      <c r="BD158" s="19">
        <v>0</v>
      </c>
      <c r="BE158" s="19"/>
      <c r="BF158" s="19"/>
      <c r="BG158" s="19">
        <v>0</v>
      </c>
      <c r="BH158" s="19">
        <v>0</v>
      </c>
      <c r="BI158" s="19">
        <v>0</v>
      </c>
      <c r="BJ158" s="21"/>
      <c r="BK158" s="21"/>
      <c r="BL158" s="21"/>
      <c r="BM158" s="21">
        <f t="shared" si="71"/>
        <v>0</v>
      </c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>
        <f t="shared" si="61"/>
        <v>0</v>
      </c>
      <c r="CB158" s="20"/>
      <c r="CC158" s="20"/>
      <c r="CD158" s="20"/>
    </row>
    <row r="159" spans="1:82" s="49" customFormat="1" x14ac:dyDescent="0.3">
      <c r="A159" s="50" t="s">
        <v>207</v>
      </c>
      <c r="B159" s="51" t="s">
        <v>430</v>
      </c>
      <c r="C159" s="51" t="s">
        <v>209</v>
      </c>
      <c r="D159" s="51" t="s">
        <v>431</v>
      </c>
      <c r="E159" s="52" t="s">
        <v>227</v>
      </c>
      <c r="F159" s="52" t="s">
        <v>226</v>
      </c>
      <c r="G159" s="47" t="str">
        <f>IF(M159&gt;0, "1", "0")</f>
        <v>0</v>
      </c>
      <c r="H159" s="47" t="str">
        <f>IF(S159&gt;0, "1", "0")</f>
        <v>0</v>
      </c>
      <c r="I159" s="47" t="str">
        <f>IF(AI159&gt;0, "1", "0")</f>
        <v>1</v>
      </c>
      <c r="J159" s="47" t="str">
        <f>IF(AZ159&gt;0, "1", "0")</f>
        <v>0</v>
      </c>
      <c r="K159" s="47" t="str">
        <f>CONCATENATE(G159,H159,I159,J159)</f>
        <v>0010</v>
      </c>
      <c r="L159" s="52" t="str">
        <f>A159&amp;B159&amp;E159</f>
        <v>80014699Diagnostic Review 19-20</v>
      </c>
      <c r="M159" s="19"/>
      <c r="N159" s="19"/>
      <c r="O159" s="19"/>
      <c r="P159" s="19"/>
      <c r="Q159" s="19">
        <f>SUM(M159:P159)</f>
        <v>0</v>
      </c>
      <c r="R159" s="19"/>
      <c r="S159" s="19">
        <v>0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>
        <f>SUM(Q159:AE159)</f>
        <v>0</v>
      </c>
      <c r="AG159" s="19"/>
      <c r="AH159" s="19">
        <v>0</v>
      </c>
      <c r="AI159" s="19">
        <v>58144</v>
      </c>
      <c r="AJ159" s="19"/>
      <c r="AK159" s="19"/>
      <c r="AL159" s="19"/>
      <c r="AM159" s="19"/>
      <c r="AN159" s="19">
        <v>0</v>
      </c>
      <c r="AO159" s="19">
        <v>0</v>
      </c>
      <c r="AP159" s="19"/>
      <c r="AQ159" s="19"/>
      <c r="AR159" s="19"/>
      <c r="AS159" s="19"/>
      <c r="AT159" s="21">
        <v>0</v>
      </c>
      <c r="AU159" s="21">
        <v>0</v>
      </c>
      <c r="AV159" s="21">
        <v>0</v>
      </c>
      <c r="AW159" s="22">
        <f>SUM(AF159:AV159)</f>
        <v>58144</v>
      </c>
      <c r="AX159" s="23">
        <v>0</v>
      </c>
      <c r="AY159" s="19">
        <v>0</v>
      </c>
      <c r="AZ159" s="22"/>
      <c r="BA159" s="24">
        <v>-12075.333000000001</v>
      </c>
      <c r="BB159" s="19">
        <v>0</v>
      </c>
      <c r="BC159" s="19">
        <v>-819</v>
      </c>
      <c r="BD159" s="19">
        <v>0</v>
      </c>
      <c r="BE159" s="19"/>
      <c r="BF159" s="19"/>
      <c r="BG159" s="19">
        <v>-8570.6666000000005</v>
      </c>
      <c r="BH159" s="19">
        <v>0</v>
      </c>
      <c r="BI159" s="19">
        <v>-864</v>
      </c>
      <c r="BJ159" s="21">
        <v>-216</v>
      </c>
      <c r="BK159" s="21"/>
      <c r="BL159" s="21">
        <v>-432</v>
      </c>
      <c r="BM159" s="21">
        <f t="shared" si="71"/>
        <v>35167.000400000004</v>
      </c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>
        <f t="shared" si="61"/>
        <v>35167.000400000004</v>
      </c>
      <c r="CB159" s="20"/>
      <c r="CC159" s="20"/>
      <c r="CD159" s="20"/>
    </row>
    <row r="160" spans="1:82" s="49" customFormat="1" x14ac:dyDescent="0.3">
      <c r="A160" s="50" t="s">
        <v>207</v>
      </c>
      <c r="B160" s="51" t="s">
        <v>432</v>
      </c>
      <c r="C160" s="51" t="s">
        <v>209</v>
      </c>
      <c r="D160" s="51" t="s">
        <v>433</v>
      </c>
      <c r="E160" s="52" t="s">
        <v>227</v>
      </c>
      <c r="F160" s="52" t="s">
        <v>226</v>
      </c>
      <c r="G160" s="47" t="str">
        <f t="shared" ref="G160:G197" si="81">IF(M160&gt;0, "1", "0")</f>
        <v>0</v>
      </c>
      <c r="H160" s="47" t="str">
        <f t="shared" ref="H160:H197" si="82">IF(S160&gt;0, "1", "0")</f>
        <v>0</v>
      </c>
      <c r="I160" s="47" t="str">
        <f t="shared" ref="I160:I197" si="83">IF(AI160&gt;0, "1", "0")</f>
        <v>1</v>
      </c>
      <c r="J160" s="47" t="str">
        <f t="shared" ref="J160:J197" si="84">IF(AZ160&gt;0, "1", "0")</f>
        <v>0</v>
      </c>
      <c r="K160" s="47" t="str">
        <f t="shared" ref="K160:K197" si="85">CONCATENATE(G160,H160,I160,J160)</f>
        <v>0010</v>
      </c>
      <c r="L160" s="52" t="str">
        <f t="shared" ref="L160:L197" si="86">A160&amp;B160&amp;E160</f>
        <v>80016219Diagnostic Review 19-20</v>
      </c>
      <c r="M160" s="19"/>
      <c r="N160" s="19"/>
      <c r="O160" s="19"/>
      <c r="P160" s="19"/>
      <c r="Q160" s="19">
        <f t="shared" ref="Q160:Q162" si="87">SUM(M160:P160)</f>
        <v>0</v>
      </c>
      <c r="R160" s="19"/>
      <c r="S160" s="19">
        <v>0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>
        <f t="shared" ref="AF160:AF197" si="88">SUM(Q160:AE160)</f>
        <v>0</v>
      </c>
      <c r="AG160" s="19"/>
      <c r="AH160" s="19">
        <v>0</v>
      </c>
      <c r="AI160" s="19">
        <v>58144</v>
      </c>
      <c r="AJ160" s="19"/>
      <c r="AK160" s="19"/>
      <c r="AL160" s="19"/>
      <c r="AM160" s="19"/>
      <c r="AN160" s="19">
        <v>0</v>
      </c>
      <c r="AO160" s="19">
        <v>0</v>
      </c>
      <c r="AP160" s="19"/>
      <c r="AQ160" s="19"/>
      <c r="AR160" s="19"/>
      <c r="AS160" s="19"/>
      <c r="AT160" s="21">
        <v>0</v>
      </c>
      <c r="AU160" s="21">
        <v>0</v>
      </c>
      <c r="AV160" s="21">
        <v>0</v>
      </c>
      <c r="AW160" s="22">
        <f t="shared" ref="AW160:AW197" si="89">SUM(AF160:AV160)</f>
        <v>58144</v>
      </c>
      <c r="AX160" s="23">
        <v>0</v>
      </c>
      <c r="AY160" s="19">
        <v>0</v>
      </c>
      <c r="AZ160" s="22"/>
      <c r="BA160" s="24">
        <v>-12075.333000000001</v>
      </c>
      <c r="BB160" s="19">
        <v>0</v>
      </c>
      <c r="BC160" s="19">
        <v>-819</v>
      </c>
      <c r="BD160" s="19">
        <v>0</v>
      </c>
      <c r="BE160" s="19"/>
      <c r="BF160" s="19"/>
      <c r="BG160" s="19">
        <v>-8570.6666000000005</v>
      </c>
      <c r="BH160" s="19">
        <v>0</v>
      </c>
      <c r="BI160" s="19">
        <v>-864</v>
      </c>
      <c r="BJ160" s="21">
        <v>-216</v>
      </c>
      <c r="BK160" s="21"/>
      <c r="BL160" s="21">
        <v>-432</v>
      </c>
      <c r="BM160" s="21">
        <f t="shared" si="71"/>
        <v>35167.000400000004</v>
      </c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>
        <f t="shared" si="61"/>
        <v>35167.000400000004</v>
      </c>
      <c r="CB160" s="20"/>
      <c r="CC160" s="20"/>
      <c r="CD160" s="20"/>
    </row>
    <row r="161" spans="1:82" s="49" customFormat="1" x14ac:dyDescent="0.3">
      <c r="A161" s="50" t="s">
        <v>207</v>
      </c>
      <c r="B161" s="51" t="s">
        <v>434</v>
      </c>
      <c r="C161" s="51" t="s">
        <v>209</v>
      </c>
      <c r="D161" s="51" t="s">
        <v>435</v>
      </c>
      <c r="E161" s="52" t="s">
        <v>227</v>
      </c>
      <c r="F161" s="52" t="s">
        <v>226</v>
      </c>
      <c r="G161" s="47" t="str">
        <f t="shared" si="81"/>
        <v>0</v>
      </c>
      <c r="H161" s="47" t="str">
        <f t="shared" si="82"/>
        <v>0</v>
      </c>
      <c r="I161" s="47" t="str">
        <f t="shared" si="83"/>
        <v>1</v>
      </c>
      <c r="J161" s="47" t="str">
        <f t="shared" si="84"/>
        <v>0</v>
      </c>
      <c r="K161" s="47" t="str">
        <f t="shared" si="85"/>
        <v>0010</v>
      </c>
      <c r="L161" s="52" t="str">
        <f t="shared" si="86"/>
        <v>80016237Diagnostic Review 19-20</v>
      </c>
      <c r="M161" s="19"/>
      <c r="N161" s="19"/>
      <c r="O161" s="19"/>
      <c r="P161" s="19"/>
      <c r="Q161" s="19">
        <f t="shared" si="87"/>
        <v>0</v>
      </c>
      <c r="R161" s="19"/>
      <c r="S161" s="19">
        <v>0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>
        <f t="shared" si="88"/>
        <v>0</v>
      </c>
      <c r="AG161" s="19"/>
      <c r="AH161" s="19">
        <v>0</v>
      </c>
      <c r="AI161" s="19">
        <v>58144</v>
      </c>
      <c r="AJ161" s="19"/>
      <c r="AK161" s="19"/>
      <c r="AL161" s="19"/>
      <c r="AM161" s="19"/>
      <c r="AN161" s="19">
        <v>0</v>
      </c>
      <c r="AO161" s="19">
        <v>0</v>
      </c>
      <c r="AP161" s="19"/>
      <c r="AQ161" s="19"/>
      <c r="AR161" s="19"/>
      <c r="AS161" s="19"/>
      <c r="AT161" s="21">
        <v>0</v>
      </c>
      <c r="AU161" s="21">
        <v>0</v>
      </c>
      <c r="AV161" s="21">
        <v>0</v>
      </c>
      <c r="AW161" s="22">
        <f t="shared" si="89"/>
        <v>58144</v>
      </c>
      <c r="AX161" s="23">
        <v>0</v>
      </c>
      <c r="AY161" s="19">
        <v>0</v>
      </c>
      <c r="AZ161" s="22"/>
      <c r="BA161" s="24">
        <v>-12075.333000000001</v>
      </c>
      <c r="BB161" s="19">
        <v>0</v>
      </c>
      <c r="BC161" s="19">
        <v>-819</v>
      </c>
      <c r="BD161" s="19">
        <v>0</v>
      </c>
      <c r="BE161" s="19"/>
      <c r="BF161" s="19"/>
      <c r="BG161" s="19">
        <v>-8570.6666000000005</v>
      </c>
      <c r="BH161" s="19">
        <v>0</v>
      </c>
      <c r="BI161" s="19">
        <v>-864</v>
      </c>
      <c r="BJ161" s="21">
        <v>-216</v>
      </c>
      <c r="BK161" s="21"/>
      <c r="BL161" s="21">
        <v>-432</v>
      </c>
      <c r="BM161" s="21">
        <f t="shared" si="71"/>
        <v>35167.000400000004</v>
      </c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>
        <f t="shared" si="61"/>
        <v>35167.000400000004</v>
      </c>
      <c r="CB161" s="20"/>
      <c r="CC161" s="20"/>
      <c r="CD161" s="20"/>
    </row>
    <row r="162" spans="1:82" s="49" customFormat="1" x14ac:dyDescent="0.3">
      <c r="A162" s="50" t="s">
        <v>207</v>
      </c>
      <c r="B162" s="51" t="s">
        <v>436</v>
      </c>
      <c r="C162" s="51" t="s">
        <v>209</v>
      </c>
      <c r="D162" s="51" t="s">
        <v>437</v>
      </c>
      <c r="E162" s="52" t="s">
        <v>225</v>
      </c>
      <c r="F162" s="52" t="s">
        <v>226</v>
      </c>
      <c r="G162" s="47" t="str">
        <f t="shared" si="81"/>
        <v>0</v>
      </c>
      <c r="H162" s="47" t="str">
        <f t="shared" si="82"/>
        <v>1</v>
      </c>
      <c r="I162" s="47" t="str">
        <f t="shared" si="83"/>
        <v>0</v>
      </c>
      <c r="J162" s="47" t="str">
        <f t="shared" si="84"/>
        <v>0</v>
      </c>
      <c r="K162" s="47" t="str">
        <f t="shared" si="85"/>
        <v>0100</v>
      </c>
      <c r="L162" s="52" t="str">
        <f t="shared" si="86"/>
        <v>80016266Diagnostic Review 18-19</v>
      </c>
      <c r="M162" s="19"/>
      <c r="N162" s="19"/>
      <c r="O162" s="19"/>
      <c r="P162" s="19"/>
      <c r="Q162" s="19">
        <f t="shared" si="87"/>
        <v>0</v>
      </c>
      <c r="R162" s="19"/>
      <c r="S162" s="19">
        <v>55700</v>
      </c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>
        <f t="shared" si="88"/>
        <v>55700</v>
      </c>
      <c r="AG162" s="19"/>
      <c r="AH162" s="19">
        <v>55000</v>
      </c>
      <c r="AI162" s="19"/>
      <c r="AJ162" s="19"/>
      <c r="AK162" s="19"/>
      <c r="AL162" s="19"/>
      <c r="AM162" s="19"/>
      <c r="AN162" s="19">
        <v>0</v>
      </c>
      <c r="AO162" s="19">
        <v>0</v>
      </c>
      <c r="AP162" s="19"/>
      <c r="AQ162" s="19">
        <v>-52200</v>
      </c>
      <c r="AR162" s="19"/>
      <c r="AS162" s="19"/>
      <c r="AT162" s="21">
        <v>0</v>
      </c>
      <c r="AU162" s="21">
        <v>0</v>
      </c>
      <c r="AV162" s="21">
        <v>0</v>
      </c>
      <c r="AW162" s="22">
        <f t="shared" si="89"/>
        <v>58500</v>
      </c>
      <c r="AX162" s="23">
        <v>0</v>
      </c>
      <c r="AY162" s="19">
        <v>0</v>
      </c>
      <c r="AZ162" s="22"/>
      <c r="BA162" s="24">
        <v>0</v>
      </c>
      <c r="BB162" s="19">
        <v>0</v>
      </c>
      <c r="BC162" s="19">
        <v>-9750</v>
      </c>
      <c r="BD162" s="19">
        <v>0</v>
      </c>
      <c r="BE162" s="19"/>
      <c r="BF162" s="19"/>
      <c r="BG162" s="19">
        <v>0</v>
      </c>
      <c r="BH162" s="19">
        <v>0</v>
      </c>
      <c r="BI162" s="19">
        <v>0</v>
      </c>
      <c r="BJ162" s="21"/>
      <c r="BK162" s="21"/>
      <c r="BL162" s="21" t="s">
        <v>75</v>
      </c>
      <c r="BM162" s="21">
        <f t="shared" si="71"/>
        <v>48750</v>
      </c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>
        <f t="shared" si="61"/>
        <v>48750</v>
      </c>
      <c r="CB162" s="20"/>
      <c r="CC162" s="20"/>
      <c r="CD162" s="20"/>
    </row>
    <row r="163" spans="1:82" s="49" customFormat="1" x14ac:dyDescent="0.3">
      <c r="A163" s="50" t="s">
        <v>108</v>
      </c>
      <c r="B163" s="51" t="s">
        <v>40</v>
      </c>
      <c r="C163" s="51" t="s">
        <v>110</v>
      </c>
      <c r="D163" s="51" t="s">
        <v>42</v>
      </c>
      <c r="E163" s="52" t="s">
        <v>438</v>
      </c>
      <c r="F163" s="52" t="s">
        <v>439</v>
      </c>
      <c r="G163" s="47" t="str">
        <f t="shared" si="81"/>
        <v>1</v>
      </c>
      <c r="H163" s="47" t="str">
        <f t="shared" si="82"/>
        <v>0</v>
      </c>
      <c r="I163" s="47" t="str">
        <f t="shared" si="83"/>
        <v>0</v>
      </c>
      <c r="J163" s="47" t="str">
        <f t="shared" si="84"/>
        <v>0</v>
      </c>
      <c r="K163" s="47" t="str">
        <f t="shared" si="85"/>
        <v>1000</v>
      </c>
      <c r="L163" s="52" t="str">
        <f t="shared" si="86"/>
        <v>0010N/ADistrict Design and Led 17-20</v>
      </c>
      <c r="M163" s="19">
        <v>18704</v>
      </c>
      <c r="N163" s="55"/>
      <c r="O163" s="55"/>
      <c r="P163" s="55"/>
      <c r="Q163" s="19">
        <f t="shared" ref="Q163:Q197" si="90">SUM(M163:P163)</f>
        <v>18704</v>
      </c>
      <c r="R163" s="19">
        <v>82968</v>
      </c>
      <c r="S163" s="19">
        <v>0</v>
      </c>
      <c r="T163" s="55"/>
      <c r="U163" s="55"/>
      <c r="V163" s="19">
        <v>-5774</v>
      </c>
      <c r="W163" s="55"/>
      <c r="X163" s="19">
        <v>-2902</v>
      </c>
      <c r="Y163" s="19">
        <v>-9780</v>
      </c>
      <c r="Z163" s="55"/>
      <c r="AA163" s="19">
        <v>-12698</v>
      </c>
      <c r="AB163" s="55"/>
      <c r="AC163" s="19">
        <v>-18558</v>
      </c>
      <c r="AD163" s="55"/>
      <c r="AE163" s="55"/>
      <c r="AF163" s="19">
        <f t="shared" si="88"/>
        <v>51960</v>
      </c>
      <c r="AG163" s="19">
        <v>63579</v>
      </c>
      <c r="AH163" s="19">
        <v>0</v>
      </c>
      <c r="AI163" s="19"/>
      <c r="AJ163" s="55"/>
      <c r="AK163" s="55"/>
      <c r="AL163" s="55"/>
      <c r="AM163" s="55"/>
      <c r="AN163" s="19">
        <v>-2400</v>
      </c>
      <c r="AO163" s="55">
        <v>0</v>
      </c>
      <c r="AP163" s="19">
        <v>-9339.4</v>
      </c>
      <c r="AQ163" s="55"/>
      <c r="AR163" s="19">
        <v>-13622.83</v>
      </c>
      <c r="AS163" s="19"/>
      <c r="AT163" s="21">
        <v>-10392.529999999999</v>
      </c>
      <c r="AU163" s="21">
        <v>-5381.12</v>
      </c>
      <c r="AV163" s="21">
        <v>0</v>
      </c>
      <c r="AW163" s="22">
        <f t="shared" si="89"/>
        <v>74403.12000000001</v>
      </c>
      <c r="AX163" s="23">
        <v>0</v>
      </c>
      <c r="AY163" s="19">
        <v>0</v>
      </c>
      <c r="AZ163" s="22"/>
      <c r="BA163" s="24">
        <v>-3500</v>
      </c>
      <c r="BB163" s="19">
        <v>0</v>
      </c>
      <c r="BC163" s="55">
        <v>0</v>
      </c>
      <c r="BD163" s="19">
        <v>0</v>
      </c>
      <c r="BE163" s="55"/>
      <c r="BF163" s="19">
        <v>-2752.68</v>
      </c>
      <c r="BG163" s="55">
        <v>0</v>
      </c>
      <c r="BH163" s="19">
        <v>-4349.51</v>
      </c>
      <c r="BI163" s="19">
        <v>-7043.6900000000005</v>
      </c>
      <c r="BJ163" s="21">
        <v>-15528.83</v>
      </c>
      <c r="BK163" s="21">
        <v>-19608.490000000002</v>
      </c>
      <c r="BL163" s="21">
        <v>-13054.4</v>
      </c>
      <c r="BM163" s="21">
        <f t="shared" si="71"/>
        <v>8565.5200000000095</v>
      </c>
      <c r="BN163" s="19"/>
      <c r="BO163" s="19">
        <v>-5208.42</v>
      </c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>
        <f t="shared" si="61"/>
        <v>3357.1000000000095</v>
      </c>
      <c r="CB163" s="20">
        <v>3357.100000000004</v>
      </c>
      <c r="CC163" s="20">
        <f>CB163-CA163</f>
        <v>-5.4569682106375694E-12</v>
      </c>
      <c r="CD163" s="20"/>
    </row>
    <row r="164" spans="1:82" s="49" customFormat="1" x14ac:dyDescent="0.3">
      <c r="A164" s="50" t="s">
        <v>39</v>
      </c>
      <c r="B164" s="51" t="s">
        <v>40</v>
      </c>
      <c r="C164" s="51" t="s">
        <v>41</v>
      </c>
      <c r="D164" s="51" t="s">
        <v>42</v>
      </c>
      <c r="E164" s="52" t="s">
        <v>438</v>
      </c>
      <c r="F164" s="52" t="s">
        <v>439</v>
      </c>
      <c r="G164" s="47" t="str">
        <f t="shared" si="81"/>
        <v>1</v>
      </c>
      <c r="H164" s="47" t="str">
        <f t="shared" si="82"/>
        <v>0</v>
      </c>
      <c r="I164" s="47" t="str">
        <f t="shared" si="83"/>
        <v>0</v>
      </c>
      <c r="J164" s="47" t="str">
        <f t="shared" si="84"/>
        <v>0</v>
      </c>
      <c r="K164" s="47" t="str">
        <f t="shared" si="85"/>
        <v>1000</v>
      </c>
      <c r="L164" s="52" t="str">
        <f t="shared" si="86"/>
        <v>0030N/ADistrict Design and Led 17-20</v>
      </c>
      <c r="M164" s="19">
        <v>25000</v>
      </c>
      <c r="N164" s="55"/>
      <c r="O164" s="55"/>
      <c r="P164" s="55"/>
      <c r="Q164" s="19">
        <f t="shared" si="90"/>
        <v>25000</v>
      </c>
      <c r="R164" s="19"/>
      <c r="S164" s="19">
        <v>0</v>
      </c>
      <c r="T164" s="55"/>
      <c r="U164" s="55"/>
      <c r="V164" s="55"/>
      <c r="W164" s="55"/>
      <c r="X164" s="55"/>
      <c r="Y164" s="55"/>
      <c r="Z164" s="55"/>
      <c r="AA164" s="55"/>
      <c r="AB164" s="55"/>
      <c r="AC164" s="19"/>
      <c r="AD164" s="19"/>
      <c r="AE164" s="55"/>
      <c r="AF164" s="19">
        <f t="shared" si="88"/>
        <v>25000</v>
      </c>
      <c r="AG164" s="55"/>
      <c r="AH164" s="55">
        <v>0</v>
      </c>
      <c r="AI164" s="55"/>
      <c r="AJ164" s="55"/>
      <c r="AK164" s="55"/>
      <c r="AL164" s="55"/>
      <c r="AM164" s="55"/>
      <c r="AN164" s="55">
        <v>0</v>
      </c>
      <c r="AO164" s="55">
        <v>0</v>
      </c>
      <c r="AP164" s="55"/>
      <c r="AQ164" s="55"/>
      <c r="AR164" s="55"/>
      <c r="AS164" s="55"/>
      <c r="AT164" s="56">
        <v>0</v>
      </c>
      <c r="AU164" s="56">
        <v>0</v>
      </c>
      <c r="AV164" s="56">
        <v>0</v>
      </c>
      <c r="AW164" s="22">
        <f t="shared" si="89"/>
        <v>25000</v>
      </c>
      <c r="AX164" s="57">
        <v>0</v>
      </c>
      <c r="AY164" s="55">
        <v>0</v>
      </c>
      <c r="AZ164" s="58"/>
      <c r="BA164" s="59">
        <v>0</v>
      </c>
      <c r="BB164" s="19">
        <v>0</v>
      </c>
      <c r="BC164" s="55">
        <v>0</v>
      </c>
      <c r="BD164" s="55">
        <v>0</v>
      </c>
      <c r="BE164" s="55"/>
      <c r="BF164" s="55"/>
      <c r="BG164" s="55">
        <v>0</v>
      </c>
      <c r="BH164" s="55">
        <v>0</v>
      </c>
      <c r="BI164" s="55">
        <v>0</v>
      </c>
      <c r="BJ164" s="56"/>
      <c r="BK164" s="56"/>
      <c r="BL164" s="56"/>
      <c r="BM164" s="21">
        <f t="shared" si="71"/>
        <v>25000</v>
      </c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>
        <f t="shared" si="61"/>
        <v>25000</v>
      </c>
      <c r="CB164" s="20">
        <v>27625</v>
      </c>
      <c r="CC164" s="20">
        <f t="shared" ref="CC164:CC227" si="91">CB164-CA164</f>
        <v>2625</v>
      </c>
      <c r="CD164" s="20"/>
    </row>
    <row r="165" spans="1:82" s="49" customFormat="1" x14ac:dyDescent="0.3">
      <c r="A165" s="50" t="s">
        <v>39</v>
      </c>
      <c r="B165" s="51" t="s">
        <v>40</v>
      </c>
      <c r="C165" s="51" t="s">
        <v>41</v>
      </c>
      <c r="D165" s="51" t="s">
        <v>42</v>
      </c>
      <c r="E165" s="52" t="s">
        <v>440</v>
      </c>
      <c r="F165" s="52" t="s">
        <v>439</v>
      </c>
      <c r="G165" s="47" t="str">
        <f t="shared" si="81"/>
        <v>0</v>
      </c>
      <c r="H165" s="47" t="str">
        <f t="shared" si="82"/>
        <v>0</v>
      </c>
      <c r="I165" s="47" t="str">
        <f t="shared" si="83"/>
        <v>1</v>
      </c>
      <c r="J165" s="47" t="str">
        <f t="shared" si="84"/>
        <v>0</v>
      </c>
      <c r="K165" s="47" t="str">
        <f t="shared" si="85"/>
        <v>0010</v>
      </c>
      <c r="L165" s="52" t="str">
        <f t="shared" si="86"/>
        <v>0030N/ADistrict Design and Led 19-22</v>
      </c>
      <c r="M165" s="55"/>
      <c r="N165" s="55"/>
      <c r="O165" s="55"/>
      <c r="P165" s="55"/>
      <c r="Q165" s="19">
        <f t="shared" si="90"/>
        <v>0</v>
      </c>
      <c r="R165" s="19"/>
      <c r="S165" s="19">
        <v>0</v>
      </c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19">
        <f t="shared" si="88"/>
        <v>0</v>
      </c>
      <c r="AG165" s="55"/>
      <c r="AH165" s="55">
        <v>0</v>
      </c>
      <c r="AI165" s="19">
        <v>27625</v>
      </c>
      <c r="AJ165" s="55"/>
      <c r="AK165" s="55"/>
      <c r="AL165" s="55"/>
      <c r="AM165" s="55"/>
      <c r="AN165" s="55">
        <v>0</v>
      </c>
      <c r="AO165" s="19">
        <v>0</v>
      </c>
      <c r="AP165" s="55"/>
      <c r="AQ165" s="55"/>
      <c r="AR165" s="55"/>
      <c r="AS165" s="55"/>
      <c r="AT165" s="56">
        <v>0</v>
      </c>
      <c r="AU165" s="56">
        <v>0</v>
      </c>
      <c r="AV165" s="56">
        <v>0</v>
      </c>
      <c r="AW165" s="22">
        <f t="shared" si="89"/>
        <v>27625</v>
      </c>
      <c r="AX165" s="57">
        <v>0</v>
      </c>
      <c r="AY165" s="55">
        <v>0</v>
      </c>
      <c r="AZ165" s="22"/>
      <c r="BA165" s="59">
        <v>0</v>
      </c>
      <c r="BB165" s="19">
        <v>0</v>
      </c>
      <c r="BC165" s="55">
        <v>0</v>
      </c>
      <c r="BD165" s="55">
        <v>0</v>
      </c>
      <c r="BE165" s="19"/>
      <c r="BF165" s="55"/>
      <c r="BG165" s="55">
        <v>0</v>
      </c>
      <c r="BH165" s="55">
        <v>0</v>
      </c>
      <c r="BI165" s="55">
        <v>0</v>
      </c>
      <c r="BJ165" s="56"/>
      <c r="BK165" s="56"/>
      <c r="BL165" s="56"/>
      <c r="BM165" s="21">
        <f t="shared" si="71"/>
        <v>27625</v>
      </c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>
        <f t="shared" si="61"/>
        <v>27625</v>
      </c>
      <c r="CB165" s="20">
        <v>25000</v>
      </c>
      <c r="CC165" s="20">
        <f t="shared" si="91"/>
        <v>-2625</v>
      </c>
      <c r="CD165" s="20"/>
    </row>
    <row r="166" spans="1:82" s="49" customFormat="1" x14ac:dyDescent="0.3">
      <c r="A166" s="50" t="s">
        <v>246</v>
      </c>
      <c r="B166" s="51" t="s">
        <v>40</v>
      </c>
      <c r="C166" s="51" t="s">
        <v>248</v>
      </c>
      <c r="D166" s="51" t="s">
        <v>42</v>
      </c>
      <c r="E166" s="52" t="s">
        <v>438</v>
      </c>
      <c r="F166" s="52" t="s">
        <v>439</v>
      </c>
      <c r="G166" s="47" t="str">
        <f t="shared" si="81"/>
        <v>1</v>
      </c>
      <c r="H166" s="47" t="str">
        <f t="shared" si="82"/>
        <v>0</v>
      </c>
      <c r="I166" s="47" t="str">
        <f t="shared" si="83"/>
        <v>0</v>
      </c>
      <c r="J166" s="47" t="str">
        <f t="shared" si="84"/>
        <v>0</v>
      </c>
      <c r="K166" s="47" t="str">
        <f t="shared" si="85"/>
        <v>1000</v>
      </c>
      <c r="L166" s="52" t="str">
        <f t="shared" si="86"/>
        <v>0050N/ADistrict Design and Led 17-20</v>
      </c>
      <c r="M166" s="19">
        <v>49872</v>
      </c>
      <c r="N166" s="55"/>
      <c r="O166" s="19">
        <v>-49872</v>
      </c>
      <c r="P166" s="55"/>
      <c r="Q166" s="19">
        <f t="shared" si="90"/>
        <v>0</v>
      </c>
      <c r="R166" s="55"/>
      <c r="S166" s="55">
        <v>0</v>
      </c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19">
        <f t="shared" si="88"/>
        <v>0</v>
      </c>
      <c r="AG166" s="55"/>
      <c r="AH166" s="55">
        <v>0</v>
      </c>
      <c r="AI166" s="55"/>
      <c r="AJ166" s="55"/>
      <c r="AK166" s="55"/>
      <c r="AL166" s="55"/>
      <c r="AM166" s="55"/>
      <c r="AN166" s="55">
        <v>0</v>
      </c>
      <c r="AO166" s="55">
        <v>0</v>
      </c>
      <c r="AP166" s="55"/>
      <c r="AQ166" s="55"/>
      <c r="AR166" s="55"/>
      <c r="AS166" s="55"/>
      <c r="AT166" s="56">
        <v>0</v>
      </c>
      <c r="AU166" s="56">
        <v>0</v>
      </c>
      <c r="AV166" s="56">
        <v>0</v>
      </c>
      <c r="AW166" s="22">
        <f t="shared" si="89"/>
        <v>0</v>
      </c>
      <c r="AX166" s="57">
        <v>0</v>
      </c>
      <c r="AY166" s="55">
        <v>0</v>
      </c>
      <c r="AZ166" s="58"/>
      <c r="BA166" s="59">
        <v>0</v>
      </c>
      <c r="BB166" s="19">
        <v>0</v>
      </c>
      <c r="BC166" s="55">
        <v>0</v>
      </c>
      <c r="BD166" s="55">
        <v>0</v>
      </c>
      <c r="BE166" s="55"/>
      <c r="BF166" s="55"/>
      <c r="BG166" s="55">
        <v>0</v>
      </c>
      <c r="BH166" s="55">
        <v>0</v>
      </c>
      <c r="BI166" s="55">
        <v>0</v>
      </c>
      <c r="BJ166" s="56"/>
      <c r="BK166" s="56"/>
      <c r="BL166" s="56"/>
      <c r="BM166" s="21">
        <f t="shared" si="71"/>
        <v>0</v>
      </c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>
        <f t="shared" si="61"/>
        <v>0</v>
      </c>
      <c r="CB166" s="20">
        <v>0</v>
      </c>
      <c r="CC166" s="20">
        <f t="shared" si="91"/>
        <v>0</v>
      </c>
      <c r="CD166" s="20"/>
    </row>
    <row r="167" spans="1:82" s="49" customFormat="1" x14ac:dyDescent="0.3">
      <c r="A167" s="50" t="s">
        <v>255</v>
      </c>
      <c r="B167" s="51" t="s">
        <v>40</v>
      </c>
      <c r="C167" s="51" t="s">
        <v>257</v>
      </c>
      <c r="D167" s="51" t="s">
        <v>42</v>
      </c>
      <c r="E167" s="52" t="s">
        <v>438</v>
      </c>
      <c r="F167" s="52" t="s">
        <v>439</v>
      </c>
      <c r="G167" s="47" t="str">
        <f t="shared" si="81"/>
        <v>1</v>
      </c>
      <c r="H167" s="47" t="str">
        <f t="shared" si="82"/>
        <v>0</v>
      </c>
      <c r="I167" s="47" t="str">
        <f t="shared" si="83"/>
        <v>0</v>
      </c>
      <c r="J167" s="47" t="str">
        <f t="shared" si="84"/>
        <v>0</v>
      </c>
      <c r="K167" s="47" t="str">
        <f t="shared" si="85"/>
        <v>1000</v>
      </c>
      <c r="L167" s="52" t="str">
        <f t="shared" si="86"/>
        <v>0070N/ADistrict Design and Led 17-20</v>
      </c>
      <c r="M167" s="19">
        <v>358789</v>
      </c>
      <c r="N167" s="55"/>
      <c r="O167" s="55"/>
      <c r="P167" s="55"/>
      <c r="Q167" s="19">
        <f t="shared" si="90"/>
        <v>358789</v>
      </c>
      <c r="R167" s="55"/>
      <c r="S167" s="55">
        <v>0</v>
      </c>
      <c r="T167" s="55"/>
      <c r="U167" s="55"/>
      <c r="V167" s="19">
        <v>-1746</v>
      </c>
      <c r="W167" s="19">
        <v>-9359</v>
      </c>
      <c r="X167" s="19">
        <v>-5636</v>
      </c>
      <c r="Y167" s="19">
        <v>-30766</v>
      </c>
      <c r="Z167" s="19">
        <v>-12952</v>
      </c>
      <c r="AA167" s="19">
        <v>-37200</v>
      </c>
      <c r="AB167" s="19">
        <v>-24226</v>
      </c>
      <c r="AC167" s="19">
        <v>-10500</v>
      </c>
      <c r="AD167" s="55"/>
      <c r="AE167" s="55"/>
      <c r="AF167" s="19">
        <f t="shared" si="88"/>
        <v>226404</v>
      </c>
      <c r="AG167" s="55"/>
      <c r="AH167" s="55">
        <v>0</v>
      </c>
      <c r="AI167" s="55"/>
      <c r="AJ167" s="19">
        <v>-154595.37</v>
      </c>
      <c r="AK167" s="55"/>
      <c r="AL167" s="55"/>
      <c r="AM167" s="55"/>
      <c r="AN167" s="55">
        <v>0</v>
      </c>
      <c r="AO167" s="55">
        <v>0</v>
      </c>
      <c r="AP167" s="55"/>
      <c r="AQ167" s="55"/>
      <c r="AR167" s="55"/>
      <c r="AS167" s="55">
        <v>-33500</v>
      </c>
      <c r="AT167" s="56">
        <v>-32744.7</v>
      </c>
      <c r="AU167" s="56">
        <v>-3400</v>
      </c>
      <c r="AV167" s="56">
        <v>0</v>
      </c>
      <c r="AW167" s="22">
        <f t="shared" si="89"/>
        <v>2163.9300000000039</v>
      </c>
      <c r="AX167" s="57">
        <v>0</v>
      </c>
      <c r="AY167" s="55">
        <v>0</v>
      </c>
      <c r="AZ167" s="58"/>
      <c r="BA167" s="59">
        <v>0</v>
      </c>
      <c r="BB167" s="55">
        <v>0</v>
      </c>
      <c r="BC167" s="55">
        <v>0</v>
      </c>
      <c r="BD167" s="55">
        <v>0</v>
      </c>
      <c r="BE167" s="55"/>
      <c r="BF167" s="55"/>
      <c r="BG167" s="55">
        <v>0</v>
      </c>
      <c r="BH167" s="55">
        <v>0</v>
      </c>
      <c r="BI167" s="55">
        <v>0</v>
      </c>
      <c r="BJ167" s="56"/>
      <c r="BK167" s="56"/>
      <c r="BL167" s="56"/>
      <c r="BM167" s="21">
        <f t="shared" si="71"/>
        <v>2163.9300000000039</v>
      </c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>
        <f t="shared" si="61"/>
        <v>2163.9300000000039</v>
      </c>
      <c r="CB167" s="20">
        <v>2163.929999999993</v>
      </c>
      <c r="CC167" s="20">
        <f t="shared" si="91"/>
        <v>-1.0913936421275139E-11</v>
      </c>
      <c r="CD167" s="20"/>
    </row>
    <row r="168" spans="1:82" s="49" customFormat="1" x14ac:dyDescent="0.3">
      <c r="A168" s="50" t="s">
        <v>255</v>
      </c>
      <c r="B168" s="51" t="s">
        <v>40</v>
      </c>
      <c r="C168" s="51" t="s">
        <v>257</v>
      </c>
      <c r="D168" s="51" t="s">
        <v>42</v>
      </c>
      <c r="E168" s="52" t="s">
        <v>441</v>
      </c>
      <c r="F168" s="52" t="s">
        <v>439</v>
      </c>
      <c r="G168" s="47" t="str">
        <f t="shared" si="81"/>
        <v>0</v>
      </c>
      <c r="H168" s="47" t="str">
        <f t="shared" si="82"/>
        <v>1</v>
      </c>
      <c r="I168" s="47" t="str">
        <f t="shared" si="83"/>
        <v>0</v>
      </c>
      <c r="J168" s="47" t="str">
        <f t="shared" si="84"/>
        <v>0</v>
      </c>
      <c r="K168" s="47" t="str">
        <f t="shared" si="85"/>
        <v>0100</v>
      </c>
      <c r="L168" s="52" t="str">
        <f t="shared" si="86"/>
        <v>0070N/ADistrict Design and Led 18-21</v>
      </c>
      <c r="M168" s="55"/>
      <c r="N168" s="55"/>
      <c r="O168" s="55"/>
      <c r="P168" s="55"/>
      <c r="Q168" s="19">
        <f t="shared" si="90"/>
        <v>0</v>
      </c>
      <c r="R168" s="19"/>
      <c r="S168" s="19">
        <v>135500</v>
      </c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19">
        <v>-5869</v>
      </c>
      <c r="AE168" s="19">
        <v>-25200</v>
      </c>
      <c r="AF168" s="19">
        <f t="shared" si="88"/>
        <v>104431</v>
      </c>
      <c r="AG168" s="55"/>
      <c r="AH168" s="55">
        <v>0</v>
      </c>
      <c r="AI168" s="55"/>
      <c r="AJ168" s="55"/>
      <c r="AK168" s="19">
        <v>-40679.279999999999</v>
      </c>
      <c r="AL168" s="55"/>
      <c r="AM168" s="55"/>
      <c r="AN168" s="55">
        <v>0</v>
      </c>
      <c r="AO168" s="55">
        <v>0</v>
      </c>
      <c r="AP168" s="55"/>
      <c r="AQ168" s="19">
        <v>-10500</v>
      </c>
      <c r="AR168" s="19">
        <v>-1050</v>
      </c>
      <c r="AS168" s="19"/>
      <c r="AT168" s="21">
        <v>0</v>
      </c>
      <c r="AU168" s="21">
        <v>0</v>
      </c>
      <c r="AV168" s="21">
        <v>0</v>
      </c>
      <c r="AW168" s="22">
        <f t="shared" si="89"/>
        <v>52201.72</v>
      </c>
      <c r="AX168" s="57">
        <v>0</v>
      </c>
      <c r="AY168" s="55">
        <v>0</v>
      </c>
      <c r="AZ168" s="58"/>
      <c r="BA168" s="24">
        <v>0</v>
      </c>
      <c r="BB168" s="19">
        <v>0</v>
      </c>
      <c r="BC168" s="55">
        <v>-31848.06</v>
      </c>
      <c r="BD168" s="55">
        <v>0</v>
      </c>
      <c r="BE168" s="55"/>
      <c r="BF168" s="55"/>
      <c r="BG168" s="19">
        <v>0</v>
      </c>
      <c r="BH168" s="19">
        <v>0</v>
      </c>
      <c r="BI168" s="19">
        <v>0</v>
      </c>
      <c r="BJ168" s="21"/>
      <c r="BK168" s="21"/>
      <c r="BL168" s="21"/>
      <c r="BM168" s="21">
        <f t="shared" si="71"/>
        <v>20353.66</v>
      </c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>
        <f t="shared" si="61"/>
        <v>20353.66</v>
      </c>
      <c r="CB168" s="20">
        <v>20353.66</v>
      </c>
      <c r="CC168" s="20">
        <f t="shared" si="91"/>
        <v>0</v>
      </c>
      <c r="CD168" s="20"/>
    </row>
    <row r="169" spans="1:82" s="49" customFormat="1" x14ac:dyDescent="0.3">
      <c r="A169" s="53" t="s">
        <v>45</v>
      </c>
      <c r="B169" s="51" t="s">
        <v>40</v>
      </c>
      <c r="C169" s="51" t="s">
        <v>47</v>
      </c>
      <c r="D169" s="51" t="s">
        <v>42</v>
      </c>
      <c r="E169" s="52" t="s">
        <v>441</v>
      </c>
      <c r="F169" s="52" t="s">
        <v>439</v>
      </c>
      <c r="G169" s="47" t="str">
        <f t="shared" si="81"/>
        <v>0</v>
      </c>
      <c r="H169" s="47" t="str">
        <f t="shared" si="82"/>
        <v>1</v>
      </c>
      <c r="I169" s="47" t="str">
        <f t="shared" si="83"/>
        <v>0</v>
      </c>
      <c r="J169" s="47" t="str">
        <f t="shared" si="84"/>
        <v>0</v>
      </c>
      <c r="K169" s="47" t="str">
        <f t="shared" si="85"/>
        <v>0100</v>
      </c>
      <c r="L169" s="52" t="str">
        <f t="shared" si="86"/>
        <v>0120N/ADistrict Design and Led 18-21</v>
      </c>
      <c r="M169" s="55"/>
      <c r="N169" s="55"/>
      <c r="O169" s="55"/>
      <c r="P169" s="55"/>
      <c r="Q169" s="19">
        <f t="shared" si="90"/>
        <v>0</v>
      </c>
      <c r="R169" s="19"/>
      <c r="S169" s="19">
        <v>10525</v>
      </c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19">
        <f t="shared" si="88"/>
        <v>10525</v>
      </c>
      <c r="AG169" s="19"/>
      <c r="AH169" s="19">
        <v>74124</v>
      </c>
      <c r="AI169" s="19"/>
      <c r="AJ169" s="19">
        <v>-9163</v>
      </c>
      <c r="AK169" s="55"/>
      <c r="AL169" s="55"/>
      <c r="AM169" s="55"/>
      <c r="AN169" s="55">
        <v>0</v>
      </c>
      <c r="AO169" s="55">
        <v>0</v>
      </c>
      <c r="AP169" s="55"/>
      <c r="AQ169" s="55"/>
      <c r="AR169" s="55"/>
      <c r="AS169" s="55">
        <v>-11126</v>
      </c>
      <c r="AT169" s="56">
        <v>-270</v>
      </c>
      <c r="AU169" s="56">
        <v>0</v>
      </c>
      <c r="AV169" s="56">
        <v>0</v>
      </c>
      <c r="AW169" s="22">
        <f t="shared" si="89"/>
        <v>64090</v>
      </c>
      <c r="AX169" s="23">
        <v>81390</v>
      </c>
      <c r="AY169" s="19">
        <v>0</v>
      </c>
      <c r="AZ169" s="22"/>
      <c r="BA169" s="59">
        <v>0</v>
      </c>
      <c r="BB169" s="19">
        <v>-4527</v>
      </c>
      <c r="BC169" s="55">
        <v>0</v>
      </c>
      <c r="BD169" s="55">
        <v>-25147</v>
      </c>
      <c r="BE169" s="55">
        <v>-835</v>
      </c>
      <c r="BF169" s="55">
        <v>-450</v>
      </c>
      <c r="BG169" s="55">
        <v>-4590</v>
      </c>
      <c r="BH169" s="55">
        <v>-3273</v>
      </c>
      <c r="BI169" s="55">
        <v>-6900</v>
      </c>
      <c r="BJ169" s="56"/>
      <c r="BK169" s="56">
        <v>-1878</v>
      </c>
      <c r="BL169" s="56"/>
      <c r="BM169" s="21">
        <f t="shared" si="71"/>
        <v>97880</v>
      </c>
      <c r="BN169" s="19"/>
      <c r="BO169" s="19">
        <v>-20614</v>
      </c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>
        <f t="shared" si="61"/>
        <v>77266</v>
      </c>
      <c r="CB169" s="20">
        <v>77266</v>
      </c>
      <c r="CC169" s="20">
        <f t="shared" si="91"/>
        <v>0</v>
      </c>
      <c r="CD169" s="20"/>
    </row>
    <row r="170" spans="1:82" s="49" customFormat="1" x14ac:dyDescent="0.3">
      <c r="A170" s="50" t="s">
        <v>69</v>
      </c>
      <c r="B170" s="51" t="s">
        <v>261</v>
      </c>
      <c r="C170" s="51" t="s">
        <v>71</v>
      </c>
      <c r="D170" s="51" t="s">
        <v>262</v>
      </c>
      <c r="E170" s="52" t="s">
        <v>440</v>
      </c>
      <c r="F170" s="52" t="s">
        <v>439</v>
      </c>
      <c r="G170" s="47" t="str">
        <f t="shared" si="81"/>
        <v>0</v>
      </c>
      <c r="H170" s="47" t="str">
        <f t="shared" si="82"/>
        <v>0</v>
      </c>
      <c r="I170" s="47" t="str">
        <f t="shared" si="83"/>
        <v>1</v>
      </c>
      <c r="J170" s="47" t="str">
        <f t="shared" si="84"/>
        <v>0</v>
      </c>
      <c r="K170" s="47" t="str">
        <f t="shared" si="85"/>
        <v>0010</v>
      </c>
      <c r="L170" s="52" t="str">
        <f t="shared" si="86"/>
        <v>01233054District Design and Led 19-22</v>
      </c>
      <c r="M170" s="55"/>
      <c r="N170" s="55"/>
      <c r="O170" s="55"/>
      <c r="P170" s="55"/>
      <c r="Q170" s="19">
        <f t="shared" si="90"/>
        <v>0</v>
      </c>
      <c r="R170" s="19"/>
      <c r="S170" s="19">
        <v>0</v>
      </c>
      <c r="T170" s="55"/>
      <c r="U170" s="55"/>
      <c r="V170" s="55"/>
      <c r="W170" s="55"/>
      <c r="X170" s="55"/>
      <c r="Y170" s="55"/>
      <c r="Z170" s="55"/>
      <c r="AA170" s="55"/>
      <c r="AB170" s="55"/>
      <c r="AC170" s="19"/>
      <c r="AD170" s="19"/>
      <c r="AE170" s="55"/>
      <c r="AF170" s="19">
        <f t="shared" si="88"/>
        <v>0</v>
      </c>
      <c r="AG170" s="19"/>
      <c r="AH170" s="19">
        <v>0</v>
      </c>
      <c r="AI170" s="19">
        <v>37150.1</v>
      </c>
      <c r="AJ170" s="55"/>
      <c r="AK170" s="55"/>
      <c r="AL170" s="55"/>
      <c r="AM170" s="55"/>
      <c r="AN170" s="19">
        <v>0</v>
      </c>
      <c r="AO170" s="55">
        <v>0</v>
      </c>
      <c r="AP170" s="55"/>
      <c r="AQ170" s="55"/>
      <c r="AR170" s="19"/>
      <c r="AS170" s="19"/>
      <c r="AT170" s="21">
        <v>0</v>
      </c>
      <c r="AU170" s="21">
        <v>-826.03</v>
      </c>
      <c r="AV170" s="21">
        <v>0</v>
      </c>
      <c r="AW170" s="22">
        <f t="shared" si="89"/>
        <v>36324.07</v>
      </c>
      <c r="AX170" s="23">
        <v>0</v>
      </c>
      <c r="AY170" s="19">
        <v>74256</v>
      </c>
      <c r="AZ170" s="22"/>
      <c r="BA170" s="24">
        <v>0</v>
      </c>
      <c r="BB170" s="19">
        <v>0</v>
      </c>
      <c r="BC170" s="55">
        <v>0</v>
      </c>
      <c r="BD170" s="19">
        <v>0</v>
      </c>
      <c r="BE170" s="55"/>
      <c r="BF170" s="55"/>
      <c r="BG170" s="55">
        <v>0</v>
      </c>
      <c r="BH170" s="19">
        <v>0</v>
      </c>
      <c r="BI170" s="19">
        <v>0</v>
      </c>
      <c r="BJ170" s="21"/>
      <c r="BK170" s="21"/>
      <c r="BL170" s="21"/>
      <c r="BM170" s="21">
        <f t="shared" si="71"/>
        <v>110580.07</v>
      </c>
      <c r="BN170" s="19"/>
      <c r="BO170" s="19">
        <v>-58571.05</v>
      </c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>
        <f t="shared" si="61"/>
        <v>52009.020000000004</v>
      </c>
      <c r="CB170" s="20">
        <v>52009.020000000004</v>
      </c>
      <c r="CC170" s="20">
        <f t="shared" si="91"/>
        <v>0</v>
      </c>
      <c r="CD170" s="20"/>
    </row>
    <row r="171" spans="1:82" s="49" customFormat="1" x14ac:dyDescent="0.3">
      <c r="A171" s="50" t="s">
        <v>69</v>
      </c>
      <c r="B171" s="51" t="s">
        <v>70</v>
      </c>
      <c r="C171" s="51" t="s">
        <v>71</v>
      </c>
      <c r="D171" s="51" t="s">
        <v>72</v>
      </c>
      <c r="E171" s="52" t="s">
        <v>438</v>
      </c>
      <c r="F171" s="52" t="s">
        <v>439</v>
      </c>
      <c r="G171" s="47" t="str">
        <f t="shared" si="81"/>
        <v>1</v>
      </c>
      <c r="H171" s="47" t="str">
        <f t="shared" si="82"/>
        <v>0</v>
      </c>
      <c r="I171" s="47" t="str">
        <f t="shared" si="83"/>
        <v>0</v>
      </c>
      <c r="J171" s="47" t="str">
        <f t="shared" si="84"/>
        <v>0</v>
      </c>
      <c r="K171" s="47" t="str">
        <f t="shared" si="85"/>
        <v>1000</v>
      </c>
      <c r="L171" s="52" t="str">
        <f t="shared" si="86"/>
        <v>01238123District Design and Led 17-20</v>
      </c>
      <c r="M171" s="19">
        <v>86765</v>
      </c>
      <c r="N171" s="55"/>
      <c r="O171" s="55"/>
      <c r="P171" s="19">
        <v>-25257</v>
      </c>
      <c r="Q171" s="19">
        <f t="shared" si="90"/>
        <v>61508</v>
      </c>
      <c r="R171" s="19">
        <v>224141</v>
      </c>
      <c r="S171" s="19">
        <v>0</v>
      </c>
      <c r="T171" s="55"/>
      <c r="U171" s="19">
        <v>-26648</v>
      </c>
      <c r="V171" s="55"/>
      <c r="W171" s="55"/>
      <c r="X171" s="19">
        <v>-70161</v>
      </c>
      <c r="Y171" s="19">
        <v>-4037</v>
      </c>
      <c r="Z171" s="55"/>
      <c r="AA171" s="55"/>
      <c r="AB171" s="19">
        <v>-36149</v>
      </c>
      <c r="AC171" s="55"/>
      <c r="AD171" s="19">
        <v>-30074</v>
      </c>
      <c r="AE171" s="55"/>
      <c r="AF171" s="19">
        <f t="shared" si="88"/>
        <v>118580</v>
      </c>
      <c r="AG171" s="19">
        <v>129184</v>
      </c>
      <c r="AH171" s="19">
        <v>0</v>
      </c>
      <c r="AI171" s="19"/>
      <c r="AJ171" s="55"/>
      <c r="AK171" s="55"/>
      <c r="AL171" s="55"/>
      <c r="AM171" s="55"/>
      <c r="AN171" s="19">
        <v>-21863.1</v>
      </c>
      <c r="AO171" s="55">
        <v>0</v>
      </c>
      <c r="AP171" s="19">
        <v>-46769.73</v>
      </c>
      <c r="AQ171" s="55"/>
      <c r="AR171" s="55"/>
      <c r="AS171" s="55">
        <v>-38333.26</v>
      </c>
      <c r="AT171" s="56">
        <v>0</v>
      </c>
      <c r="AU171" s="56">
        <v>-56505.490000000005</v>
      </c>
      <c r="AV171" s="56">
        <v>-18074.099999999999</v>
      </c>
      <c r="AW171" s="22">
        <f t="shared" si="89"/>
        <v>66218.319999999978</v>
      </c>
      <c r="AX171" s="23">
        <v>0</v>
      </c>
      <c r="AY171" s="19">
        <v>0</v>
      </c>
      <c r="AZ171" s="22"/>
      <c r="BA171" s="59">
        <v>0</v>
      </c>
      <c r="BB171" s="19">
        <v>-26874.46</v>
      </c>
      <c r="BC171" s="55">
        <v>0</v>
      </c>
      <c r="BD171" s="19">
        <v>0</v>
      </c>
      <c r="BE171" s="55"/>
      <c r="BF171" s="19">
        <v>-23944.15</v>
      </c>
      <c r="BG171" s="55">
        <v>0</v>
      </c>
      <c r="BH171" s="55">
        <v>0</v>
      </c>
      <c r="BI171" s="55">
        <v>-15399.71</v>
      </c>
      <c r="BJ171" s="56"/>
      <c r="BK171" s="56"/>
      <c r="BL171" s="56"/>
      <c r="BM171" s="21">
        <f t="shared" si="71"/>
        <v>-2.1827872842550278E-11</v>
      </c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>
        <f t="shared" si="61"/>
        <v>-2.1827872842550278E-11</v>
      </c>
      <c r="CB171" s="20">
        <v>0</v>
      </c>
      <c r="CC171" s="20">
        <f t="shared" si="91"/>
        <v>2.1827872842550278E-11</v>
      </c>
      <c r="CD171" s="20"/>
    </row>
    <row r="172" spans="1:82" s="49" customFormat="1" x14ac:dyDescent="0.3">
      <c r="A172" s="50" t="s">
        <v>117</v>
      </c>
      <c r="B172" s="51" t="s">
        <v>131</v>
      </c>
      <c r="C172" s="51" t="s">
        <v>119</v>
      </c>
      <c r="D172" s="51" t="s">
        <v>132</v>
      </c>
      <c r="E172" s="52" t="s">
        <v>440</v>
      </c>
      <c r="F172" s="52" t="s">
        <v>439</v>
      </c>
      <c r="G172" s="47" t="str">
        <f t="shared" si="81"/>
        <v>0</v>
      </c>
      <c r="H172" s="47" t="str">
        <f t="shared" si="82"/>
        <v>0</v>
      </c>
      <c r="I172" s="47" t="str">
        <f t="shared" si="83"/>
        <v>1</v>
      </c>
      <c r="J172" s="47" t="str">
        <f t="shared" si="84"/>
        <v>0</v>
      </c>
      <c r="K172" s="47" t="str">
        <f t="shared" si="85"/>
        <v>0010</v>
      </c>
      <c r="L172" s="52" t="str">
        <f t="shared" si="86"/>
        <v>01303988District Design and Led 19-22</v>
      </c>
      <c r="M172" s="55"/>
      <c r="N172" s="55"/>
      <c r="O172" s="55"/>
      <c r="P172" s="55"/>
      <c r="Q172" s="19">
        <f t="shared" si="90"/>
        <v>0</v>
      </c>
      <c r="R172" s="19"/>
      <c r="S172" s="19">
        <v>0</v>
      </c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19">
        <f t="shared" si="88"/>
        <v>0</v>
      </c>
      <c r="AG172" s="19"/>
      <c r="AH172" s="19">
        <v>0</v>
      </c>
      <c r="AI172" s="19">
        <v>54337.013632429997</v>
      </c>
      <c r="AJ172" s="55"/>
      <c r="AK172" s="55"/>
      <c r="AL172" s="55"/>
      <c r="AM172" s="55"/>
      <c r="AN172" s="55">
        <v>0</v>
      </c>
      <c r="AO172" s="55">
        <v>0</v>
      </c>
      <c r="AP172" s="55"/>
      <c r="AQ172" s="55"/>
      <c r="AR172" s="55"/>
      <c r="AS172" s="55"/>
      <c r="AT172" s="56">
        <v>0</v>
      </c>
      <c r="AU172" s="56">
        <v>0</v>
      </c>
      <c r="AV172" s="56">
        <v>0</v>
      </c>
      <c r="AW172" s="22">
        <f t="shared" si="89"/>
        <v>54337.013632429997</v>
      </c>
      <c r="AX172" s="23">
        <v>0</v>
      </c>
      <c r="AY172" s="19">
        <v>0</v>
      </c>
      <c r="AZ172" s="22"/>
      <c r="BA172" s="59">
        <v>0</v>
      </c>
      <c r="BB172" s="19">
        <v>0</v>
      </c>
      <c r="BC172" s="55">
        <v>0</v>
      </c>
      <c r="BD172" s="55">
        <v>0</v>
      </c>
      <c r="BE172" s="55">
        <v>-11471.92</v>
      </c>
      <c r="BF172" s="55"/>
      <c r="BG172" s="55">
        <v>0</v>
      </c>
      <c r="BH172" s="55">
        <v>0</v>
      </c>
      <c r="BI172" s="55">
        <v>-550.58000000000004</v>
      </c>
      <c r="BJ172" s="56">
        <v>-8384.0400000000009</v>
      </c>
      <c r="BK172" s="56">
        <v>-1009.35</v>
      </c>
      <c r="BL172" s="56"/>
      <c r="BM172" s="21">
        <f t="shared" si="71"/>
        <v>32921.123632429997</v>
      </c>
      <c r="BN172" s="19"/>
      <c r="BO172" s="19">
        <v>-1366.77</v>
      </c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>
        <f t="shared" si="61"/>
        <v>31554.353632429997</v>
      </c>
      <c r="CB172" s="20">
        <v>31554.353632429997</v>
      </c>
      <c r="CC172" s="20">
        <f t="shared" si="91"/>
        <v>0</v>
      </c>
      <c r="CD172" s="20"/>
    </row>
    <row r="173" spans="1:82" s="49" customFormat="1" x14ac:dyDescent="0.3">
      <c r="A173" s="50" t="s">
        <v>50</v>
      </c>
      <c r="B173" s="51" t="s">
        <v>40</v>
      </c>
      <c r="C173" s="51" t="s">
        <v>442</v>
      </c>
      <c r="D173" s="51" t="s">
        <v>42</v>
      </c>
      <c r="E173" s="52" t="s">
        <v>441</v>
      </c>
      <c r="F173" s="52" t="s">
        <v>439</v>
      </c>
      <c r="G173" s="47" t="str">
        <f t="shared" si="81"/>
        <v>0</v>
      </c>
      <c r="H173" s="47" t="str">
        <f t="shared" si="82"/>
        <v>1</v>
      </c>
      <c r="I173" s="47" t="str">
        <f t="shared" si="83"/>
        <v>0</v>
      </c>
      <c r="J173" s="47" t="str">
        <f t="shared" si="84"/>
        <v>0</v>
      </c>
      <c r="K173" s="47" t="str">
        <f t="shared" si="85"/>
        <v>0100</v>
      </c>
      <c r="L173" s="52" t="str">
        <f t="shared" si="86"/>
        <v>0180N/ADistrict Design and Led 18-21</v>
      </c>
      <c r="M173" s="55"/>
      <c r="N173" s="55"/>
      <c r="O173" s="55"/>
      <c r="P173" s="55"/>
      <c r="Q173" s="19">
        <f t="shared" si="90"/>
        <v>0</v>
      </c>
      <c r="R173" s="19"/>
      <c r="S173" s="19">
        <v>155183</v>
      </c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19">
        <f t="shared" si="88"/>
        <v>155183</v>
      </c>
      <c r="AG173" s="19"/>
      <c r="AH173" s="19">
        <v>451500</v>
      </c>
      <c r="AI173" s="19"/>
      <c r="AJ173" s="55"/>
      <c r="AK173" s="55"/>
      <c r="AL173" s="55"/>
      <c r="AM173" s="19">
        <v>-12260.58</v>
      </c>
      <c r="AN173" s="55">
        <v>0</v>
      </c>
      <c r="AO173" s="19">
        <v>-46772.86</v>
      </c>
      <c r="AP173" s="55"/>
      <c r="AQ173" s="55"/>
      <c r="AR173" s="55"/>
      <c r="AS173" s="55"/>
      <c r="AT173" s="56">
        <v>0</v>
      </c>
      <c r="AU173" s="56">
        <v>0</v>
      </c>
      <c r="AV173" s="56">
        <v>0</v>
      </c>
      <c r="AW173" s="22">
        <f t="shared" si="89"/>
        <v>547649.56000000006</v>
      </c>
      <c r="AX173" s="23">
        <v>311140</v>
      </c>
      <c r="AY173" s="19">
        <v>0</v>
      </c>
      <c r="AZ173" s="22"/>
      <c r="BA173" s="59">
        <v>0</v>
      </c>
      <c r="BB173" s="19">
        <v>0</v>
      </c>
      <c r="BC173" s="19">
        <v>-96149.56</v>
      </c>
      <c r="BD173" s="55">
        <v>-321010.13</v>
      </c>
      <c r="BE173" s="19"/>
      <c r="BF173" s="55"/>
      <c r="BG173" s="55">
        <v>0</v>
      </c>
      <c r="BH173" s="55">
        <v>0</v>
      </c>
      <c r="BI173" s="55">
        <v>0</v>
      </c>
      <c r="BJ173" s="56"/>
      <c r="BK173" s="56"/>
      <c r="BL173" s="56">
        <v>-255332.94</v>
      </c>
      <c r="BM173" s="21">
        <f t="shared" si="71"/>
        <v>186296.93</v>
      </c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>
        <f t="shared" si="61"/>
        <v>186296.93</v>
      </c>
      <c r="CB173" s="20">
        <v>186296.93000000005</v>
      </c>
      <c r="CC173" s="20">
        <f t="shared" si="91"/>
        <v>0</v>
      </c>
      <c r="CD173" s="20"/>
    </row>
    <row r="174" spans="1:82" s="49" customFormat="1" x14ac:dyDescent="0.3">
      <c r="A174" s="50" t="s">
        <v>285</v>
      </c>
      <c r="B174" s="52" t="s">
        <v>286</v>
      </c>
      <c r="C174" s="51" t="s">
        <v>287</v>
      </c>
      <c r="D174" s="51" t="s">
        <v>288</v>
      </c>
      <c r="E174" s="52" t="s">
        <v>440</v>
      </c>
      <c r="F174" s="52" t="s">
        <v>439</v>
      </c>
      <c r="G174" s="47" t="str">
        <f t="shared" si="81"/>
        <v>0</v>
      </c>
      <c r="H174" s="47" t="str">
        <f t="shared" si="82"/>
        <v>0</v>
      </c>
      <c r="I174" s="47" t="str">
        <f t="shared" si="83"/>
        <v>1</v>
      </c>
      <c r="J174" s="47" t="str">
        <f t="shared" si="84"/>
        <v>0</v>
      </c>
      <c r="K174" s="47" t="str">
        <f t="shared" si="85"/>
        <v>0010</v>
      </c>
      <c r="L174" s="52" t="str">
        <f t="shared" si="86"/>
        <v>05004085District Design and Led 19-22</v>
      </c>
      <c r="M174" s="55"/>
      <c r="N174" s="55"/>
      <c r="O174" s="55"/>
      <c r="P174" s="55"/>
      <c r="Q174" s="19">
        <f t="shared" si="90"/>
        <v>0</v>
      </c>
      <c r="R174" s="55"/>
      <c r="S174" s="55">
        <v>0</v>
      </c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19">
        <f t="shared" si="88"/>
        <v>0</v>
      </c>
      <c r="AG174" s="19"/>
      <c r="AH174" s="19">
        <v>0</v>
      </c>
      <c r="AI174" s="19">
        <v>55106.35</v>
      </c>
      <c r="AJ174" s="55"/>
      <c r="AK174" s="55"/>
      <c r="AL174" s="55"/>
      <c r="AM174" s="55"/>
      <c r="AN174" s="19">
        <v>0</v>
      </c>
      <c r="AO174" s="19">
        <v>0</v>
      </c>
      <c r="AP174" s="55"/>
      <c r="AQ174" s="55"/>
      <c r="AR174" s="55"/>
      <c r="AS174" s="55">
        <v>-4800.53</v>
      </c>
      <c r="AT174" s="56">
        <v>0</v>
      </c>
      <c r="AU174" s="56">
        <v>-825</v>
      </c>
      <c r="AV174" s="56">
        <v>-12928.95</v>
      </c>
      <c r="AW174" s="22">
        <f t="shared" si="89"/>
        <v>36551.869999999995</v>
      </c>
      <c r="AX174" s="23">
        <v>0</v>
      </c>
      <c r="AY174" s="19">
        <v>77389</v>
      </c>
      <c r="AZ174" s="22"/>
      <c r="BA174" s="59">
        <v>-4792.95</v>
      </c>
      <c r="BB174" s="19">
        <v>0</v>
      </c>
      <c r="BC174" s="55">
        <v>-5525</v>
      </c>
      <c r="BD174" s="19">
        <v>0</v>
      </c>
      <c r="BE174" s="19">
        <v>-10057.31</v>
      </c>
      <c r="BF174" s="55">
        <v>-1212.29</v>
      </c>
      <c r="BG174" s="55">
        <v>-4369.58</v>
      </c>
      <c r="BH174" s="55">
        <v>-5986.26</v>
      </c>
      <c r="BI174" s="55">
        <v>-8442.3499999999985</v>
      </c>
      <c r="BJ174" s="56">
        <v>-2211.02</v>
      </c>
      <c r="BK174" s="56">
        <v>-225.57</v>
      </c>
      <c r="BL174" s="56">
        <v>-1400.02</v>
      </c>
      <c r="BM174" s="21">
        <f t="shared" si="71"/>
        <v>69718.51999999999</v>
      </c>
      <c r="BN174" s="19"/>
      <c r="BO174" s="19">
        <v>-4247.7299999999996</v>
      </c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>
        <f t="shared" si="61"/>
        <v>65470.789999999994</v>
      </c>
      <c r="CB174" s="20">
        <v>65470.790000000008</v>
      </c>
      <c r="CC174" s="20">
        <f t="shared" si="91"/>
        <v>0</v>
      </c>
      <c r="CD174" s="20"/>
    </row>
    <row r="175" spans="1:82" s="49" customFormat="1" x14ac:dyDescent="0.3">
      <c r="A175" s="50" t="s">
        <v>153</v>
      </c>
      <c r="B175" s="51" t="s">
        <v>443</v>
      </c>
      <c r="C175" s="51" t="s">
        <v>154</v>
      </c>
      <c r="D175" s="51" t="s">
        <v>444</v>
      </c>
      <c r="E175" s="52" t="s">
        <v>440</v>
      </c>
      <c r="F175" s="52" t="s">
        <v>439</v>
      </c>
      <c r="G175" s="47" t="str">
        <f t="shared" si="81"/>
        <v>0</v>
      </c>
      <c r="H175" s="47" t="str">
        <f t="shared" si="82"/>
        <v>0</v>
      </c>
      <c r="I175" s="47" t="str">
        <f t="shared" si="83"/>
        <v>1</v>
      </c>
      <c r="J175" s="47" t="str">
        <f t="shared" si="84"/>
        <v>0</v>
      </c>
      <c r="K175" s="47" t="str">
        <f t="shared" si="85"/>
        <v>0010</v>
      </c>
      <c r="L175" s="52" t="str">
        <f t="shared" si="86"/>
        <v>05800248District Design and Led 19-22</v>
      </c>
      <c r="M175" s="55"/>
      <c r="N175" s="55"/>
      <c r="O175" s="55"/>
      <c r="P175" s="55"/>
      <c r="Q175" s="19">
        <f t="shared" si="90"/>
        <v>0</v>
      </c>
      <c r="R175" s="19"/>
      <c r="S175" s="19">
        <v>0</v>
      </c>
      <c r="T175" s="55"/>
      <c r="U175" s="55"/>
      <c r="V175" s="55"/>
      <c r="W175" s="55"/>
      <c r="X175" s="55"/>
      <c r="Y175" s="55"/>
      <c r="Z175" s="55"/>
      <c r="AA175" s="55"/>
      <c r="AB175" s="55"/>
      <c r="AC175" s="19"/>
      <c r="AD175" s="55"/>
      <c r="AE175" s="19"/>
      <c r="AF175" s="19">
        <f t="shared" si="88"/>
        <v>0</v>
      </c>
      <c r="AG175" s="19"/>
      <c r="AH175" s="19">
        <v>0</v>
      </c>
      <c r="AI175" s="19">
        <v>5000</v>
      </c>
      <c r="AJ175" s="55"/>
      <c r="AK175" s="55"/>
      <c r="AL175" s="55"/>
      <c r="AM175" s="55"/>
      <c r="AN175" s="19">
        <v>0</v>
      </c>
      <c r="AO175" s="19">
        <v>0</v>
      </c>
      <c r="AP175" s="55"/>
      <c r="AQ175" s="55"/>
      <c r="AR175" s="19"/>
      <c r="AS175" s="19"/>
      <c r="AT175" s="21">
        <v>-5000</v>
      </c>
      <c r="AU175" s="21">
        <v>0</v>
      </c>
      <c r="AV175" s="21">
        <v>0</v>
      </c>
      <c r="AW175" s="22">
        <f t="shared" si="89"/>
        <v>0</v>
      </c>
      <c r="AX175" s="23">
        <v>0</v>
      </c>
      <c r="AY175" s="19">
        <v>80948</v>
      </c>
      <c r="AZ175" s="22"/>
      <c r="BA175" s="24">
        <v>0</v>
      </c>
      <c r="BB175" s="19">
        <v>0</v>
      </c>
      <c r="BC175" s="55">
        <v>0</v>
      </c>
      <c r="BD175" s="19">
        <v>0</v>
      </c>
      <c r="BE175" s="19"/>
      <c r="BF175" s="55">
        <v>-3991.66</v>
      </c>
      <c r="BG175" s="55">
        <v>0</v>
      </c>
      <c r="BH175" s="19">
        <v>-32290.93</v>
      </c>
      <c r="BI175" s="19">
        <v>0</v>
      </c>
      <c r="BJ175" s="21">
        <v>-11222.58</v>
      </c>
      <c r="BK175" s="21">
        <v>-16436.03</v>
      </c>
      <c r="BL175" s="21">
        <v>-8710.33</v>
      </c>
      <c r="BM175" s="21">
        <f t="shared" si="71"/>
        <v>8296.4699999999957</v>
      </c>
      <c r="BN175" s="19"/>
      <c r="BO175" s="19">
        <v>-6433.43</v>
      </c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>
        <f t="shared" si="61"/>
        <v>1863.0399999999954</v>
      </c>
      <c r="CB175" s="20">
        <v>1863.0400000000009</v>
      </c>
      <c r="CC175" s="20">
        <f t="shared" si="91"/>
        <v>5.4569682106375694E-12</v>
      </c>
      <c r="CD175" s="20"/>
    </row>
    <row r="176" spans="1:82" s="49" customFormat="1" x14ac:dyDescent="0.3">
      <c r="A176" s="50" t="s">
        <v>153</v>
      </c>
      <c r="B176" s="51" t="s">
        <v>445</v>
      </c>
      <c r="C176" s="51" t="s">
        <v>154</v>
      </c>
      <c r="D176" s="51" t="s">
        <v>446</v>
      </c>
      <c r="E176" s="52" t="s">
        <v>440</v>
      </c>
      <c r="F176" s="52" t="s">
        <v>439</v>
      </c>
      <c r="G176" s="47" t="str">
        <f t="shared" si="81"/>
        <v>0</v>
      </c>
      <c r="H176" s="47" t="str">
        <f t="shared" si="82"/>
        <v>0</v>
      </c>
      <c r="I176" s="47" t="str">
        <f t="shared" si="83"/>
        <v>1</v>
      </c>
      <c r="J176" s="47" t="str">
        <f t="shared" si="84"/>
        <v>0</v>
      </c>
      <c r="K176" s="47" t="str">
        <f t="shared" si="85"/>
        <v>0010</v>
      </c>
      <c r="L176" s="52" t="str">
        <f t="shared" si="86"/>
        <v>05800252District Design and Led 19-22</v>
      </c>
      <c r="M176" s="55"/>
      <c r="N176" s="55"/>
      <c r="O176" s="55"/>
      <c r="P176" s="55"/>
      <c r="Q176" s="19">
        <f t="shared" si="90"/>
        <v>0</v>
      </c>
      <c r="R176" s="19"/>
      <c r="S176" s="19">
        <v>0</v>
      </c>
      <c r="T176" s="55"/>
      <c r="U176" s="55"/>
      <c r="V176" s="55"/>
      <c r="W176" s="55"/>
      <c r="X176" s="55"/>
      <c r="Y176" s="55"/>
      <c r="Z176" s="55"/>
      <c r="AA176" s="55"/>
      <c r="AB176" s="55"/>
      <c r="AC176" s="19"/>
      <c r="AD176" s="19"/>
      <c r="AE176" s="55"/>
      <c r="AF176" s="19">
        <f t="shared" si="88"/>
        <v>0</v>
      </c>
      <c r="AG176" s="19"/>
      <c r="AH176" s="19">
        <v>0</v>
      </c>
      <c r="AI176" s="19">
        <v>5000</v>
      </c>
      <c r="AJ176" s="55"/>
      <c r="AK176" s="55"/>
      <c r="AL176" s="55"/>
      <c r="AM176" s="55"/>
      <c r="AN176" s="55">
        <v>0</v>
      </c>
      <c r="AO176" s="19">
        <v>0</v>
      </c>
      <c r="AP176" s="55"/>
      <c r="AQ176" s="55"/>
      <c r="AR176" s="55"/>
      <c r="AS176" s="55"/>
      <c r="AT176" s="56">
        <v>-5000</v>
      </c>
      <c r="AU176" s="56">
        <v>0</v>
      </c>
      <c r="AV176" s="56">
        <v>0</v>
      </c>
      <c r="AW176" s="22">
        <f t="shared" si="89"/>
        <v>0</v>
      </c>
      <c r="AX176" s="23">
        <v>0</v>
      </c>
      <c r="AY176" s="19">
        <v>80948</v>
      </c>
      <c r="AZ176" s="22"/>
      <c r="BA176" s="59">
        <v>0</v>
      </c>
      <c r="BB176" s="19">
        <v>0</v>
      </c>
      <c r="BC176" s="55">
        <v>0</v>
      </c>
      <c r="BD176" s="55">
        <v>0</v>
      </c>
      <c r="BE176" s="19"/>
      <c r="BF176" s="55"/>
      <c r="BG176" s="55">
        <v>0</v>
      </c>
      <c r="BH176" s="55">
        <v>-25161.4</v>
      </c>
      <c r="BI176" s="55">
        <v>0</v>
      </c>
      <c r="BJ176" s="56">
        <v>-14588.41</v>
      </c>
      <c r="BK176" s="56">
        <v>-17063.349999999999</v>
      </c>
      <c r="BL176" s="56">
        <v>-8986.83</v>
      </c>
      <c r="BM176" s="21">
        <f t="shared" si="71"/>
        <v>15148.010000000004</v>
      </c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>
        <f t="shared" si="61"/>
        <v>15148.010000000004</v>
      </c>
      <c r="CB176" s="20">
        <v>15148.010000000009</v>
      </c>
      <c r="CC176" s="20">
        <f t="shared" si="91"/>
        <v>0</v>
      </c>
      <c r="CD176" s="20"/>
    </row>
    <row r="177" spans="1:82" s="49" customFormat="1" x14ac:dyDescent="0.3">
      <c r="A177" s="50" t="s">
        <v>55</v>
      </c>
      <c r="B177" s="51" t="s">
        <v>108</v>
      </c>
      <c r="C177" s="51" t="s">
        <v>56</v>
      </c>
      <c r="D177" s="51" t="s">
        <v>447</v>
      </c>
      <c r="E177" s="52" t="s">
        <v>441</v>
      </c>
      <c r="F177" s="52" t="s">
        <v>439</v>
      </c>
      <c r="G177" s="47" t="str">
        <f t="shared" si="81"/>
        <v>0</v>
      </c>
      <c r="H177" s="47" t="str">
        <f t="shared" si="82"/>
        <v>1</v>
      </c>
      <c r="I177" s="47" t="str">
        <f t="shared" si="83"/>
        <v>0</v>
      </c>
      <c r="J177" s="47" t="str">
        <f t="shared" si="84"/>
        <v>0</v>
      </c>
      <c r="K177" s="47" t="str">
        <f t="shared" si="85"/>
        <v>0100</v>
      </c>
      <c r="L177" s="52" t="str">
        <f t="shared" si="86"/>
        <v>08800010District Design and Led 18-21</v>
      </c>
      <c r="M177" s="55"/>
      <c r="N177" s="55"/>
      <c r="O177" s="55"/>
      <c r="P177" s="55"/>
      <c r="Q177" s="19">
        <f t="shared" si="90"/>
        <v>0</v>
      </c>
      <c r="R177" s="19"/>
      <c r="S177" s="19">
        <v>7837</v>
      </c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19">
        <f t="shared" si="88"/>
        <v>7837</v>
      </c>
      <c r="AG177" s="55"/>
      <c r="AH177" s="55">
        <v>0</v>
      </c>
      <c r="AI177" s="55"/>
      <c r="AJ177" s="55"/>
      <c r="AK177" s="55"/>
      <c r="AL177" s="55"/>
      <c r="AM177" s="55"/>
      <c r="AN177" s="55">
        <v>0</v>
      </c>
      <c r="AO177" s="55">
        <v>0</v>
      </c>
      <c r="AP177" s="55"/>
      <c r="AQ177" s="55"/>
      <c r="AR177" s="55"/>
      <c r="AS177" s="55"/>
      <c r="AT177" s="56">
        <v>0</v>
      </c>
      <c r="AU177" s="56">
        <v>0</v>
      </c>
      <c r="AV177" s="56">
        <v>0</v>
      </c>
      <c r="AW177" s="22">
        <f t="shared" si="89"/>
        <v>7837</v>
      </c>
      <c r="AX177" s="57">
        <v>0</v>
      </c>
      <c r="AY177" s="55">
        <v>0</v>
      </c>
      <c r="AZ177" s="58"/>
      <c r="BA177" s="59">
        <v>0</v>
      </c>
      <c r="BB177" s="19">
        <v>0</v>
      </c>
      <c r="BC177" s="55">
        <v>0</v>
      </c>
      <c r="BD177" s="55">
        <v>0</v>
      </c>
      <c r="BE177" s="55"/>
      <c r="BF177" s="55"/>
      <c r="BG177" s="55">
        <v>0</v>
      </c>
      <c r="BH177" s="55">
        <v>0</v>
      </c>
      <c r="BI177" s="55">
        <v>0</v>
      </c>
      <c r="BJ177" s="56"/>
      <c r="BK177" s="56"/>
      <c r="BL177" s="56"/>
      <c r="BM177" s="21">
        <f t="shared" si="71"/>
        <v>7837</v>
      </c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>
        <f t="shared" si="61"/>
        <v>7837</v>
      </c>
      <c r="CB177" s="20">
        <v>7837</v>
      </c>
      <c r="CC177" s="20">
        <f t="shared" si="91"/>
        <v>0</v>
      </c>
      <c r="CD177" s="20"/>
    </row>
    <row r="178" spans="1:82" s="49" customFormat="1" x14ac:dyDescent="0.3">
      <c r="A178" s="50" t="s">
        <v>55</v>
      </c>
      <c r="B178" s="51" t="s">
        <v>448</v>
      </c>
      <c r="C178" s="51" t="s">
        <v>56</v>
      </c>
      <c r="D178" s="51" t="s">
        <v>449</v>
      </c>
      <c r="E178" s="52" t="s">
        <v>441</v>
      </c>
      <c r="F178" s="52" t="s">
        <v>439</v>
      </c>
      <c r="G178" s="47" t="str">
        <f t="shared" si="81"/>
        <v>0</v>
      </c>
      <c r="H178" s="47" t="str">
        <f t="shared" si="82"/>
        <v>1</v>
      </c>
      <c r="I178" s="47" t="str">
        <f t="shared" si="83"/>
        <v>1</v>
      </c>
      <c r="J178" s="47" t="str">
        <f t="shared" si="84"/>
        <v>0</v>
      </c>
      <c r="K178" s="47" t="str">
        <f t="shared" si="85"/>
        <v>0110</v>
      </c>
      <c r="L178" s="52" t="str">
        <f t="shared" si="86"/>
        <v>08800040District Design and Led 18-21</v>
      </c>
      <c r="M178" s="55"/>
      <c r="N178" s="55"/>
      <c r="O178" s="55"/>
      <c r="P178" s="55"/>
      <c r="Q178" s="19">
        <f t="shared" si="90"/>
        <v>0</v>
      </c>
      <c r="R178" s="19"/>
      <c r="S178" s="19">
        <v>42469</v>
      </c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19">
        <f t="shared" si="88"/>
        <v>42469</v>
      </c>
      <c r="AG178" s="55"/>
      <c r="AH178" s="55">
        <v>0</v>
      </c>
      <c r="AI178" s="55">
        <v>810.48</v>
      </c>
      <c r="AJ178" s="55"/>
      <c r="AK178" s="55"/>
      <c r="AL178" s="55"/>
      <c r="AM178" s="19">
        <v>-548.12</v>
      </c>
      <c r="AN178" s="55">
        <v>0</v>
      </c>
      <c r="AO178" s="55">
        <v>0</v>
      </c>
      <c r="AP178" s="55"/>
      <c r="AQ178" s="55"/>
      <c r="AR178" s="55"/>
      <c r="AS178" s="55"/>
      <c r="AT178" s="56">
        <v>0</v>
      </c>
      <c r="AU178" s="56">
        <v>0</v>
      </c>
      <c r="AV178" s="56">
        <v>0</v>
      </c>
      <c r="AW178" s="22">
        <f t="shared" si="89"/>
        <v>42731.360000000001</v>
      </c>
      <c r="AX178" s="57">
        <v>0</v>
      </c>
      <c r="AY178" s="55">
        <v>73037.1728</v>
      </c>
      <c r="AZ178" s="58"/>
      <c r="BA178" s="59">
        <v>0</v>
      </c>
      <c r="BB178" s="19">
        <v>0</v>
      </c>
      <c r="BC178" s="19">
        <v>0</v>
      </c>
      <c r="BD178" s="55">
        <v>0</v>
      </c>
      <c r="BE178" s="55"/>
      <c r="BF178" s="55"/>
      <c r="BG178" s="55">
        <v>0</v>
      </c>
      <c r="BH178" s="55">
        <v>0</v>
      </c>
      <c r="BI178" s="55">
        <v>0</v>
      </c>
      <c r="BJ178" s="56"/>
      <c r="BK178" s="56"/>
      <c r="BL178" s="56"/>
      <c r="BM178" s="21">
        <f t="shared" si="71"/>
        <v>115768.5328</v>
      </c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>
        <f t="shared" si="61"/>
        <v>115768.5328</v>
      </c>
      <c r="CB178" s="20">
        <v>115768.5328</v>
      </c>
      <c r="CC178" s="20">
        <f t="shared" si="91"/>
        <v>0</v>
      </c>
      <c r="CD178" s="20"/>
    </row>
    <row r="179" spans="1:82" s="49" customFormat="1" x14ac:dyDescent="0.3">
      <c r="A179" s="50" t="s">
        <v>55</v>
      </c>
      <c r="B179" s="51" t="s">
        <v>280</v>
      </c>
      <c r="C179" s="51" t="s">
        <v>56</v>
      </c>
      <c r="D179" s="51" t="s">
        <v>450</v>
      </c>
      <c r="E179" s="52" t="s">
        <v>438</v>
      </c>
      <c r="F179" s="52" t="s">
        <v>439</v>
      </c>
      <c r="G179" s="47" t="str">
        <f t="shared" si="81"/>
        <v>1</v>
      </c>
      <c r="H179" s="47" t="str">
        <f t="shared" si="82"/>
        <v>0</v>
      </c>
      <c r="I179" s="47" t="str">
        <f t="shared" si="83"/>
        <v>0</v>
      </c>
      <c r="J179" s="47" t="str">
        <f t="shared" si="84"/>
        <v>0</v>
      </c>
      <c r="K179" s="47" t="str">
        <f t="shared" si="85"/>
        <v>1000</v>
      </c>
      <c r="L179" s="52" t="str">
        <f t="shared" si="86"/>
        <v>08800220District Design and Led 17-20</v>
      </c>
      <c r="M179" s="19">
        <v>8046</v>
      </c>
      <c r="N179" s="55"/>
      <c r="O179" s="55"/>
      <c r="P179" s="55"/>
      <c r="Q179" s="19">
        <f t="shared" si="90"/>
        <v>8046</v>
      </c>
      <c r="R179" s="19">
        <v>7631</v>
      </c>
      <c r="S179" s="19">
        <v>0</v>
      </c>
      <c r="T179" s="55"/>
      <c r="U179" s="55"/>
      <c r="V179" s="55"/>
      <c r="W179" s="55"/>
      <c r="X179" s="55"/>
      <c r="Y179" s="55"/>
      <c r="Z179" s="19">
        <v>-2167</v>
      </c>
      <c r="AA179" s="55"/>
      <c r="AB179" s="55"/>
      <c r="AC179" s="55"/>
      <c r="AD179" s="55"/>
      <c r="AE179" s="55"/>
      <c r="AF179" s="19">
        <f t="shared" si="88"/>
        <v>13510</v>
      </c>
      <c r="AG179" s="55"/>
      <c r="AH179" s="55">
        <v>0</v>
      </c>
      <c r="AI179" s="55"/>
      <c r="AJ179" s="55"/>
      <c r="AK179" s="55"/>
      <c r="AL179" s="55"/>
      <c r="AM179" s="55"/>
      <c r="AN179" s="55">
        <v>0</v>
      </c>
      <c r="AO179" s="55">
        <v>0</v>
      </c>
      <c r="AP179" s="55"/>
      <c r="AQ179" s="55"/>
      <c r="AR179" s="55"/>
      <c r="AS179" s="55"/>
      <c r="AT179" s="56">
        <v>0</v>
      </c>
      <c r="AU179" s="56">
        <v>0</v>
      </c>
      <c r="AV179" s="56">
        <v>0</v>
      </c>
      <c r="AW179" s="22">
        <f t="shared" si="89"/>
        <v>13510</v>
      </c>
      <c r="AX179" s="57">
        <v>0</v>
      </c>
      <c r="AY179" s="55">
        <v>0</v>
      </c>
      <c r="AZ179" s="58"/>
      <c r="BA179" s="59">
        <v>0</v>
      </c>
      <c r="BB179" s="19">
        <v>0</v>
      </c>
      <c r="BC179" s="55">
        <v>0</v>
      </c>
      <c r="BD179" s="55">
        <v>0</v>
      </c>
      <c r="BE179" s="55"/>
      <c r="BF179" s="55"/>
      <c r="BG179" s="55">
        <v>0</v>
      </c>
      <c r="BH179" s="55">
        <v>0</v>
      </c>
      <c r="BI179" s="55">
        <v>0</v>
      </c>
      <c r="BJ179" s="56"/>
      <c r="BK179" s="56"/>
      <c r="BL179" s="56"/>
      <c r="BM179" s="21">
        <f t="shared" si="71"/>
        <v>13510</v>
      </c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>
        <f t="shared" si="61"/>
        <v>13510</v>
      </c>
      <c r="CB179" s="20">
        <v>13510</v>
      </c>
      <c r="CC179" s="20">
        <f t="shared" si="91"/>
        <v>0</v>
      </c>
      <c r="CD179" s="20"/>
    </row>
    <row r="180" spans="1:82" s="49" customFormat="1" x14ac:dyDescent="0.3">
      <c r="A180" s="50" t="s">
        <v>55</v>
      </c>
      <c r="B180" s="51" t="s">
        <v>280</v>
      </c>
      <c r="C180" s="51" t="s">
        <v>56</v>
      </c>
      <c r="D180" s="51" t="s">
        <v>450</v>
      </c>
      <c r="E180" s="52" t="s">
        <v>441</v>
      </c>
      <c r="F180" s="52" t="s">
        <v>439</v>
      </c>
      <c r="G180" s="47" t="str">
        <f t="shared" si="81"/>
        <v>0</v>
      </c>
      <c r="H180" s="47" t="str">
        <f t="shared" si="82"/>
        <v>1</v>
      </c>
      <c r="I180" s="47" t="str">
        <f t="shared" si="83"/>
        <v>0</v>
      </c>
      <c r="J180" s="47" t="str">
        <f t="shared" si="84"/>
        <v>0</v>
      </c>
      <c r="K180" s="47" t="str">
        <f t="shared" si="85"/>
        <v>0100</v>
      </c>
      <c r="L180" s="52" t="str">
        <f t="shared" si="86"/>
        <v>08800220District Design and Led 18-21</v>
      </c>
      <c r="M180" s="55"/>
      <c r="N180" s="55"/>
      <c r="O180" s="55"/>
      <c r="P180" s="55"/>
      <c r="Q180" s="19">
        <f t="shared" si="90"/>
        <v>0</v>
      </c>
      <c r="R180" s="19"/>
      <c r="S180" s="19">
        <v>14191</v>
      </c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19">
        <f t="shared" si="88"/>
        <v>14191</v>
      </c>
      <c r="AG180" s="55"/>
      <c r="AH180" s="55">
        <v>0</v>
      </c>
      <c r="AI180" s="55"/>
      <c r="AJ180" s="55"/>
      <c r="AK180" s="55"/>
      <c r="AL180" s="55"/>
      <c r="AM180" s="55"/>
      <c r="AN180" s="55">
        <v>0</v>
      </c>
      <c r="AO180" s="55">
        <v>0</v>
      </c>
      <c r="AP180" s="55"/>
      <c r="AQ180" s="55"/>
      <c r="AR180" s="55"/>
      <c r="AS180" s="55"/>
      <c r="AT180" s="56">
        <v>0</v>
      </c>
      <c r="AU180" s="56">
        <v>0</v>
      </c>
      <c r="AV180" s="56">
        <v>0</v>
      </c>
      <c r="AW180" s="22">
        <f t="shared" si="89"/>
        <v>14191</v>
      </c>
      <c r="AX180" s="57">
        <v>0</v>
      </c>
      <c r="AY180" s="55">
        <v>0</v>
      </c>
      <c r="AZ180" s="58"/>
      <c r="BA180" s="59">
        <v>0</v>
      </c>
      <c r="BB180" s="19">
        <v>0</v>
      </c>
      <c r="BC180" s="55">
        <v>0</v>
      </c>
      <c r="BD180" s="55">
        <v>0</v>
      </c>
      <c r="BE180" s="55"/>
      <c r="BF180" s="55"/>
      <c r="BG180" s="55">
        <v>0</v>
      </c>
      <c r="BH180" s="55">
        <v>0</v>
      </c>
      <c r="BI180" s="55">
        <v>0</v>
      </c>
      <c r="BJ180" s="56"/>
      <c r="BK180" s="56"/>
      <c r="BL180" s="56"/>
      <c r="BM180" s="21">
        <f t="shared" si="71"/>
        <v>14191</v>
      </c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>
        <f t="shared" si="61"/>
        <v>14191</v>
      </c>
      <c r="CB180" s="20">
        <v>14191</v>
      </c>
      <c r="CC180" s="20">
        <f t="shared" si="91"/>
        <v>0</v>
      </c>
      <c r="CD180" s="20"/>
    </row>
    <row r="181" spans="1:82" s="49" customFormat="1" x14ac:dyDescent="0.3">
      <c r="A181" s="50" t="s">
        <v>55</v>
      </c>
      <c r="B181" s="51" t="s">
        <v>451</v>
      </c>
      <c r="C181" s="51" t="s">
        <v>56</v>
      </c>
      <c r="D181" s="51" t="s">
        <v>452</v>
      </c>
      <c r="E181" s="52" t="s">
        <v>438</v>
      </c>
      <c r="F181" s="52" t="s">
        <v>439</v>
      </c>
      <c r="G181" s="47" t="str">
        <f t="shared" si="81"/>
        <v>1</v>
      </c>
      <c r="H181" s="47" t="str">
        <f t="shared" si="82"/>
        <v>0</v>
      </c>
      <c r="I181" s="47" t="str">
        <f t="shared" si="83"/>
        <v>0</v>
      </c>
      <c r="J181" s="47" t="str">
        <f t="shared" si="84"/>
        <v>0</v>
      </c>
      <c r="K181" s="47" t="str">
        <f t="shared" si="85"/>
        <v>1000</v>
      </c>
      <c r="L181" s="52" t="str">
        <f t="shared" si="86"/>
        <v>08800388District Design and Led 17-20</v>
      </c>
      <c r="M181" s="19">
        <v>13946</v>
      </c>
      <c r="N181" s="55"/>
      <c r="O181" s="55"/>
      <c r="P181" s="55"/>
      <c r="Q181" s="19">
        <f t="shared" si="90"/>
        <v>13946</v>
      </c>
      <c r="R181" s="19">
        <v>9946</v>
      </c>
      <c r="S181" s="19">
        <v>0</v>
      </c>
      <c r="T181" s="55"/>
      <c r="U181" s="55"/>
      <c r="V181" s="55"/>
      <c r="W181" s="55"/>
      <c r="X181" s="55"/>
      <c r="Y181" s="55"/>
      <c r="Z181" s="19">
        <v>-3467</v>
      </c>
      <c r="AA181" s="55"/>
      <c r="AB181" s="55"/>
      <c r="AC181" s="55"/>
      <c r="AD181" s="55"/>
      <c r="AE181" s="55"/>
      <c r="AF181" s="19">
        <f t="shared" si="88"/>
        <v>20425</v>
      </c>
      <c r="AG181" s="55"/>
      <c r="AH181" s="55">
        <v>0</v>
      </c>
      <c r="AI181" s="55"/>
      <c r="AJ181" s="55"/>
      <c r="AK181" s="55"/>
      <c r="AL181" s="55"/>
      <c r="AM181" s="55"/>
      <c r="AN181" s="55">
        <v>0</v>
      </c>
      <c r="AO181" s="55">
        <v>0</v>
      </c>
      <c r="AP181" s="55"/>
      <c r="AQ181" s="55"/>
      <c r="AR181" s="55"/>
      <c r="AS181" s="55"/>
      <c r="AT181" s="56">
        <v>0</v>
      </c>
      <c r="AU181" s="56">
        <v>0</v>
      </c>
      <c r="AV181" s="56">
        <v>0</v>
      </c>
      <c r="AW181" s="22">
        <f t="shared" si="89"/>
        <v>20425</v>
      </c>
      <c r="AX181" s="57">
        <v>0</v>
      </c>
      <c r="AY181" s="55">
        <v>0</v>
      </c>
      <c r="AZ181" s="58"/>
      <c r="BA181" s="59">
        <v>0</v>
      </c>
      <c r="BB181" s="19">
        <v>0</v>
      </c>
      <c r="BC181" s="55">
        <v>0</v>
      </c>
      <c r="BD181" s="55">
        <v>0</v>
      </c>
      <c r="BE181" s="55"/>
      <c r="BF181" s="55"/>
      <c r="BG181" s="55">
        <v>0</v>
      </c>
      <c r="BH181" s="55">
        <v>0</v>
      </c>
      <c r="BI181" s="55">
        <v>0</v>
      </c>
      <c r="BJ181" s="56"/>
      <c r="BK181" s="56"/>
      <c r="BL181" s="56"/>
      <c r="BM181" s="21">
        <f t="shared" si="71"/>
        <v>20425</v>
      </c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>
        <f t="shared" si="61"/>
        <v>20425</v>
      </c>
      <c r="CB181" s="20">
        <v>20425</v>
      </c>
      <c r="CC181" s="20">
        <f t="shared" si="91"/>
        <v>0</v>
      </c>
      <c r="CD181" s="20"/>
    </row>
    <row r="182" spans="1:82" s="49" customFormat="1" x14ac:dyDescent="0.3">
      <c r="A182" s="50" t="s">
        <v>55</v>
      </c>
      <c r="B182" s="51" t="s">
        <v>451</v>
      </c>
      <c r="C182" s="51" t="s">
        <v>56</v>
      </c>
      <c r="D182" s="51" t="s">
        <v>452</v>
      </c>
      <c r="E182" s="52" t="s">
        <v>441</v>
      </c>
      <c r="F182" s="52" t="s">
        <v>439</v>
      </c>
      <c r="G182" s="47" t="str">
        <f t="shared" si="81"/>
        <v>0</v>
      </c>
      <c r="H182" s="47" t="str">
        <f t="shared" si="82"/>
        <v>1</v>
      </c>
      <c r="I182" s="47" t="str">
        <f t="shared" si="83"/>
        <v>0</v>
      </c>
      <c r="J182" s="47" t="str">
        <f t="shared" si="84"/>
        <v>0</v>
      </c>
      <c r="K182" s="47" t="str">
        <f t="shared" si="85"/>
        <v>0100</v>
      </c>
      <c r="L182" s="52" t="str">
        <f t="shared" si="86"/>
        <v>08800388District Design and Led 18-21</v>
      </c>
      <c r="M182" s="55"/>
      <c r="N182" s="55"/>
      <c r="O182" s="55"/>
      <c r="P182" s="55"/>
      <c r="Q182" s="19">
        <f t="shared" si="90"/>
        <v>0</v>
      </c>
      <c r="R182" s="19"/>
      <c r="S182" s="19">
        <v>42469</v>
      </c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19">
        <f t="shared" si="88"/>
        <v>42469</v>
      </c>
      <c r="AG182" s="55"/>
      <c r="AH182" s="55">
        <v>0</v>
      </c>
      <c r="AI182" s="55"/>
      <c r="AJ182" s="55"/>
      <c r="AK182" s="55"/>
      <c r="AL182" s="55"/>
      <c r="AM182" s="55"/>
      <c r="AN182" s="55">
        <v>0</v>
      </c>
      <c r="AO182" s="55">
        <v>0</v>
      </c>
      <c r="AP182" s="55"/>
      <c r="AQ182" s="55"/>
      <c r="AR182" s="55"/>
      <c r="AS182" s="55"/>
      <c r="AT182" s="56">
        <v>0</v>
      </c>
      <c r="AU182" s="56">
        <v>0</v>
      </c>
      <c r="AV182" s="56">
        <v>0</v>
      </c>
      <c r="AW182" s="22">
        <f t="shared" si="89"/>
        <v>42469</v>
      </c>
      <c r="AX182" s="57">
        <v>0</v>
      </c>
      <c r="AY182" s="55">
        <v>0</v>
      </c>
      <c r="AZ182" s="58"/>
      <c r="BA182" s="59">
        <v>0</v>
      </c>
      <c r="BB182" s="19">
        <v>0</v>
      </c>
      <c r="BC182" s="55">
        <v>0</v>
      </c>
      <c r="BD182" s="55">
        <v>0</v>
      </c>
      <c r="BE182" s="55"/>
      <c r="BF182" s="55"/>
      <c r="BG182" s="55">
        <v>0</v>
      </c>
      <c r="BH182" s="55">
        <v>0</v>
      </c>
      <c r="BI182" s="55">
        <v>0</v>
      </c>
      <c r="BJ182" s="56"/>
      <c r="BK182" s="56"/>
      <c r="BL182" s="56"/>
      <c r="BM182" s="21">
        <f t="shared" si="71"/>
        <v>42469</v>
      </c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>
        <f t="shared" si="61"/>
        <v>42469</v>
      </c>
      <c r="CB182" s="20">
        <v>42469</v>
      </c>
      <c r="CC182" s="20">
        <f t="shared" si="91"/>
        <v>0</v>
      </c>
      <c r="CD182" s="20"/>
    </row>
    <row r="183" spans="1:82" s="49" customFormat="1" x14ac:dyDescent="0.3">
      <c r="A183" s="50" t="s">
        <v>55</v>
      </c>
      <c r="B183" s="51" t="s">
        <v>453</v>
      </c>
      <c r="C183" s="51" t="s">
        <v>56</v>
      </c>
      <c r="D183" s="51" t="s">
        <v>454</v>
      </c>
      <c r="E183" s="52" t="s">
        <v>438</v>
      </c>
      <c r="F183" s="52" t="s">
        <v>439</v>
      </c>
      <c r="G183" s="47" t="str">
        <f t="shared" si="81"/>
        <v>1</v>
      </c>
      <c r="H183" s="47" t="str">
        <f t="shared" si="82"/>
        <v>0</v>
      </c>
      <c r="I183" s="47" t="str">
        <f t="shared" si="83"/>
        <v>0</v>
      </c>
      <c r="J183" s="47" t="str">
        <f t="shared" si="84"/>
        <v>0</v>
      </c>
      <c r="K183" s="47" t="str">
        <f t="shared" si="85"/>
        <v>1000</v>
      </c>
      <c r="L183" s="52" t="str">
        <f t="shared" si="86"/>
        <v>08800520District Design and Led 17-20</v>
      </c>
      <c r="M183" s="19">
        <v>13946</v>
      </c>
      <c r="N183" s="55"/>
      <c r="O183" s="55"/>
      <c r="P183" s="55"/>
      <c r="Q183" s="19">
        <f t="shared" si="90"/>
        <v>13946</v>
      </c>
      <c r="R183" s="19">
        <v>9946</v>
      </c>
      <c r="S183" s="19">
        <v>0</v>
      </c>
      <c r="T183" s="55"/>
      <c r="U183" s="55"/>
      <c r="V183" s="55"/>
      <c r="W183" s="55"/>
      <c r="X183" s="55"/>
      <c r="Y183" s="55"/>
      <c r="Z183" s="19">
        <v>-3467</v>
      </c>
      <c r="AA183" s="55"/>
      <c r="AB183" s="55"/>
      <c r="AC183" s="55"/>
      <c r="AD183" s="55"/>
      <c r="AE183" s="55"/>
      <c r="AF183" s="19">
        <f t="shared" si="88"/>
        <v>20425</v>
      </c>
      <c r="AG183" s="55"/>
      <c r="AH183" s="55">
        <v>0</v>
      </c>
      <c r="AI183" s="55"/>
      <c r="AJ183" s="55"/>
      <c r="AK183" s="55"/>
      <c r="AL183" s="55"/>
      <c r="AM183" s="55"/>
      <c r="AN183" s="55">
        <v>0</v>
      </c>
      <c r="AO183" s="55">
        <v>0</v>
      </c>
      <c r="AP183" s="55"/>
      <c r="AQ183" s="55"/>
      <c r="AR183" s="55"/>
      <c r="AS183" s="55"/>
      <c r="AT183" s="56">
        <v>0</v>
      </c>
      <c r="AU183" s="56">
        <v>0</v>
      </c>
      <c r="AV183" s="56">
        <v>0</v>
      </c>
      <c r="AW183" s="22">
        <f t="shared" si="89"/>
        <v>20425</v>
      </c>
      <c r="AX183" s="57">
        <v>0</v>
      </c>
      <c r="AY183" s="55">
        <v>0</v>
      </c>
      <c r="AZ183" s="58"/>
      <c r="BA183" s="59">
        <v>0</v>
      </c>
      <c r="BB183" s="19">
        <v>0</v>
      </c>
      <c r="BC183" s="55">
        <v>0</v>
      </c>
      <c r="BD183" s="55">
        <v>0</v>
      </c>
      <c r="BE183" s="55"/>
      <c r="BF183" s="55"/>
      <c r="BG183" s="55">
        <v>0</v>
      </c>
      <c r="BH183" s="55">
        <v>0</v>
      </c>
      <c r="BI183" s="55">
        <v>0</v>
      </c>
      <c r="BJ183" s="56"/>
      <c r="BK183" s="56"/>
      <c r="BL183" s="56"/>
      <c r="BM183" s="21">
        <f t="shared" si="71"/>
        <v>20425</v>
      </c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>
        <f t="shared" si="61"/>
        <v>20425</v>
      </c>
      <c r="CB183" s="20">
        <v>20425</v>
      </c>
      <c r="CC183" s="20">
        <f t="shared" si="91"/>
        <v>0</v>
      </c>
      <c r="CD183" s="20"/>
    </row>
    <row r="184" spans="1:82" s="49" customFormat="1" x14ac:dyDescent="0.3">
      <c r="A184" s="50" t="s">
        <v>55</v>
      </c>
      <c r="B184" s="51" t="s">
        <v>453</v>
      </c>
      <c r="C184" s="51" t="s">
        <v>56</v>
      </c>
      <c r="D184" s="51" t="s">
        <v>454</v>
      </c>
      <c r="E184" s="52" t="s">
        <v>441</v>
      </c>
      <c r="F184" s="52" t="s">
        <v>439</v>
      </c>
      <c r="G184" s="47" t="str">
        <f t="shared" si="81"/>
        <v>0</v>
      </c>
      <c r="H184" s="47" t="str">
        <f t="shared" si="82"/>
        <v>1</v>
      </c>
      <c r="I184" s="47" t="str">
        <f t="shared" si="83"/>
        <v>0</v>
      </c>
      <c r="J184" s="47" t="str">
        <f t="shared" si="84"/>
        <v>0</v>
      </c>
      <c r="K184" s="47" t="str">
        <f t="shared" si="85"/>
        <v>0100</v>
      </c>
      <c r="L184" s="52" t="str">
        <f t="shared" si="86"/>
        <v>08800520District Design and Led 18-21</v>
      </c>
      <c r="M184" s="55"/>
      <c r="N184" s="55"/>
      <c r="O184" s="55"/>
      <c r="P184" s="55"/>
      <c r="Q184" s="19">
        <f t="shared" si="90"/>
        <v>0</v>
      </c>
      <c r="R184" s="19"/>
      <c r="S184" s="19">
        <v>28278</v>
      </c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19">
        <f t="shared" si="88"/>
        <v>28278</v>
      </c>
      <c r="AG184" s="55"/>
      <c r="AH184" s="55">
        <v>0</v>
      </c>
      <c r="AI184" s="55"/>
      <c r="AJ184" s="55"/>
      <c r="AK184" s="55"/>
      <c r="AL184" s="55"/>
      <c r="AM184" s="55"/>
      <c r="AN184" s="55">
        <v>0</v>
      </c>
      <c r="AO184" s="55">
        <v>0</v>
      </c>
      <c r="AP184" s="55"/>
      <c r="AQ184" s="55"/>
      <c r="AR184" s="55"/>
      <c r="AS184" s="55"/>
      <c r="AT184" s="56">
        <v>0</v>
      </c>
      <c r="AU184" s="56">
        <v>0</v>
      </c>
      <c r="AV184" s="56">
        <v>0</v>
      </c>
      <c r="AW184" s="22">
        <f t="shared" si="89"/>
        <v>28278</v>
      </c>
      <c r="AX184" s="57">
        <v>0</v>
      </c>
      <c r="AY184" s="55">
        <v>0</v>
      </c>
      <c r="AZ184" s="58"/>
      <c r="BA184" s="59">
        <v>0</v>
      </c>
      <c r="BB184" s="19">
        <v>0</v>
      </c>
      <c r="BC184" s="55">
        <v>0</v>
      </c>
      <c r="BD184" s="55">
        <v>0</v>
      </c>
      <c r="BE184" s="55"/>
      <c r="BF184" s="55"/>
      <c r="BG184" s="55">
        <v>0</v>
      </c>
      <c r="BH184" s="55">
        <v>0</v>
      </c>
      <c r="BI184" s="55">
        <v>0</v>
      </c>
      <c r="BJ184" s="56"/>
      <c r="BK184" s="56"/>
      <c r="BL184" s="56"/>
      <c r="BM184" s="21">
        <f t="shared" si="71"/>
        <v>28278</v>
      </c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>
        <f t="shared" si="61"/>
        <v>28278</v>
      </c>
      <c r="CB184" s="20">
        <v>28278</v>
      </c>
      <c r="CC184" s="20">
        <f t="shared" si="91"/>
        <v>0</v>
      </c>
      <c r="CD184" s="20"/>
    </row>
    <row r="185" spans="1:82" s="49" customFormat="1" x14ac:dyDescent="0.3">
      <c r="A185" s="50" t="s">
        <v>55</v>
      </c>
      <c r="B185" s="51" t="s">
        <v>303</v>
      </c>
      <c r="C185" s="51" t="s">
        <v>56</v>
      </c>
      <c r="D185" s="51" t="s">
        <v>304</v>
      </c>
      <c r="E185" s="52" t="s">
        <v>438</v>
      </c>
      <c r="F185" s="52" t="s">
        <v>439</v>
      </c>
      <c r="G185" s="47" t="str">
        <f t="shared" si="81"/>
        <v>1</v>
      </c>
      <c r="H185" s="47" t="str">
        <f t="shared" si="82"/>
        <v>0</v>
      </c>
      <c r="I185" s="47" t="str">
        <f t="shared" si="83"/>
        <v>0</v>
      </c>
      <c r="J185" s="47" t="str">
        <f t="shared" si="84"/>
        <v>0</v>
      </c>
      <c r="K185" s="47" t="str">
        <f t="shared" si="85"/>
        <v>1000</v>
      </c>
      <c r="L185" s="52" t="str">
        <f t="shared" si="86"/>
        <v>08800650District Design and Led 17-20</v>
      </c>
      <c r="M185" s="19">
        <v>13946</v>
      </c>
      <c r="N185" s="55"/>
      <c r="O185" s="55"/>
      <c r="P185" s="55"/>
      <c r="Q185" s="19">
        <f t="shared" si="90"/>
        <v>13946</v>
      </c>
      <c r="R185" s="19">
        <v>9946</v>
      </c>
      <c r="S185" s="19">
        <v>0</v>
      </c>
      <c r="T185" s="55"/>
      <c r="U185" s="55"/>
      <c r="V185" s="55"/>
      <c r="W185" s="55"/>
      <c r="X185" s="55"/>
      <c r="Y185" s="55"/>
      <c r="Z185" s="19">
        <v>-3467</v>
      </c>
      <c r="AA185" s="55"/>
      <c r="AB185" s="55"/>
      <c r="AC185" s="55"/>
      <c r="AD185" s="55"/>
      <c r="AE185" s="55"/>
      <c r="AF185" s="19">
        <f t="shared" si="88"/>
        <v>20425</v>
      </c>
      <c r="AG185" s="55"/>
      <c r="AH185" s="55">
        <v>0</v>
      </c>
      <c r="AI185" s="55"/>
      <c r="AJ185" s="55"/>
      <c r="AK185" s="55"/>
      <c r="AL185" s="55"/>
      <c r="AM185" s="55"/>
      <c r="AN185" s="55">
        <v>0</v>
      </c>
      <c r="AO185" s="55">
        <v>0</v>
      </c>
      <c r="AP185" s="55"/>
      <c r="AQ185" s="55"/>
      <c r="AR185" s="55"/>
      <c r="AS185" s="55"/>
      <c r="AT185" s="56">
        <v>0</v>
      </c>
      <c r="AU185" s="56">
        <v>0</v>
      </c>
      <c r="AV185" s="56">
        <v>0</v>
      </c>
      <c r="AW185" s="22">
        <f t="shared" si="89"/>
        <v>20425</v>
      </c>
      <c r="AX185" s="57">
        <v>0</v>
      </c>
      <c r="AY185" s="55">
        <v>0</v>
      </c>
      <c r="AZ185" s="58"/>
      <c r="BA185" s="59">
        <v>0</v>
      </c>
      <c r="BB185" s="19">
        <v>0</v>
      </c>
      <c r="BC185" s="55">
        <v>0</v>
      </c>
      <c r="BD185" s="55">
        <v>0</v>
      </c>
      <c r="BE185" s="55"/>
      <c r="BF185" s="55"/>
      <c r="BG185" s="55">
        <v>0</v>
      </c>
      <c r="BH185" s="55">
        <v>0</v>
      </c>
      <c r="BI185" s="55">
        <v>0</v>
      </c>
      <c r="BJ185" s="56"/>
      <c r="BK185" s="56"/>
      <c r="BL185" s="56"/>
      <c r="BM185" s="21">
        <f t="shared" si="71"/>
        <v>20425</v>
      </c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>
        <f t="shared" si="61"/>
        <v>20425</v>
      </c>
      <c r="CB185" s="20">
        <v>20425</v>
      </c>
      <c r="CC185" s="20">
        <f t="shared" si="91"/>
        <v>0</v>
      </c>
      <c r="CD185" s="20"/>
    </row>
    <row r="186" spans="1:82" s="49" customFormat="1" x14ac:dyDescent="0.3">
      <c r="A186" s="50" t="s">
        <v>55</v>
      </c>
      <c r="B186" s="51" t="s">
        <v>303</v>
      </c>
      <c r="C186" s="51" t="s">
        <v>56</v>
      </c>
      <c r="D186" s="51" t="s">
        <v>304</v>
      </c>
      <c r="E186" s="52" t="s">
        <v>441</v>
      </c>
      <c r="F186" s="52" t="s">
        <v>439</v>
      </c>
      <c r="G186" s="47" t="str">
        <f t="shared" si="81"/>
        <v>0</v>
      </c>
      <c r="H186" s="47" t="str">
        <f t="shared" si="82"/>
        <v>1</v>
      </c>
      <c r="I186" s="47" t="str">
        <f t="shared" si="83"/>
        <v>0</v>
      </c>
      <c r="J186" s="47" t="str">
        <f t="shared" si="84"/>
        <v>0</v>
      </c>
      <c r="K186" s="47" t="str">
        <f t="shared" si="85"/>
        <v>0100</v>
      </c>
      <c r="L186" s="52" t="str">
        <f t="shared" si="86"/>
        <v>08800650District Design and Led 18-21</v>
      </c>
      <c r="M186" s="55"/>
      <c r="N186" s="55"/>
      <c r="O186" s="55"/>
      <c r="P186" s="55"/>
      <c r="Q186" s="19">
        <f t="shared" si="90"/>
        <v>0</v>
      </c>
      <c r="R186" s="19"/>
      <c r="S186" s="19">
        <v>22028</v>
      </c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19">
        <f t="shared" si="88"/>
        <v>22028</v>
      </c>
      <c r="AG186" s="55"/>
      <c r="AH186" s="55">
        <v>0</v>
      </c>
      <c r="AI186" s="55"/>
      <c r="AJ186" s="55"/>
      <c r="AK186" s="55"/>
      <c r="AL186" s="55"/>
      <c r="AM186" s="55"/>
      <c r="AN186" s="55">
        <v>0</v>
      </c>
      <c r="AO186" s="55">
        <v>0</v>
      </c>
      <c r="AP186" s="55"/>
      <c r="AQ186" s="55"/>
      <c r="AR186" s="55"/>
      <c r="AS186" s="55"/>
      <c r="AT186" s="56">
        <v>0</v>
      </c>
      <c r="AU186" s="56">
        <v>0</v>
      </c>
      <c r="AV186" s="56">
        <v>0</v>
      </c>
      <c r="AW186" s="22">
        <f t="shared" si="89"/>
        <v>22028</v>
      </c>
      <c r="AX186" s="57">
        <v>0</v>
      </c>
      <c r="AY186" s="55">
        <v>0</v>
      </c>
      <c r="AZ186" s="58"/>
      <c r="BA186" s="59">
        <v>0</v>
      </c>
      <c r="BB186" s="19">
        <v>0</v>
      </c>
      <c r="BC186" s="55">
        <v>0</v>
      </c>
      <c r="BD186" s="55">
        <v>0</v>
      </c>
      <c r="BE186" s="55"/>
      <c r="BF186" s="55"/>
      <c r="BG186" s="55">
        <v>0</v>
      </c>
      <c r="BH186" s="55">
        <v>0</v>
      </c>
      <c r="BI186" s="55">
        <v>0</v>
      </c>
      <c r="BJ186" s="56"/>
      <c r="BK186" s="56"/>
      <c r="BL186" s="56"/>
      <c r="BM186" s="21">
        <f t="shared" si="71"/>
        <v>22028</v>
      </c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>
        <f t="shared" si="61"/>
        <v>22028</v>
      </c>
      <c r="CB186" s="20">
        <v>22028</v>
      </c>
      <c r="CC186" s="20">
        <f t="shared" si="91"/>
        <v>0</v>
      </c>
      <c r="CD186" s="20"/>
    </row>
    <row r="187" spans="1:82" s="49" customFormat="1" x14ac:dyDescent="0.3">
      <c r="A187" s="50" t="s">
        <v>55</v>
      </c>
      <c r="B187" s="51" t="s">
        <v>455</v>
      </c>
      <c r="C187" s="51" t="s">
        <v>56</v>
      </c>
      <c r="D187" s="51" t="s">
        <v>456</v>
      </c>
      <c r="E187" s="52" t="s">
        <v>441</v>
      </c>
      <c r="F187" s="52" t="s">
        <v>439</v>
      </c>
      <c r="G187" s="47" t="str">
        <f t="shared" si="81"/>
        <v>0</v>
      </c>
      <c r="H187" s="47" t="str">
        <f t="shared" si="82"/>
        <v>1</v>
      </c>
      <c r="I187" s="47" t="str">
        <f t="shared" si="83"/>
        <v>0</v>
      </c>
      <c r="J187" s="47" t="str">
        <f t="shared" si="84"/>
        <v>0</v>
      </c>
      <c r="K187" s="47" t="str">
        <f t="shared" si="85"/>
        <v>0100</v>
      </c>
      <c r="L187" s="52" t="str">
        <f t="shared" si="86"/>
        <v>08801076District Design and Led 18-21</v>
      </c>
      <c r="M187" s="55"/>
      <c r="N187" s="55"/>
      <c r="O187" s="55"/>
      <c r="P187" s="55"/>
      <c r="Q187" s="19">
        <f t="shared" si="90"/>
        <v>0</v>
      </c>
      <c r="R187" s="19"/>
      <c r="S187" s="19">
        <v>7837</v>
      </c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19">
        <f t="shared" si="88"/>
        <v>7837</v>
      </c>
      <c r="AG187" s="55"/>
      <c r="AH187" s="55">
        <v>0</v>
      </c>
      <c r="AI187" s="55"/>
      <c r="AJ187" s="55"/>
      <c r="AK187" s="55"/>
      <c r="AL187" s="55"/>
      <c r="AM187" s="55"/>
      <c r="AN187" s="55">
        <v>0</v>
      </c>
      <c r="AO187" s="55">
        <v>0</v>
      </c>
      <c r="AP187" s="55"/>
      <c r="AQ187" s="55"/>
      <c r="AR187" s="55"/>
      <c r="AS187" s="55"/>
      <c r="AT187" s="56">
        <v>0</v>
      </c>
      <c r="AU187" s="56">
        <v>0</v>
      </c>
      <c r="AV187" s="56">
        <v>0</v>
      </c>
      <c r="AW187" s="22">
        <f t="shared" si="89"/>
        <v>7837</v>
      </c>
      <c r="AX187" s="57">
        <v>0</v>
      </c>
      <c r="AY187" s="55">
        <v>0</v>
      </c>
      <c r="AZ187" s="58"/>
      <c r="BA187" s="59">
        <v>0</v>
      </c>
      <c r="BB187" s="19">
        <v>0</v>
      </c>
      <c r="BC187" s="55">
        <v>0</v>
      </c>
      <c r="BD187" s="55">
        <v>0</v>
      </c>
      <c r="BE187" s="55"/>
      <c r="BF187" s="55"/>
      <c r="BG187" s="55">
        <v>0</v>
      </c>
      <c r="BH187" s="55">
        <v>0</v>
      </c>
      <c r="BI187" s="55">
        <v>0</v>
      </c>
      <c r="BJ187" s="56"/>
      <c r="BK187" s="56"/>
      <c r="BL187" s="56"/>
      <c r="BM187" s="21">
        <f t="shared" si="71"/>
        <v>7837</v>
      </c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>
        <f t="shared" si="61"/>
        <v>7837</v>
      </c>
      <c r="CB187" s="20">
        <v>7837</v>
      </c>
      <c r="CC187" s="20">
        <f t="shared" si="91"/>
        <v>0</v>
      </c>
      <c r="CD187" s="20"/>
    </row>
    <row r="188" spans="1:82" s="49" customFormat="1" x14ac:dyDescent="0.3">
      <c r="A188" s="50" t="s">
        <v>55</v>
      </c>
      <c r="B188" s="51" t="s">
        <v>155</v>
      </c>
      <c r="C188" s="51" t="s">
        <v>56</v>
      </c>
      <c r="D188" s="51" t="s">
        <v>156</v>
      </c>
      <c r="E188" s="52" t="s">
        <v>438</v>
      </c>
      <c r="F188" s="52" t="s">
        <v>439</v>
      </c>
      <c r="G188" s="47" t="str">
        <f t="shared" si="81"/>
        <v>1</v>
      </c>
      <c r="H188" s="47" t="str">
        <f t="shared" si="82"/>
        <v>0</v>
      </c>
      <c r="I188" s="47" t="str">
        <f t="shared" si="83"/>
        <v>0</v>
      </c>
      <c r="J188" s="47" t="str">
        <f t="shared" si="84"/>
        <v>0</v>
      </c>
      <c r="K188" s="47" t="str">
        <f t="shared" si="85"/>
        <v>1000</v>
      </c>
      <c r="L188" s="52" t="str">
        <f t="shared" si="86"/>
        <v>08801295District Design and Led 17-20</v>
      </c>
      <c r="M188" s="19">
        <v>18112</v>
      </c>
      <c r="N188" s="55"/>
      <c r="O188" s="55"/>
      <c r="P188" s="55"/>
      <c r="Q188" s="19">
        <f t="shared" si="90"/>
        <v>18112</v>
      </c>
      <c r="R188" s="19">
        <v>14908</v>
      </c>
      <c r="S188" s="19">
        <v>0</v>
      </c>
      <c r="T188" s="55"/>
      <c r="U188" s="55"/>
      <c r="V188" s="55"/>
      <c r="W188" s="55"/>
      <c r="X188" s="55"/>
      <c r="Y188" s="55"/>
      <c r="Z188" s="19">
        <v>-5555</v>
      </c>
      <c r="AA188" s="55"/>
      <c r="AB188" s="55"/>
      <c r="AC188" s="55"/>
      <c r="AD188" s="55"/>
      <c r="AE188" s="55"/>
      <c r="AF188" s="19">
        <f t="shared" si="88"/>
        <v>27465</v>
      </c>
      <c r="AG188" s="55"/>
      <c r="AH188" s="55">
        <v>0</v>
      </c>
      <c r="AI188" s="55"/>
      <c r="AJ188" s="55"/>
      <c r="AK188" s="55"/>
      <c r="AL188" s="55"/>
      <c r="AM188" s="55"/>
      <c r="AN188" s="19">
        <v>-12330.7</v>
      </c>
      <c r="AO188" s="55">
        <v>0</v>
      </c>
      <c r="AP188" s="55"/>
      <c r="AQ188" s="55"/>
      <c r="AR188" s="55"/>
      <c r="AS188" s="55"/>
      <c r="AT188" s="56">
        <v>0</v>
      </c>
      <c r="AU188" s="56">
        <v>0</v>
      </c>
      <c r="AV188" s="56">
        <v>0</v>
      </c>
      <c r="AW188" s="22">
        <f t="shared" si="89"/>
        <v>15134.3</v>
      </c>
      <c r="AX188" s="57">
        <v>0</v>
      </c>
      <c r="AY188" s="55">
        <v>0</v>
      </c>
      <c r="AZ188" s="58"/>
      <c r="BA188" s="59">
        <v>0</v>
      </c>
      <c r="BB188" s="19">
        <v>0</v>
      </c>
      <c r="BC188" s="55">
        <v>0</v>
      </c>
      <c r="BD188" s="19">
        <v>0</v>
      </c>
      <c r="BE188" s="55"/>
      <c r="BF188" s="55"/>
      <c r="BG188" s="55">
        <v>0</v>
      </c>
      <c r="BH188" s="55">
        <v>0</v>
      </c>
      <c r="BI188" s="55">
        <v>0</v>
      </c>
      <c r="BJ188" s="56"/>
      <c r="BK188" s="56"/>
      <c r="BL188" s="56"/>
      <c r="BM188" s="21">
        <f t="shared" si="71"/>
        <v>15134.3</v>
      </c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>
        <f t="shared" si="61"/>
        <v>15134.3</v>
      </c>
      <c r="CB188" s="20">
        <v>15134.3</v>
      </c>
      <c r="CC188" s="20">
        <f t="shared" si="91"/>
        <v>0</v>
      </c>
      <c r="CD188" s="20"/>
    </row>
    <row r="189" spans="1:82" s="49" customFormat="1" x14ac:dyDescent="0.3">
      <c r="A189" s="50" t="s">
        <v>55</v>
      </c>
      <c r="B189" s="51" t="s">
        <v>457</v>
      </c>
      <c r="C189" s="51" t="s">
        <v>56</v>
      </c>
      <c r="D189" s="51" t="s">
        <v>458</v>
      </c>
      <c r="E189" s="52" t="s">
        <v>438</v>
      </c>
      <c r="F189" s="52" t="s">
        <v>439</v>
      </c>
      <c r="G189" s="47" t="str">
        <f t="shared" si="81"/>
        <v>1</v>
      </c>
      <c r="H189" s="47" t="str">
        <f t="shared" si="82"/>
        <v>0</v>
      </c>
      <c r="I189" s="47" t="str">
        <f t="shared" si="83"/>
        <v>0</v>
      </c>
      <c r="J189" s="47" t="str">
        <f t="shared" si="84"/>
        <v>0</v>
      </c>
      <c r="K189" s="47" t="str">
        <f t="shared" si="85"/>
        <v>1000</v>
      </c>
      <c r="L189" s="52" t="str">
        <f t="shared" si="86"/>
        <v>08801489District Design and Led 17-20</v>
      </c>
      <c r="M189" s="19">
        <v>8046</v>
      </c>
      <c r="N189" s="55"/>
      <c r="O189" s="55"/>
      <c r="P189" s="55"/>
      <c r="Q189" s="19">
        <f t="shared" si="90"/>
        <v>8046</v>
      </c>
      <c r="R189" s="19">
        <v>130979</v>
      </c>
      <c r="S189" s="19">
        <v>0</v>
      </c>
      <c r="T189" s="55"/>
      <c r="U189" s="55"/>
      <c r="V189" s="55"/>
      <c r="W189" s="55"/>
      <c r="X189" s="55"/>
      <c r="Y189" s="55"/>
      <c r="Z189" s="19">
        <v>-30525</v>
      </c>
      <c r="AA189" s="55"/>
      <c r="AB189" s="55"/>
      <c r="AC189" s="19">
        <v>-47781</v>
      </c>
      <c r="AD189" s="55"/>
      <c r="AE189" s="55"/>
      <c r="AF189" s="19">
        <f t="shared" si="88"/>
        <v>60719</v>
      </c>
      <c r="AG189" s="55"/>
      <c r="AH189" s="55">
        <v>0</v>
      </c>
      <c r="AI189" s="55"/>
      <c r="AJ189" s="55"/>
      <c r="AK189" s="55"/>
      <c r="AL189" s="55"/>
      <c r="AM189" s="55"/>
      <c r="AN189" s="55">
        <v>0</v>
      </c>
      <c r="AO189" s="55">
        <v>0</v>
      </c>
      <c r="AP189" s="55"/>
      <c r="AQ189" s="55"/>
      <c r="AR189" s="55"/>
      <c r="AS189" s="55"/>
      <c r="AT189" s="56">
        <v>0</v>
      </c>
      <c r="AU189" s="56">
        <v>0</v>
      </c>
      <c r="AV189" s="56">
        <v>0</v>
      </c>
      <c r="AW189" s="22">
        <f t="shared" si="89"/>
        <v>60719</v>
      </c>
      <c r="AX189" s="57">
        <v>0</v>
      </c>
      <c r="AY189" s="55">
        <v>0</v>
      </c>
      <c r="AZ189" s="58"/>
      <c r="BA189" s="59">
        <v>0</v>
      </c>
      <c r="BB189" s="19">
        <v>0</v>
      </c>
      <c r="BC189" s="55">
        <v>0</v>
      </c>
      <c r="BD189" s="55">
        <v>0</v>
      </c>
      <c r="BE189" s="55"/>
      <c r="BF189" s="55"/>
      <c r="BG189" s="55">
        <v>0</v>
      </c>
      <c r="BH189" s="55">
        <v>0</v>
      </c>
      <c r="BI189" s="55">
        <v>0</v>
      </c>
      <c r="BJ189" s="56"/>
      <c r="BK189" s="56"/>
      <c r="BL189" s="56"/>
      <c r="BM189" s="21">
        <f t="shared" si="71"/>
        <v>60719</v>
      </c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>
        <f t="shared" si="61"/>
        <v>60719</v>
      </c>
      <c r="CB189" s="20">
        <v>60719</v>
      </c>
      <c r="CC189" s="20">
        <f t="shared" si="91"/>
        <v>0</v>
      </c>
      <c r="CD189" s="20"/>
    </row>
    <row r="190" spans="1:82" s="49" customFormat="1" x14ac:dyDescent="0.3">
      <c r="A190" s="50" t="s">
        <v>55</v>
      </c>
      <c r="B190" s="51" t="s">
        <v>457</v>
      </c>
      <c r="C190" s="51" t="s">
        <v>56</v>
      </c>
      <c r="D190" s="51" t="s">
        <v>458</v>
      </c>
      <c r="E190" s="52" t="s">
        <v>441</v>
      </c>
      <c r="F190" s="52" t="s">
        <v>439</v>
      </c>
      <c r="G190" s="47" t="str">
        <f t="shared" si="81"/>
        <v>0</v>
      </c>
      <c r="H190" s="47" t="str">
        <f t="shared" si="82"/>
        <v>1</v>
      </c>
      <c r="I190" s="47" t="str">
        <f t="shared" si="83"/>
        <v>0</v>
      </c>
      <c r="J190" s="47" t="str">
        <f t="shared" si="84"/>
        <v>0</v>
      </c>
      <c r="K190" s="47" t="str">
        <f t="shared" si="85"/>
        <v>0100</v>
      </c>
      <c r="L190" s="52" t="str">
        <f t="shared" si="86"/>
        <v>08801489District Design and Led 18-21</v>
      </c>
      <c r="M190" s="55"/>
      <c r="N190" s="55"/>
      <c r="O190" s="55"/>
      <c r="P190" s="55"/>
      <c r="Q190" s="19">
        <f t="shared" si="90"/>
        <v>0</v>
      </c>
      <c r="R190" s="19"/>
      <c r="S190" s="19">
        <v>7837</v>
      </c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19">
        <f t="shared" si="88"/>
        <v>7837</v>
      </c>
      <c r="AG190" s="55"/>
      <c r="AH190" s="55">
        <v>0</v>
      </c>
      <c r="AI190" s="55"/>
      <c r="AJ190" s="55"/>
      <c r="AK190" s="55"/>
      <c r="AL190" s="55"/>
      <c r="AM190" s="55"/>
      <c r="AN190" s="55">
        <v>0</v>
      </c>
      <c r="AO190" s="55">
        <v>0</v>
      </c>
      <c r="AP190" s="55"/>
      <c r="AQ190" s="55"/>
      <c r="AR190" s="55"/>
      <c r="AS190" s="55"/>
      <c r="AT190" s="56">
        <v>0</v>
      </c>
      <c r="AU190" s="56">
        <v>0</v>
      </c>
      <c r="AV190" s="56">
        <v>0</v>
      </c>
      <c r="AW190" s="22">
        <f t="shared" si="89"/>
        <v>7837</v>
      </c>
      <c r="AX190" s="57">
        <v>0</v>
      </c>
      <c r="AY190" s="55">
        <v>81780</v>
      </c>
      <c r="AZ190" s="58"/>
      <c r="BA190" s="59">
        <v>0</v>
      </c>
      <c r="BB190" s="19">
        <v>0</v>
      </c>
      <c r="BC190" s="55">
        <v>0</v>
      </c>
      <c r="BD190" s="55">
        <v>0</v>
      </c>
      <c r="BE190" s="55"/>
      <c r="BF190" s="55"/>
      <c r="BG190" s="55">
        <v>0</v>
      </c>
      <c r="BH190" s="55">
        <v>0</v>
      </c>
      <c r="BI190" s="55">
        <v>0</v>
      </c>
      <c r="BJ190" s="56"/>
      <c r="BK190" s="56"/>
      <c r="BL190" s="56"/>
      <c r="BM190" s="21">
        <f t="shared" si="71"/>
        <v>89617</v>
      </c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>
        <f t="shared" si="61"/>
        <v>89617</v>
      </c>
      <c r="CB190" s="20">
        <v>89617</v>
      </c>
      <c r="CC190" s="20">
        <f t="shared" si="91"/>
        <v>0</v>
      </c>
      <c r="CD190" s="20"/>
    </row>
    <row r="191" spans="1:82" s="49" customFormat="1" x14ac:dyDescent="0.3">
      <c r="A191" s="50" t="s">
        <v>55</v>
      </c>
      <c r="B191" s="51" t="s">
        <v>157</v>
      </c>
      <c r="C191" s="51" t="s">
        <v>56</v>
      </c>
      <c r="D191" s="51" t="s">
        <v>459</v>
      </c>
      <c r="E191" s="52" t="s">
        <v>438</v>
      </c>
      <c r="F191" s="52" t="s">
        <v>439</v>
      </c>
      <c r="G191" s="47" t="str">
        <f t="shared" si="81"/>
        <v>1</v>
      </c>
      <c r="H191" s="47" t="str">
        <f t="shared" si="82"/>
        <v>0</v>
      </c>
      <c r="I191" s="47" t="str">
        <f t="shared" si="83"/>
        <v>0</v>
      </c>
      <c r="J191" s="47" t="str">
        <f t="shared" si="84"/>
        <v>0</v>
      </c>
      <c r="K191" s="47" t="str">
        <f t="shared" si="85"/>
        <v>1000</v>
      </c>
      <c r="L191" s="52" t="str">
        <f t="shared" si="86"/>
        <v>08801816District Design and Led 17-20</v>
      </c>
      <c r="M191" s="19">
        <v>18112</v>
      </c>
      <c r="N191" s="55"/>
      <c r="O191" s="55"/>
      <c r="P191" s="55"/>
      <c r="Q191" s="19">
        <f t="shared" si="90"/>
        <v>18112</v>
      </c>
      <c r="R191" s="19">
        <v>14908</v>
      </c>
      <c r="S191" s="19">
        <v>0</v>
      </c>
      <c r="T191" s="55"/>
      <c r="U191" s="55"/>
      <c r="V191" s="55"/>
      <c r="W191" s="55"/>
      <c r="X191" s="55"/>
      <c r="Y191" s="55"/>
      <c r="Z191" s="19">
        <v>-5555</v>
      </c>
      <c r="AA191" s="55"/>
      <c r="AB191" s="55"/>
      <c r="AC191" s="55"/>
      <c r="AD191" s="55"/>
      <c r="AE191" s="55"/>
      <c r="AF191" s="19">
        <f t="shared" si="88"/>
        <v>27465</v>
      </c>
      <c r="AG191" s="55"/>
      <c r="AH191" s="55">
        <v>0</v>
      </c>
      <c r="AI191" s="55"/>
      <c r="AJ191" s="55"/>
      <c r="AK191" s="55"/>
      <c r="AL191" s="55"/>
      <c r="AM191" s="55"/>
      <c r="AN191" s="19">
        <v>-15688.48</v>
      </c>
      <c r="AO191" s="55">
        <v>0</v>
      </c>
      <c r="AP191" s="55"/>
      <c r="AQ191" s="55"/>
      <c r="AR191" s="55"/>
      <c r="AS191" s="55"/>
      <c r="AT191" s="56">
        <v>0</v>
      </c>
      <c r="AU191" s="56">
        <v>0</v>
      </c>
      <c r="AV191" s="56">
        <v>0</v>
      </c>
      <c r="AW191" s="22">
        <f t="shared" si="89"/>
        <v>11776.52</v>
      </c>
      <c r="AX191" s="57">
        <v>0</v>
      </c>
      <c r="AY191" s="55">
        <v>0</v>
      </c>
      <c r="AZ191" s="58"/>
      <c r="BA191" s="59">
        <v>0</v>
      </c>
      <c r="BB191" s="19">
        <v>0</v>
      </c>
      <c r="BC191" s="55">
        <v>0</v>
      </c>
      <c r="BD191" s="19">
        <v>0</v>
      </c>
      <c r="BE191" s="55"/>
      <c r="BF191" s="55"/>
      <c r="BG191" s="55">
        <v>0</v>
      </c>
      <c r="BH191" s="55">
        <v>0</v>
      </c>
      <c r="BI191" s="55">
        <v>0</v>
      </c>
      <c r="BJ191" s="56"/>
      <c r="BK191" s="56"/>
      <c r="BL191" s="56"/>
      <c r="BM191" s="21">
        <f t="shared" si="71"/>
        <v>11776.52</v>
      </c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>
        <f t="shared" si="61"/>
        <v>11776.52</v>
      </c>
      <c r="CB191" s="20">
        <v>11776.52</v>
      </c>
      <c r="CC191" s="20">
        <f t="shared" si="91"/>
        <v>0</v>
      </c>
      <c r="CD191" s="20"/>
    </row>
    <row r="192" spans="1:82" s="49" customFormat="1" x14ac:dyDescent="0.3">
      <c r="A192" s="50" t="s">
        <v>55</v>
      </c>
      <c r="B192" s="51" t="s">
        <v>460</v>
      </c>
      <c r="C192" s="51" t="s">
        <v>56</v>
      </c>
      <c r="D192" s="51" t="s">
        <v>461</v>
      </c>
      <c r="E192" s="52" t="s">
        <v>438</v>
      </c>
      <c r="F192" s="52" t="s">
        <v>439</v>
      </c>
      <c r="G192" s="47" t="str">
        <f t="shared" si="81"/>
        <v>1</v>
      </c>
      <c r="H192" s="47" t="str">
        <f t="shared" si="82"/>
        <v>0</v>
      </c>
      <c r="I192" s="47" t="str">
        <f t="shared" si="83"/>
        <v>0</v>
      </c>
      <c r="J192" s="47" t="str">
        <f t="shared" si="84"/>
        <v>0</v>
      </c>
      <c r="K192" s="47" t="str">
        <f t="shared" si="85"/>
        <v>1000</v>
      </c>
      <c r="L192" s="52" t="str">
        <f t="shared" si="86"/>
        <v>08802129District Design and Led 17-20</v>
      </c>
      <c r="M192" s="19">
        <v>8046</v>
      </c>
      <c r="N192" s="55"/>
      <c r="O192" s="55"/>
      <c r="P192" s="55"/>
      <c r="Q192" s="19">
        <f t="shared" si="90"/>
        <v>8046</v>
      </c>
      <c r="R192" s="19">
        <v>7631</v>
      </c>
      <c r="S192" s="19">
        <v>0</v>
      </c>
      <c r="T192" s="55"/>
      <c r="U192" s="55"/>
      <c r="V192" s="55"/>
      <c r="W192" s="55"/>
      <c r="X192" s="55"/>
      <c r="Y192" s="55"/>
      <c r="Z192" s="19">
        <v>-2167</v>
      </c>
      <c r="AA192" s="55"/>
      <c r="AB192" s="55"/>
      <c r="AC192" s="55"/>
      <c r="AD192" s="55"/>
      <c r="AE192" s="55"/>
      <c r="AF192" s="19">
        <f t="shared" si="88"/>
        <v>13510</v>
      </c>
      <c r="AG192" s="55"/>
      <c r="AH192" s="55">
        <v>0</v>
      </c>
      <c r="AI192" s="55"/>
      <c r="AJ192" s="55"/>
      <c r="AK192" s="55"/>
      <c r="AL192" s="55"/>
      <c r="AM192" s="55"/>
      <c r="AN192" s="55">
        <v>0</v>
      </c>
      <c r="AO192" s="55">
        <v>0</v>
      </c>
      <c r="AP192" s="55"/>
      <c r="AQ192" s="55"/>
      <c r="AR192" s="55"/>
      <c r="AS192" s="55"/>
      <c r="AT192" s="56">
        <v>0</v>
      </c>
      <c r="AU192" s="56">
        <v>0</v>
      </c>
      <c r="AV192" s="56">
        <v>0</v>
      </c>
      <c r="AW192" s="22">
        <f t="shared" si="89"/>
        <v>13510</v>
      </c>
      <c r="AX192" s="57">
        <v>0</v>
      </c>
      <c r="AY192" s="55">
        <v>0</v>
      </c>
      <c r="AZ192" s="58"/>
      <c r="BA192" s="59">
        <v>0</v>
      </c>
      <c r="BB192" s="19">
        <v>0</v>
      </c>
      <c r="BC192" s="55">
        <v>0</v>
      </c>
      <c r="BD192" s="55">
        <v>0</v>
      </c>
      <c r="BE192" s="55"/>
      <c r="BF192" s="55"/>
      <c r="BG192" s="55">
        <v>0</v>
      </c>
      <c r="BH192" s="55">
        <v>0</v>
      </c>
      <c r="BI192" s="55">
        <v>0</v>
      </c>
      <c r="BJ192" s="56"/>
      <c r="BK192" s="56"/>
      <c r="BL192" s="56"/>
      <c r="BM192" s="21">
        <f t="shared" si="71"/>
        <v>13510</v>
      </c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>
        <f t="shared" si="61"/>
        <v>13510</v>
      </c>
      <c r="CB192" s="20">
        <v>13510</v>
      </c>
      <c r="CC192" s="20">
        <f t="shared" si="91"/>
        <v>0</v>
      </c>
      <c r="CD192" s="20"/>
    </row>
    <row r="193" spans="1:82" s="49" customFormat="1" x14ac:dyDescent="0.3">
      <c r="A193" s="50" t="s">
        <v>55</v>
      </c>
      <c r="B193" s="51" t="s">
        <v>460</v>
      </c>
      <c r="C193" s="51" t="s">
        <v>56</v>
      </c>
      <c r="D193" s="51" t="s">
        <v>461</v>
      </c>
      <c r="E193" s="52" t="s">
        <v>441</v>
      </c>
      <c r="F193" s="52" t="s">
        <v>439</v>
      </c>
      <c r="G193" s="47" t="str">
        <f t="shared" si="81"/>
        <v>0</v>
      </c>
      <c r="H193" s="47" t="str">
        <f t="shared" si="82"/>
        <v>1</v>
      </c>
      <c r="I193" s="47" t="str">
        <f t="shared" si="83"/>
        <v>0</v>
      </c>
      <c r="J193" s="47" t="str">
        <f t="shared" si="84"/>
        <v>0</v>
      </c>
      <c r="K193" s="47" t="str">
        <f t="shared" si="85"/>
        <v>0100</v>
      </c>
      <c r="L193" s="52" t="str">
        <f t="shared" si="86"/>
        <v>08802129District Design and Led 18-21</v>
      </c>
      <c r="M193" s="55"/>
      <c r="N193" s="55"/>
      <c r="O193" s="55"/>
      <c r="P193" s="55"/>
      <c r="Q193" s="19">
        <f t="shared" si="90"/>
        <v>0</v>
      </c>
      <c r="R193" s="19"/>
      <c r="S193" s="19">
        <v>7837</v>
      </c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19">
        <f t="shared" si="88"/>
        <v>7837</v>
      </c>
      <c r="AG193" s="55"/>
      <c r="AH193" s="55">
        <v>0</v>
      </c>
      <c r="AI193" s="55"/>
      <c r="AJ193" s="55"/>
      <c r="AK193" s="55"/>
      <c r="AL193" s="55"/>
      <c r="AM193" s="55"/>
      <c r="AN193" s="55">
        <v>0</v>
      </c>
      <c r="AO193" s="55">
        <v>0</v>
      </c>
      <c r="AP193" s="55"/>
      <c r="AQ193" s="55"/>
      <c r="AR193" s="55"/>
      <c r="AS193" s="55"/>
      <c r="AT193" s="56">
        <v>0</v>
      </c>
      <c r="AU193" s="56">
        <v>0</v>
      </c>
      <c r="AV193" s="56">
        <v>0</v>
      </c>
      <c r="AW193" s="22">
        <f t="shared" si="89"/>
        <v>7837</v>
      </c>
      <c r="AX193" s="57">
        <v>0</v>
      </c>
      <c r="AY193" s="55">
        <v>0</v>
      </c>
      <c r="AZ193" s="58"/>
      <c r="BA193" s="59">
        <v>0</v>
      </c>
      <c r="BB193" s="19">
        <v>0</v>
      </c>
      <c r="BC193" s="55">
        <v>0</v>
      </c>
      <c r="BD193" s="55">
        <v>0</v>
      </c>
      <c r="BE193" s="55"/>
      <c r="BF193" s="55"/>
      <c r="BG193" s="55">
        <v>0</v>
      </c>
      <c r="BH193" s="55">
        <v>0</v>
      </c>
      <c r="BI193" s="55">
        <v>0</v>
      </c>
      <c r="BJ193" s="56"/>
      <c r="BK193" s="56"/>
      <c r="BL193" s="56"/>
      <c r="BM193" s="21">
        <f t="shared" si="71"/>
        <v>7837</v>
      </c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>
        <f t="shared" si="61"/>
        <v>7837</v>
      </c>
      <c r="CB193" s="20">
        <v>7837</v>
      </c>
      <c r="CC193" s="20">
        <f t="shared" si="91"/>
        <v>0</v>
      </c>
      <c r="CD193" s="20"/>
    </row>
    <row r="194" spans="1:82" s="49" customFormat="1" x14ac:dyDescent="0.3">
      <c r="A194" s="50" t="s">
        <v>55</v>
      </c>
      <c r="B194" s="51" t="s">
        <v>462</v>
      </c>
      <c r="C194" s="51" t="s">
        <v>56</v>
      </c>
      <c r="D194" s="51" t="s">
        <v>463</v>
      </c>
      <c r="E194" s="52" t="s">
        <v>438</v>
      </c>
      <c r="F194" s="52" t="s">
        <v>439</v>
      </c>
      <c r="G194" s="47" t="str">
        <f t="shared" si="81"/>
        <v>1</v>
      </c>
      <c r="H194" s="47" t="str">
        <f t="shared" si="82"/>
        <v>0</v>
      </c>
      <c r="I194" s="47" t="str">
        <f t="shared" si="83"/>
        <v>0</v>
      </c>
      <c r="J194" s="47" t="str">
        <f t="shared" si="84"/>
        <v>0</v>
      </c>
      <c r="K194" s="47" t="str">
        <f t="shared" si="85"/>
        <v>1000</v>
      </c>
      <c r="L194" s="52" t="str">
        <f t="shared" si="86"/>
        <v>08802188District Design and Led 17-20</v>
      </c>
      <c r="M194" s="19">
        <v>8046</v>
      </c>
      <c r="N194" s="55"/>
      <c r="O194" s="55"/>
      <c r="P194" s="55"/>
      <c r="Q194" s="19">
        <f t="shared" si="90"/>
        <v>8046</v>
      </c>
      <c r="R194" s="19">
        <v>130979</v>
      </c>
      <c r="S194" s="19">
        <v>0</v>
      </c>
      <c r="T194" s="55"/>
      <c r="U194" s="55"/>
      <c r="V194" s="55"/>
      <c r="W194" s="55"/>
      <c r="X194" s="55"/>
      <c r="Y194" s="55"/>
      <c r="Z194" s="19">
        <v>-26727</v>
      </c>
      <c r="AA194" s="55"/>
      <c r="AB194" s="55"/>
      <c r="AC194" s="19">
        <v>-52619</v>
      </c>
      <c r="AD194" s="55"/>
      <c r="AE194" s="55"/>
      <c r="AF194" s="19">
        <f t="shared" si="88"/>
        <v>59679</v>
      </c>
      <c r="AG194" s="55"/>
      <c r="AH194" s="55">
        <v>0</v>
      </c>
      <c r="AI194" s="55"/>
      <c r="AJ194" s="55"/>
      <c r="AK194" s="55"/>
      <c r="AL194" s="55"/>
      <c r="AM194" s="55"/>
      <c r="AN194" s="55">
        <v>0</v>
      </c>
      <c r="AO194" s="55">
        <v>0</v>
      </c>
      <c r="AP194" s="55"/>
      <c r="AQ194" s="55"/>
      <c r="AR194" s="55"/>
      <c r="AS194" s="55"/>
      <c r="AT194" s="56">
        <v>0</v>
      </c>
      <c r="AU194" s="56">
        <v>0</v>
      </c>
      <c r="AV194" s="56">
        <v>0</v>
      </c>
      <c r="AW194" s="22">
        <f t="shared" si="89"/>
        <v>59679</v>
      </c>
      <c r="AX194" s="57">
        <v>0</v>
      </c>
      <c r="AY194" s="55">
        <v>0</v>
      </c>
      <c r="AZ194" s="58"/>
      <c r="BA194" s="59">
        <v>0</v>
      </c>
      <c r="BB194" s="19">
        <v>0</v>
      </c>
      <c r="BC194" s="55">
        <v>0</v>
      </c>
      <c r="BD194" s="55">
        <v>0</v>
      </c>
      <c r="BE194" s="55"/>
      <c r="BF194" s="55"/>
      <c r="BG194" s="55">
        <v>0</v>
      </c>
      <c r="BH194" s="55">
        <v>0</v>
      </c>
      <c r="BI194" s="55">
        <v>0</v>
      </c>
      <c r="BJ194" s="56"/>
      <c r="BK194" s="56"/>
      <c r="BL194" s="56"/>
      <c r="BM194" s="21">
        <f t="shared" si="71"/>
        <v>59679</v>
      </c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>
        <f t="shared" ref="CA194:CA257" si="92">SUM(BM194:BZ194)</f>
        <v>59679</v>
      </c>
      <c r="CB194" s="20">
        <v>59679</v>
      </c>
      <c r="CC194" s="20">
        <f t="shared" si="91"/>
        <v>0</v>
      </c>
      <c r="CD194" s="20"/>
    </row>
    <row r="195" spans="1:82" s="49" customFormat="1" x14ac:dyDescent="0.3">
      <c r="A195" s="50" t="s">
        <v>55</v>
      </c>
      <c r="B195" s="51" t="s">
        <v>462</v>
      </c>
      <c r="C195" s="51" t="s">
        <v>56</v>
      </c>
      <c r="D195" s="51" t="s">
        <v>463</v>
      </c>
      <c r="E195" s="52" t="s">
        <v>441</v>
      </c>
      <c r="F195" s="52" t="s">
        <v>439</v>
      </c>
      <c r="G195" s="47" t="str">
        <f t="shared" si="81"/>
        <v>0</v>
      </c>
      <c r="H195" s="47" t="str">
        <f t="shared" si="82"/>
        <v>1</v>
      </c>
      <c r="I195" s="47" t="str">
        <f t="shared" si="83"/>
        <v>0</v>
      </c>
      <c r="J195" s="47" t="str">
        <f t="shared" si="84"/>
        <v>0</v>
      </c>
      <c r="K195" s="47" t="str">
        <f t="shared" si="85"/>
        <v>0100</v>
      </c>
      <c r="L195" s="52" t="str">
        <f t="shared" si="86"/>
        <v>08802188District Design and Led 18-21</v>
      </c>
      <c r="M195" s="55"/>
      <c r="N195" s="55"/>
      <c r="O195" s="55"/>
      <c r="P195" s="55"/>
      <c r="Q195" s="19">
        <f t="shared" si="90"/>
        <v>0</v>
      </c>
      <c r="R195" s="19"/>
      <c r="S195" s="19">
        <v>7837</v>
      </c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19">
        <f t="shared" si="88"/>
        <v>7837</v>
      </c>
      <c r="AG195" s="55"/>
      <c r="AH195" s="55">
        <v>0</v>
      </c>
      <c r="AI195" s="55"/>
      <c r="AJ195" s="55"/>
      <c r="AK195" s="55"/>
      <c r="AL195" s="55"/>
      <c r="AM195" s="55"/>
      <c r="AN195" s="55">
        <v>0</v>
      </c>
      <c r="AO195" s="55">
        <v>0</v>
      </c>
      <c r="AP195" s="55"/>
      <c r="AQ195" s="55"/>
      <c r="AR195" s="55"/>
      <c r="AS195" s="55"/>
      <c r="AT195" s="56">
        <v>0</v>
      </c>
      <c r="AU195" s="56">
        <v>0</v>
      </c>
      <c r="AV195" s="56">
        <v>0</v>
      </c>
      <c r="AW195" s="22">
        <f t="shared" si="89"/>
        <v>7837</v>
      </c>
      <c r="AX195" s="57">
        <v>0</v>
      </c>
      <c r="AY195" s="55">
        <v>81780</v>
      </c>
      <c r="AZ195" s="58"/>
      <c r="BA195" s="59">
        <v>0</v>
      </c>
      <c r="BB195" s="19">
        <v>0</v>
      </c>
      <c r="BC195" s="55">
        <v>0</v>
      </c>
      <c r="BD195" s="55">
        <v>0</v>
      </c>
      <c r="BE195" s="55"/>
      <c r="BF195" s="55"/>
      <c r="BG195" s="55">
        <v>0</v>
      </c>
      <c r="BH195" s="55">
        <v>0</v>
      </c>
      <c r="BI195" s="55">
        <v>0</v>
      </c>
      <c r="BJ195" s="56"/>
      <c r="BK195" s="56"/>
      <c r="BL195" s="56"/>
      <c r="BM195" s="21">
        <f t="shared" si="71"/>
        <v>89617</v>
      </c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>
        <f t="shared" si="92"/>
        <v>89617</v>
      </c>
      <c r="CB195" s="20">
        <v>89617</v>
      </c>
      <c r="CC195" s="20">
        <f t="shared" si="91"/>
        <v>0</v>
      </c>
      <c r="CD195" s="20"/>
    </row>
    <row r="196" spans="1:82" s="49" customFormat="1" x14ac:dyDescent="0.3">
      <c r="A196" s="50" t="s">
        <v>55</v>
      </c>
      <c r="B196" s="51" t="s">
        <v>464</v>
      </c>
      <c r="C196" s="51" t="s">
        <v>56</v>
      </c>
      <c r="D196" s="51" t="s">
        <v>465</v>
      </c>
      <c r="E196" s="52" t="s">
        <v>438</v>
      </c>
      <c r="F196" s="52" t="s">
        <v>439</v>
      </c>
      <c r="G196" s="47" t="str">
        <f t="shared" si="81"/>
        <v>1</v>
      </c>
      <c r="H196" s="47" t="str">
        <f t="shared" si="82"/>
        <v>0</v>
      </c>
      <c r="I196" s="47" t="str">
        <f t="shared" si="83"/>
        <v>0</v>
      </c>
      <c r="J196" s="47" t="str">
        <f t="shared" si="84"/>
        <v>0</v>
      </c>
      <c r="K196" s="47" t="str">
        <f t="shared" si="85"/>
        <v>1000</v>
      </c>
      <c r="L196" s="52" t="str">
        <f t="shared" si="86"/>
        <v>08802209District Design and Led 17-20</v>
      </c>
      <c r="M196" s="19">
        <v>13946</v>
      </c>
      <c r="N196" s="55"/>
      <c r="O196" s="55"/>
      <c r="P196" s="55"/>
      <c r="Q196" s="19">
        <f t="shared" si="90"/>
        <v>13946</v>
      </c>
      <c r="R196" s="19">
        <v>9946</v>
      </c>
      <c r="S196" s="19">
        <v>0</v>
      </c>
      <c r="T196" s="55"/>
      <c r="U196" s="55"/>
      <c r="V196" s="55"/>
      <c r="W196" s="55"/>
      <c r="X196" s="55"/>
      <c r="Y196" s="55"/>
      <c r="Z196" s="19">
        <v>-3467</v>
      </c>
      <c r="AA196" s="55"/>
      <c r="AB196" s="55"/>
      <c r="AC196" s="55"/>
      <c r="AD196" s="55"/>
      <c r="AE196" s="55"/>
      <c r="AF196" s="19">
        <f t="shared" si="88"/>
        <v>20425</v>
      </c>
      <c r="AG196" s="55"/>
      <c r="AH196" s="55">
        <v>0</v>
      </c>
      <c r="AI196" s="55"/>
      <c r="AJ196" s="55"/>
      <c r="AK196" s="55"/>
      <c r="AL196" s="55"/>
      <c r="AM196" s="55"/>
      <c r="AN196" s="55">
        <v>0</v>
      </c>
      <c r="AO196" s="55">
        <v>0</v>
      </c>
      <c r="AP196" s="55"/>
      <c r="AQ196" s="55"/>
      <c r="AR196" s="55"/>
      <c r="AS196" s="55"/>
      <c r="AT196" s="56">
        <v>0</v>
      </c>
      <c r="AU196" s="56">
        <v>0</v>
      </c>
      <c r="AV196" s="56">
        <v>0</v>
      </c>
      <c r="AW196" s="22">
        <f t="shared" si="89"/>
        <v>20425</v>
      </c>
      <c r="AX196" s="57">
        <v>0</v>
      </c>
      <c r="AY196" s="55">
        <v>0</v>
      </c>
      <c r="AZ196" s="58"/>
      <c r="BA196" s="59">
        <v>0</v>
      </c>
      <c r="BB196" s="19">
        <v>0</v>
      </c>
      <c r="BC196" s="55">
        <v>0</v>
      </c>
      <c r="BD196" s="55">
        <v>0</v>
      </c>
      <c r="BE196" s="55"/>
      <c r="BF196" s="55"/>
      <c r="BG196" s="55">
        <v>0</v>
      </c>
      <c r="BH196" s="55">
        <v>0</v>
      </c>
      <c r="BI196" s="55">
        <v>0</v>
      </c>
      <c r="BJ196" s="56"/>
      <c r="BK196" s="56"/>
      <c r="BL196" s="56"/>
      <c r="BM196" s="21">
        <f t="shared" ref="BM196:BM259" si="93">SUM(AW196:BL196)</f>
        <v>20425</v>
      </c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>
        <f t="shared" si="92"/>
        <v>20425</v>
      </c>
      <c r="CB196" s="20">
        <v>20425</v>
      </c>
      <c r="CC196" s="20">
        <f t="shared" si="91"/>
        <v>0</v>
      </c>
      <c r="CD196" s="20"/>
    </row>
    <row r="197" spans="1:82" s="49" customFormat="1" x14ac:dyDescent="0.3">
      <c r="A197" s="50" t="s">
        <v>55</v>
      </c>
      <c r="B197" s="51" t="s">
        <v>464</v>
      </c>
      <c r="C197" s="51" t="s">
        <v>56</v>
      </c>
      <c r="D197" s="51" t="s">
        <v>465</v>
      </c>
      <c r="E197" s="52" t="s">
        <v>441</v>
      </c>
      <c r="F197" s="52" t="s">
        <v>439</v>
      </c>
      <c r="G197" s="47" t="str">
        <f t="shared" si="81"/>
        <v>0</v>
      </c>
      <c r="H197" s="47" t="str">
        <f t="shared" si="82"/>
        <v>1</v>
      </c>
      <c r="I197" s="47" t="str">
        <f t="shared" si="83"/>
        <v>0</v>
      </c>
      <c r="J197" s="47" t="str">
        <f t="shared" si="84"/>
        <v>0</v>
      </c>
      <c r="K197" s="47" t="str">
        <f t="shared" si="85"/>
        <v>0100</v>
      </c>
      <c r="L197" s="52" t="str">
        <f t="shared" si="86"/>
        <v>08802209District Design and Led 18-21</v>
      </c>
      <c r="M197" s="55"/>
      <c r="N197" s="55"/>
      <c r="O197" s="55"/>
      <c r="P197" s="55"/>
      <c r="Q197" s="19">
        <f t="shared" si="90"/>
        <v>0</v>
      </c>
      <c r="R197" s="19"/>
      <c r="S197" s="19">
        <v>14191</v>
      </c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19">
        <f t="shared" si="88"/>
        <v>14191</v>
      </c>
      <c r="AG197" s="55"/>
      <c r="AH197" s="55">
        <v>0</v>
      </c>
      <c r="AI197" s="55"/>
      <c r="AJ197" s="55"/>
      <c r="AK197" s="55"/>
      <c r="AL197" s="55"/>
      <c r="AM197" s="55"/>
      <c r="AN197" s="55">
        <v>0</v>
      </c>
      <c r="AO197" s="55">
        <v>0</v>
      </c>
      <c r="AP197" s="55"/>
      <c r="AQ197" s="55"/>
      <c r="AR197" s="55"/>
      <c r="AS197" s="55"/>
      <c r="AT197" s="56">
        <v>0</v>
      </c>
      <c r="AU197" s="56">
        <v>0</v>
      </c>
      <c r="AV197" s="56">
        <v>0</v>
      </c>
      <c r="AW197" s="22">
        <f t="shared" si="89"/>
        <v>14191</v>
      </c>
      <c r="AX197" s="57">
        <v>0</v>
      </c>
      <c r="AY197" s="55">
        <v>0</v>
      </c>
      <c r="AZ197" s="58"/>
      <c r="BA197" s="59">
        <v>0</v>
      </c>
      <c r="BB197" s="19">
        <v>0</v>
      </c>
      <c r="BC197" s="55">
        <v>0</v>
      </c>
      <c r="BD197" s="55">
        <v>0</v>
      </c>
      <c r="BE197" s="55"/>
      <c r="BF197" s="55"/>
      <c r="BG197" s="55">
        <v>0</v>
      </c>
      <c r="BH197" s="55">
        <v>0</v>
      </c>
      <c r="BI197" s="55">
        <v>0</v>
      </c>
      <c r="BJ197" s="56"/>
      <c r="BK197" s="56"/>
      <c r="BL197" s="56"/>
      <c r="BM197" s="21">
        <f t="shared" si="93"/>
        <v>14191</v>
      </c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>
        <f t="shared" si="92"/>
        <v>14191</v>
      </c>
      <c r="CB197" s="20">
        <v>14191</v>
      </c>
      <c r="CC197" s="20">
        <f t="shared" si="91"/>
        <v>0</v>
      </c>
      <c r="CD197" s="20"/>
    </row>
    <row r="198" spans="1:82" s="49" customFormat="1" x14ac:dyDescent="0.3">
      <c r="A198" s="50" t="s">
        <v>55</v>
      </c>
      <c r="B198" s="51" t="s">
        <v>466</v>
      </c>
      <c r="C198" s="51" t="s">
        <v>56</v>
      </c>
      <c r="D198" s="51" t="s">
        <v>467</v>
      </c>
      <c r="E198" s="52" t="s">
        <v>440</v>
      </c>
      <c r="F198" s="52"/>
      <c r="G198" s="47"/>
      <c r="H198" s="47"/>
      <c r="I198" s="47"/>
      <c r="J198" s="47"/>
      <c r="K198" s="47"/>
      <c r="L198" s="52"/>
      <c r="M198" s="55"/>
      <c r="N198" s="55"/>
      <c r="O198" s="55"/>
      <c r="P198" s="55"/>
      <c r="Q198" s="19"/>
      <c r="R198" s="19"/>
      <c r="S198" s="19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19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6"/>
      <c r="AU198" s="56"/>
      <c r="AV198" s="56"/>
      <c r="AW198" s="22"/>
      <c r="AX198" s="57">
        <v>50574.932800000002</v>
      </c>
      <c r="AY198" s="55"/>
      <c r="AZ198" s="58"/>
      <c r="BA198" s="59"/>
      <c r="BB198" s="19"/>
      <c r="BC198" s="55"/>
      <c r="BD198" s="55"/>
      <c r="BE198" s="55"/>
      <c r="BF198" s="55"/>
      <c r="BG198" s="55"/>
      <c r="BH198" s="55"/>
      <c r="BI198" s="55"/>
      <c r="BJ198" s="56"/>
      <c r="BK198" s="56"/>
      <c r="BL198" s="56"/>
      <c r="BM198" s="21">
        <f t="shared" si="93"/>
        <v>50574.932800000002</v>
      </c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>
        <f t="shared" si="92"/>
        <v>50574.932800000002</v>
      </c>
      <c r="CB198" s="20">
        <v>50574.932800000002</v>
      </c>
      <c r="CC198" s="20">
        <f t="shared" si="91"/>
        <v>0</v>
      </c>
      <c r="CD198" s="20"/>
    </row>
    <row r="199" spans="1:82" s="49" customFormat="1" x14ac:dyDescent="0.3">
      <c r="A199" s="50" t="s">
        <v>55</v>
      </c>
      <c r="B199" s="51" t="s">
        <v>468</v>
      </c>
      <c r="C199" s="51" t="s">
        <v>56</v>
      </c>
      <c r="D199" s="51" t="s">
        <v>469</v>
      </c>
      <c r="E199" s="52" t="s">
        <v>441</v>
      </c>
      <c r="F199" s="52" t="s">
        <v>439</v>
      </c>
      <c r="G199" s="47" t="str">
        <f t="shared" ref="G199:G225" si="94">IF(M199&gt;0, "1", "0")</f>
        <v>0</v>
      </c>
      <c r="H199" s="47" t="str">
        <f t="shared" ref="H199:H225" si="95">IF(S199&gt;0, "1", "0")</f>
        <v>1</v>
      </c>
      <c r="I199" s="47" t="str">
        <f t="shared" ref="I199:I225" si="96">IF(AI199&gt;0, "1", "0")</f>
        <v>0</v>
      </c>
      <c r="J199" s="47" t="str">
        <f t="shared" ref="J199:J225" si="97">IF(AZ199&gt;0, "1", "0")</f>
        <v>0</v>
      </c>
      <c r="K199" s="47" t="str">
        <f t="shared" ref="K199:K225" si="98">CONCATENATE(G199,H199,I199,J199)</f>
        <v>0100</v>
      </c>
      <c r="L199" s="52" t="str">
        <f t="shared" ref="L199:L225" si="99">A199&amp;B199&amp;E199</f>
        <v>08802506District Design and Led 18-21</v>
      </c>
      <c r="M199" s="55"/>
      <c r="N199" s="55"/>
      <c r="O199" s="55"/>
      <c r="P199" s="55"/>
      <c r="Q199" s="19">
        <f t="shared" ref="Q199:Q225" si="100">SUM(M199:P199)</f>
        <v>0</v>
      </c>
      <c r="R199" s="19"/>
      <c r="S199" s="19">
        <v>7837</v>
      </c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19">
        <f t="shared" ref="AF199:AF225" si="101">SUM(Q199:AE199)</f>
        <v>7837</v>
      </c>
      <c r="AG199" s="55"/>
      <c r="AH199" s="55">
        <v>0</v>
      </c>
      <c r="AI199" s="55"/>
      <c r="AJ199" s="55"/>
      <c r="AK199" s="55"/>
      <c r="AL199" s="55"/>
      <c r="AM199" s="55"/>
      <c r="AN199" s="55">
        <v>0</v>
      </c>
      <c r="AO199" s="55">
        <v>0</v>
      </c>
      <c r="AP199" s="55"/>
      <c r="AQ199" s="55"/>
      <c r="AR199" s="55"/>
      <c r="AS199" s="55"/>
      <c r="AT199" s="56">
        <v>0</v>
      </c>
      <c r="AU199" s="56">
        <v>0</v>
      </c>
      <c r="AV199" s="56">
        <v>0</v>
      </c>
      <c r="AW199" s="22">
        <f t="shared" ref="AW199:AW259" si="102">SUM(AF199:AV199)</f>
        <v>7837</v>
      </c>
      <c r="AX199" s="57">
        <v>0</v>
      </c>
      <c r="AY199" s="55">
        <v>0</v>
      </c>
      <c r="AZ199" s="58"/>
      <c r="BA199" s="59">
        <v>0</v>
      </c>
      <c r="BB199" s="19">
        <v>0</v>
      </c>
      <c r="BC199" s="55">
        <v>0</v>
      </c>
      <c r="BD199" s="55">
        <v>0</v>
      </c>
      <c r="BE199" s="55"/>
      <c r="BF199" s="55"/>
      <c r="BG199" s="55">
        <v>0</v>
      </c>
      <c r="BH199" s="55">
        <v>0</v>
      </c>
      <c r="BI199" s="55">
        <v>0</v>
      </c>
      <c r="BJ199" s="56"/>
      <c r="BK199" s="56"/>
      <c r="BL199" s="56"/>
      <c r="BM199" s="21">
        <f t="shared" si="93"/>
        <v>7837</v>
      </c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>
        <f t="shared" si="92"/>
        <v>7837</v>
      </c>
      <c r="CB199" s="20">
        <v>7837</v>
      </c>
      <c r="CC199" s="20">
        <f t="shared" si="91"/>
        <v>0</v>
      </c>
      <c r="CD199" s="20"/>
    </row>
    <row r="200" spans="1:82" s="49" customFormat="1" x14ac:dyDescent="0.3">
      <c r="A200" s="50" t="s">
        <v>55</v>
      </c>
      <c r="B200" s="51" t="s">
        <v>470</v>
      </c>
      <c r="C200" s="51" t="s">
        <v>56</v>
      </c>
      <c r="D200" s="51" t="s">
        <v>471</v>
      </c>
      <c r="E200" s="52" t="s">
        <v>438</v>
      </c>
      <c r="F200" s="52" t="s">
        <v>439</v>
      </c>
      <c r="G200" s="47" t="str">
        <f t="shared" si="94"/>
        <v>1</v>
      </c>
      <c r="H200" s="47" t="str">
        <f t="shared" si="95"/>
        <v>0</v>
      </c>
      <c r="I200" s="47" t="str">
        <f t="shared" si="96"/>
        <v>0</v>
      </c>
      <c r="J200" s="47" t="str">
        <f t="shared" si="97"/>
        <v>0</v>
      </c>
      <c r="K200" s="47" t="str">
        <f t="shared" si="98"/>
        <v>1000</v>
      </c>
      <c r="L200" s="52" t="str">
        <f t="shared" si="99"/>
        <v>08802652District Design and Led 17-20</v>
      </c>
      <c r="M200" s="19">
        <v>8046</v>
      </c>
      <c r="N200" s="55"/>
      <c r="O200" s="55"/>
      <c r="P200" s="55"/>
      <c r="Q200" s="19">
        <f t="shared" si="100"/>
        <v>8046</v>
      </c>
      <c r="R200" s="19">
        <v>7631</v>
      </c>
      <c r="S200" s="19">
        <v>0</v>
      </c>
      <c r="T200" s="55"/>
      <c r="U200" s="55"/>
      <c r="V200" s="55"/>
      <c r="W200" s="55"/>
      <c r="X200" s="55"/>
      <c r="Y200" s="55"/>
      <c r="Z200" s="19">
        <v>-2167</v>
      </c>
      <c r="AA200" s="55"/>
      <c r="AB200" s="55"/>
      <c r="AC200" s="55"/>
      <c r="AD200" s="55"/>
      <c r="AE200" s="55"/>
      <c r="AF200" s="19">
        <f t="shared" si="101"/>
        <v>13510</v>
      </c>
      <c r="AG200" s="55"/>
      <c r="AH200" s="55">
        <v>0</v>
      </c>
      <c r="AI200" s="55"/>
      <c r="AJ200" s="55"/>
      <c r="AK200" s="55"/>
      <c r="AL200" s="55"/>
      <c r="AM200" s="55"/>
      <c r="AN200" s="19">
        <v>-12390.16</v>
      </c>
      <c r="AO200" s="55">
        <v>0</v>
      </c>
      <c r="AP200" s="55"/>
      <c r="AQ200" s="55"/>
      <c r="AR200" s="55"/>
      <c r="AS200" s="55"/>
      <c r="AT200" s="56">
        <v>0</v>
      </c>
      <c r="AU200" s="56">
        <v>0</v>
      </c>
      <c r="AV200" s="56">
        <v>0</v>
      </c>
      <c r="AW200" s="22">
        <f t="shared" si="102"/>
        <v>1119.8400000000001</v>
      </c>
      <c r="AX200" s="57">
        <v>0</v>
      </c>
      <c r="AY200" s="55">
        <v>0</v>
      </c>
      <c r="AZ200" s="58"/>
      <c r="BA200" s="59">
        <v>0</v>
      </c>
      <c r="BB200" s="19">
        <v>0</v>
      </c>
      <c r="BC200" s="55">
        <v>0</v>
      </c>
      <c r="BD200" s="19">
        <v>0</v>
      </c>
      <c r="BE200" s="55"/>
      <c r="BF200" s="55"/>
      <c r="BG200" s="55">
        <v>0</v>
      </c>
      <c r="BH200" s="55">
        <v>0</v>
      </c>
      <c r="BI200" s="55">
        <v>0</v>
      </c>
      <c r="BJ200" s="56"/>
      <c r="BK200" s="56"/>
      <c r="BL200" s="56"/>
      <c r="BM200" s="21">
        <f t="shared" si="93"/>
        <v>1119.8400000000001</v>
      </c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>
        <f t="shared" si="92"/>
        <v>1119.8400000000001</v>
      </c>
      <c r="CB200" s="20">
        <v>1119.8400000000001</v>
      </c>
      <c r="CC200" s="20">
        <f t="shared" si="91"/>
        <v>0</v>
      </c>
      <c r="CD200" s="20"/>
    </row>
    <row r="201" spans="1:82" s="49" customFormat="1" x14ac:dyDescent="0.3">
      <c r="A201" s="50" t="s">
        <v>55</v>
      </c>
      <c r="B201" s="51" t="s">
        <v>472</v>
      </c>
      <c r="C201" s="51" t="s">
        <v>56</v>
      </c>
      <c r="D201" s="51" t="s">
        <v>473</v>
      </c>
      <c r="E201" s="52" t="s">
        <v>438</v>
      </c>
      <c r="F201" s="52" t="s">
        <v>439</v>
      </c>
      <c r="G201" s="47" t="str">
        <f t="shared" si="94"/>
        <v>1</v>
      </c>
      <c r="H201" s="47" t="str">
        <f t="shared" si="95"/>
        <v>0</v>
      </c>
      <c r="I201" s="47" t="str">
        <f t="shared" si="96"/>
        <v>0</v>
      </c>
      <c r="J201" s="47" t="str">
        <f t="shared" si="97"/>
        <v>0</v>
      </c>
      <c r="K201" s="47" t="str">
        <f t="shared" si="98"/>
        <v>1000</v>
      </c>
      <c r="L201" s="52" t="str">
        <f t="shared" si="99"/>
        <v>08802726District Design and Led 17-20</v>
      </c>
      <c r="M201" s="19">
        <v>8046</v>
      </c>
      <c r="N201" s="55"/>
      <c r="O201" s="55"/>
      <c r="P201" s="55"/>
      <c r="Q201" s="19">
        <f t="shared" si="100"/>
        <v>8046</v>
      </c>
      <c r="R201" s="19">
        <v>130979</v>
      </c>
      <c r="S201" s="19">
        <v>0</v>
      </c>
      <c r="T201" s="55"/>
      <c r="U201" s="55"/>
      <c r="V201" s="55"/>
      <c r="W201" s="55"/>
      <c r="X201" s="55"/>
      <c r="Y201" s="55"/>
      <c r="Z201" s="19">
        <v>-28213</v>
      </c>
      <c r="AA201" s="55"/>
      <c r="AB201" s="55"/>
      <c r="AC201" s="19">
        <v>-50021</v>
      </c>
      <c r="AD201" s="55"/>
      <c r="AE201" s="55"/>
      <c r="AF201" s="19">
        <f t="shared" si="101"/>
        <v>60791</v>
      </c>
      <c r="AG201" s="55"/>
      <c r="AH201" s="55">
        <v>0</v>
      </c>
      <c r="AI201" s="55"/>
      <c r="AJ201" s="55"/>
      <c r="AK201" s="55"/>
      <c r="AL201" s="55"/>
      <c r="AM201" s="55"/>
      <c r="AN201" s="55">
        <v>0</v>
      </c>
      <c r="AO201" s="55">
        <v>0</v>
      </c>
      <c r="AP201" s="55"/>
      <c r="AQ201" s="55"/>
      <c r="AR201" s="55"/>
      <c r="AS201" s="55"/>
      <c r="AT201" s="56">
        <v>0</v>
      </c>
      <c r="AU201" s="56">
        <v>0</v>
      </c>
      <c r="AV201" s="56">
        <v>0</v>
      </c>
      <c r="AW201" s="22">
        <f t="shared" si="102"/>
        <v>60791</v>
      </c>
      <c r="AX201" s="57">
        <v>0</v>
      </c>
      <c r="AY201" s="55">
        <v>0</v>
      </c>
      <c r="AZ201" s="58"/>
      <c r="BA201" s="59">
        <v>0</v>
      </c>
      <c r="BB201" s="19">
        <v>0</v>
      </c>
      <c r="BC201" s="55">
        <v>0</v>
      </c>
      <c r="BD201" s="55">
        <v>0</v>
      </c>
      <c r="BE201" s="55"/>
      <c r="BF201" s="55"/>
      <c r="BG201" s="55">
        <v>0</v>
      </c>
      <c r="BH201" s="55">
        <v>0</v>
      </c>
      <c r="BI201" s="55">
        <v>0</v>
      </c>
      <c r="BJ201" s="56"/>
      <c r="BK201" s="56"/>
      <c r="BL201" s="56"/>
      <c r="BM201" s="21">
        <f t="shared" si="93"/>
        <v>60791</v>
      </c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>
        <f t="shared" si="92"/>
        <v>60791</v>
      </c>
      <c r="CB201" s="20">
        <v>60791</v>
      </c>
      <c r="CC201" s="20">
        <f t="shared" si="91"/>
        <v>0</v>
      </c>
      <c r="CD201" s="20"/>
    </row>
    <row r="202" spans="1:82" s="49" customFormat="1" x14ac:dyDescent="0.3">
      <c r="A202" s="50" t="s">
        <v>55</v>
      </c>
      <c r="B202" s="51" t="s">
        <v>472</v>
      </c>
      <c r="C202" s="51" t="s">
        <v>56</v>
      </c>
      <c r="D202" s="51" t="s">
        <v>473</v>
      </c>
      <c r="E202" s="52" t="s">
        <v>441</v>
      </c>
      <c r="F202" s="52" t="s">
        <v>439</v>
      </c>
      <c r="G202" s="47" t="str">
        <f t="shared" si="94"/>
        <v>0</v>
      </c>
      <c r="H202" s="47" t="str">
        <f t="shared" si="95"/>
        <v>1</v>
      </c>
      <c r="I202" s="47" t="str">
        <f t="shared" si="96"/>
        <v>0</v>
      </c>
      <c r="J202" s="47" t="str">
        <f t="shared" si="97"/>
        <v>0</v>
      </c>
      <c r="K202" s="47" t="str">
        <f t="shared" si="98"/>
        <v>0100</v>
      </c>
      <c r="L202" s="52" t="str">
        <f t="shared" si="99"/>
        <v>08802726District Design and Led 18-21</v>
      </c>
      <c r="M202" s="55"/>
      <c r="N202" s="55"/>
      <c r="O202" s="55"/>
      <c r="P202" s="55"/>
      <c r="Q202" s="19">
        <f t="shared" si="100"/>
        <v>0</v>
      </c>
      <c r="R202" s="19"/>
      <c r="S202" s="19">
        <v>7837</v>
      </c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19">
        <f t="shared" si="101"/>
        <v>7837</v>
      </c>
      <c r="AG202" s="55"/>
      <c r="AH202" s="55">
        <v>0</v>
      </c>
      <c r="AI202" s="55"/>
      <c r="AJ202" s="55"/>
      <c r="AK202" s="55"/>
      <c r="AL202" s="55"/>
      <c r="AM202" s="55"/>
      <c r="AN202" s="55">
        <v>0</v>
      </c>
      <c r="AO202" s="55">
        <v>0</v>
      </c>
      <c r="AP202" s="55"/>
      <c r="AQ202" s="55"/>
      <c r="AR202" s="55"/>
      <c r="AS202" s="55"/>
      <c r="AT202" s="56">
        <v>0</v>
      </c>
      <c r="AU202" s="56">
        <v>0</v>
      </c>
      <c r="AV202" s="56">
        <v>0</v>
      </c>
      <c r="AW202" s="22">
        <f t="shared" si="102"/>
        <v>7837</v>
      </c>
      <c r="AX202" s="57">
        <v>0</v>
      </c>
      <c r="AY202" s="55">
        <v>81780</v>
      </c>
      <c r="AZ202" s="58"/>
      <c r="BA202" s="59">
        <v>0</v>
      </c>
      <c r="BB202" s="19">
        <v>0</v>
      </c>
      <c r="BC202" s="55">
        <v>0</v>
      </c>
      <c r="BD202" s="55">
        <v>0</v>
      </c>
      <c r="BE202" s="55"/>
      <c r="BF202" s="55"/>
      <c r="BG202" s="55">
        <v>0</v>
      </c>
      <c r="BH202" s="55">
        <v>0</v>
      </c>
      <c r="BI202" s="55">
        <v>0</v>
      </c>
      <c r="BJ202" s="56"/>
      <c r="BK202" s="56"/>
      <c r="BL202" s="56"/>
      <c r="BM202" s="21">
        <f t="shared" si="93"/>
        <v>89617</v>
      </c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>
        <f t="shared" si="92"/>
        <v>89617</v>
      </c>
      <c r="CB202" s="20">
        <v>89617</v>
      </c>
      <c r="CC202" s="20">
        <f t="shared" si="91"/>
        <v>0</v>
      </c>
      <c r="CD202" s="20"/>
    </row>
    <row r="203" spans="1:82" s="49" customFormat="1" x14ac:dyDescent="0.3">
      <c r="A203" s="50" t="s">
        <v>55</v>
      </c>
      <c r="B203" s="51" t="s">
        <v>474</v>
      </c>
      <c r="C203" s="51" t="s">
        <v>56</v>
      </c>
      <c r="D203" s="51" t="s">
        <v>475</v>
      </c>
      <c r="E203" s="52" t="s">
        <v>438</v>
      </c>
      <c r="F203" s="52" t="s">
        <v>439</v>
      </c>
      <c r="G203" s="47" t="str">
        <f t="shared" si="94"/>
        <v>1</v>
      </c>
      <c r="H203" s="47" t="str">
        <f t="shared" si="95"/>
        <v>0</v>
      </c>
      <c r="I203" s="47" t="str">
        <f t="shared" si="96"/>
        <v>0</v>
      </c>
      <c r="J203" s="47" t="str">
        <f t="shared" si="97"/>
        <v>0</v>
      </c>
      <c r="K203" s="47" t="str">
        <f t="shared" si="98"/>
        <v>1000</v>
      </c>
      <c r="L203" s="52" t="str">
        <f t="shared" si="99"/>
        <v>08802757District Design and Led 17-20</v>
      </c>
      <c r="M203" s="19">
        <v>8046</v>
      </c>
      <c r="N203" s="55"/>
      <c r="O203" s="55"/>
      <c r="P203" s="55"/>
      <c r="Q203" s="19">
        <f t="shared" si="100"/>
        <v>8046</v>
      </c>
      <c r="R203" s="19">
        <v>7631</v>
      </c>
      <c r="S203" s="19">
        <v>0</v>
      </c>
      <c r="T203" s="55"/>
      <c r="U203" s="55"/>
      <c r="V203" s="55"/>
      <c r="W203" s="55"/>
      <c r="X203" s="55"/>
      <c r="Y203" s="55"/>
      <c r="Z203" s="19">
        <v>-2167</v>
      </c>
      <c r="AA203" s="55"/>
      <c r="AB203" s="55"/>
      <c r="AC203" s="55"/>
      <c r="AD203" s="55"/>
      <c r="AE203" s="55"/>
      <c r="AF203" s="19">
        <f t="shared" si="101"/>
        <v>13510</v>
      </c>
      <c r="AG203" s="55"/>
      <c r="AH203" s="55">
        <v>0</v>
      </c>
      <c r="AI203" s="55"/>
      <c r="AJ203" s="55"/>
      <c r="AK203" s="55"/>
      <c r="AL203" s="55"/>
      <c r="AM203" s="55"/>
      <c r="AN203" s="55">
        <v>0</v>
      </c>
      <c r="AO203" s="55">
        <v>0</v>
      </c>
      <c r="AP203" s="55"/>
      <c r="AQ203" s="55"/>
      <c r="AR203" s="55"/>
      <c r="AS203" s="55"/>
      <c r="AT203" s="56">
        <v>0</v>
      </c>
      <c r="AU203" s="56">
        <v>0</v>
      </c>
      <c r="AV203" s="56">
        <v>0</v>
      </c>
      <c r="AW203" s="22">
        <f t="shared" si="102"/>
        <v>13510</v>
      </c>
      <c r="AX203" s="57">
        <v>0</v>
      </c>
      <c r="AY203" s="55">
        <v>0</v>
      </c>
      <c r="AZ203" s="58"/>
      <c r="BA203" s="59">
        <v>0</v>
      </c>
      <c r="BB203" s="19">
        <v>0</v>
      </c>
      <c r="BC203" s="55">
        <v>0</v>
      </c>
      <c r="BD203" s="55">
        <v>0</v>
      </c>
      <c r="BE203" s="55"/>
      <c r="BF203" s="55"/>
      <c r="BG203" s="55">
        <v>0</v>
      </c>
      <c r="BH203" s="55">
        <v>0</v>
      </c>
      <c r="BI203" s="55">
        <v>0</v>
      </c>
      <c r="BJ203" s="56"/>
      <c r="BK203" s="56"/>
      <c r="BL203" s="56"/>
      <c r="BM203" s="21">
        <f t="shared" si="93"/>
        <v>13510</v>
      </c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>
        <f t="shared" si="92"/>
        <v>13510</v>
      </c>
      <c r="CB203" s="20">
        <v>13510</v>
      </c>
      <c r="CC203" s="20">
        <f t="shared" si="91"/>
        <v>0</v>
      </c>
      <c r="CD203" s="20"/>
    </row>
    <row r="204" spans="1:82" s="49" customFormat="1" x14ac:dyDescent="0.3">
      <c r="A204" s="50" t="s">
        <v>55</v>
      </c>
      <c r="B204" s="51" t="s">
        <v>476</v>
      </c>
      <c r="C204" s="51" t="s">
        <v>56</v>
      </c>
      <c r="D204" s="51" t="s">
        <v>477</v>
      </c>
      <c r="E204" s="52" t="s">
        <v>441</v>
      </c>
      <c r="F204" s="52" t="s">
        <v>439</v>
      </c>
      <c r="G204" s="47" t="str">
        <f t="shared" si="94"/>
        <v>0</v>
      </c>
      <c r="H204" s="47" t="str">
        <f t="shared" si="95"/>
        <v>1</v>
      </c>
      <c r="I204" s="47" t="str">
        <f t="shared" si="96"/>
        <v>0</v>
      </c>
      <c r="J204" s="47" t="str">
        <f t="shared" si="97"/>
        <v>0</v>
      </c>
      <c r="K204" s="47" t="str">
        <f t="shared" si="98"/>
        <v>0100</v>
      </c>
      <c r="L204" s="52" t="str">
        <f t="shared" si="99"/>
        <v>08803340District Design and Led 18-21</v>
      </c>
      <c r="M204" s="55"/>
      <c r="N204" s="55"/>
      <c r="O204" s="55"/>
      <c r="P204" s="55"/>
      <c r="Q204" s="19">
        <f t="shared" si="100"/>
        <v>0</v>
      </c>
      <c r="R204" s="19"/>
      <c r="S204" s="19">
        <v>7837</v>
      </c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19">
        <f t="shared" si="101"/>
        <v>7837</v>
      </c>
      <c r="AG204" s="55"/>
      <c r="AH204" s="55">
        <v>0</v>
      </c>
      <c r="AI204" s="55"/>
      <c r="AJ204" s="55"/>
      <c r="AK204" s="55"/>
      <c r="AL204" s="55"/>
      <c r="AM204" s="55"/>
      <c r="AN204" s="55">
        <v>0</v>
      </c>
      <c r="AO204" s="55">
        <v>0</v>
      </c>
      <c r="AP204" s="55"/>
      <c r="AQ204" s="55"/>
      <c r="AR204" s="55"/>
      <c r="AS204" s="55"/>
      <c r="AT204" s="56">
        <v>0</v>
      </c>
      <c r="AU204" s="56">
        <v>0</v>
      </c>
      <c r="AV204" s="56">
        <v>0</v>
      </c>
      <c r="AW204" s="22">
        <f t="shared" si="102"/>
        <v>7837</v>
      </c>
      <c r="AX204" s="57">
        <v>0</v>
      </c>
      <c r="AY204" s="55">
        <v>0</v>
      </c>
      <c r="AZ204" s="58"/>
      <c r="BA204" s="59">
        <v>0</v>
      </c>
      <c r="BB204" s="19">
        <v>0</v>
      </c>
      <c r="BC204" s="55">
        <v>0</v>
      </c>
      <c r="BD204" s="55">
        <v>0</v>
      </c>
      <c r="BE204" s="55"/>
      <c r="BF204" s="55"/>
      <c r="BG204" s="55">
        <v>0</v>
      </c>
      <c r="BH204" s="55">
        <v>0</v>
      </c>
      <c r="BI204" s="55">
        <v>0</v>
      </c>
      <c r="BJ204" s="56"/>
      <c r="BK204" s="56"/>
      <c r="BL204" s="56"/>
      <c r="BM204" s="21">
        <f t="shared" si="93"/>
        <v>7837</v>
      </c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>
        <f t="shared" si="92"/>
        <v>7837</v>
      </c>
      <c r="CB204" s="20">
        <v>7837</v>
      </c>
      <c r="CC204" s="20">
        <f t="shared" si="91"/>
        <v>0</v>
      </c>
      <c r="CD204" s="20"/>
    </row>
    <row r="205" spans="1:82" s="49" customFormat="1" x14ac:dyDescent="0.3">
      <c r="A205" s="50" t="s">
        <v>55</v>
      </c>
      <c r="B205" s="51" t="s">
        <v>161</v>
      </c>
      <c r="C205" s="51" t="s">
        <v>56</v>
      </c>
      <c r="D205" s="51" t="s">
        <v>162</v>
      </c>
      <c r="E205" s="52" t="s">
        <v>438</v>
      </c>
      <c r="F205" s="52" t="s">
        <v>439</v>
      </c>
      <c r="G205" s="47" t="str">
        <f t="shared" si="94"/>
        <v>1</v>
      </c>
      <c r="H205" s="47" t="str">
        <f t="shared" si="95"/>
        <v>0</v>
      </c>
      <c r="I205" s="47" t="str">
        <f t="shared" si="96"/>
        <v>0</v>
      </c>
      <c r="J205" s="47" t="str">
        <f t="shared" si="97"/>
        <v>0</v>
      </c>
      <c r="K205" s="47" t="str">
        <f t="shared" si="98"/>
        <v>1000</v>
      </c>
      <c r="L205" s="52" t="str">
        <f t="shared" si="99"/>
        <v>08803655District Design and Led 17-20</v>
      </c>
      <c r="M205" s="19">
        <v>13946</v>
      </c>
      <c r="N205" s="55"/>
      <c r="O205" s="55"/>
      <c r="P205" s="55"/>
      <c r="Q205" s="19">
        <f t="shared" si="100"/>
        <v>13946</v>
      </c>
      <c r="R205" s="19">
        <v>9946</v>
      </c>
      <c r="S205" s="19">
        <v>0</v>
      </c>
      <c r="T205" s="55"/>
      <c r="U205" s="55"/>
      <c r="V205" s="55"/>
      <c r="W205" s="55"/>
      <c r="X205" s="55"/>
      <c r="Y205" s="55"/>
      <c r="Z205" s="19">
        <v>-3467</v>
      </c>
      <c r="AA205" s="55"/>
      <c r="AB205" s="55"/>
      <c r="AC205" s="55"/>
      <c r="AD205" s="55"/>
      <c r="AE205" s="55"/>
      <c r="AF205" s="19">
        <f t="shared" si="101"/>
        <v>20425</v>
      </c>
      <c r="AG205" s="55"/>
      <c r="AH205" s="55">
        <v>0</v>
      </c>
      <c r="AI205" s="55"/>
      <c r="AJ205" s="55"/>
      <c r="AK205" s="55"/>
      <c r="AL205" s="55"/>
      <c r="AM205" s="55"/>
      <c r="AN205" s="55">
        <v>0</v>
      </c>
      <c r="AO205" s="55">
        <v>0</v>
      </c>
      <c r="AP205" s="55"/>
      <c r="AQ205" s="55"/>
      <c r="AR205" s="55"/>
      <c r="AS205" s="55"/>
      <c r="AT205" s="56">
        <v>0</v>
      </c>
      <c r="AU205" s="56">
        <v>0</v>
      </c>
      <c r="AV205" s="56">
        <v>0</v>
      </c>
      <c r="AW205" s="22">
        <f t="shared" si="102"/>
        <v>20425</v>
      </c>
      <c r="AX205" s="57">
        <v>0</v>
      </c>
      <c r="AY205" s="55">
        <v>0</v>
      </c>
      <c r="AZ205" s="58"/>
      <c r="BA205" s="59">
        <v>0</v>
      </c>
      <c r="BB205" s="19">
        <v>0</v>
      </c>
      <c r="BC205" s="55">
        <v>0</v>
      </c>
      <c r="BD205" s="55">
        <v>0</v>
      </c>
      <c r="BE205" s="55"/>
      <c r="BF205" s="55"/>
      <c r="BG205" s="55">
        <v>0</v>
      </c>
      <c r="BH205" s="55">
        <v>0</v>
      </c>
      <c r="BI205" s="55">
        <v>0</v>
      </c>
      <c r="BJ205" s="56"/>
      <c r="BK205" s="56"/>
      <c r="BL205" s="56"/>
      <c r="BM205" s="21">
        <f t="shared" si="93"/>
        <v>20425</v>
      </c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>
        <f t="shared" si="92"/>
        <v>20425</v>
      </c>
      <c r="CB205" s="20">
        <v>20425</v>
      </c>
      <c r="CC205" s="20">
        <f t="shared" si="91"/>
        <v>0</v>
      </c>
      <c r="CD205" s="20"/>
    </row>
    <row r="206" spans="1:82" s="49" customFormat="1" x14ac:dyDescent="0.3">
      <c r="A206" s="50" t="s">
        <v>55</v>
      </c>
      <c r="B206" s="51" t="s">
        <v>478</v>
      </c>
      <c r="C206" s="51" t="s">
        <v>56</v>
      </c>
      <c r="D206" s="51" t="s">
        <v>479</v>
      </c>
      <c r="E206" s="52" t="s">
        <v>441</v>
      </c>
      <c r="F206" s="52" t="s">
        <v>439</v>
      </c>
      <c r="G206" s="47" t="str">
        <f t="shared" si="94"/>
        <v>0</v>
      </c>
      <c r="H206" s="47" t="str">
        <f t="shared" si="95"/>
        <v>1</v>
      </c>
      <c r="I206" s="47" t="str">
        <f t="shared" si="96"/>
        <v>0</v>
      </c>
      <c r="J206" s="47" t="str">
        <f t="shared" si="97"/>
        <v>0</v>
      </c>
      <c r="K206" s="47" t="str">
        <f t="shared" si="98"/>
        <v>0100</v>
      </c>
      <c r="L206" s="52" t="str">
        <f t="shared" si="99"/>
        <v>08804444District Design and Led 18-21</v>
      </c>
      <c r="M206" s="55"/>
      <c r="N206" s="55"/>
      <c r="O206" s="55"/>
      <c r="P206" s="55"/>
      <c r="Q206" s="19">
        <f t="shared" si="100"/>
        <v>0</v>
      </c>
      <c r="R206" s="19"/>
      <c r="S206" s="19">
        <v>28278</v>
      </c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19">
        <f t="shared" si="101"/>
        <v>28278</v>
      </c>
      <c r="AG206" s="55"/>
      <c r="AH206" s="55">
        <v>0</v>
      </c>
      <c r="AI206" s="55"/>
      <c r="AJ206" s="55"/>
      <c r="AK206" s="55"/>
      <c r="AL206" s="55"/>
      <c r="AM206" s="55"/>
      <c r="AN206" s="55">
        <v>0</v>
      </c>
      <c r="AO206" s="55">
        <v>0</v>
      </c>
      <c r="AP206" s="55"/>
      <c r="AQ206" s="55"/>
      <c r="AR206" s="55"/>
      <c r="AS206" s="55"/>
      <c r="AT206" s="56">
        <v>0</v>
      </c>
      <c r="AU206" s="56">
        <v>0</v>
      </c>
      <c r="AV206" s="56">
        <v>0</v>
      </c>
      <c r="AW206" s="22">
        <f t="shared" si="102"/>
        <v>28278</v>
      </c>
      <c r="AX206" s="57">
        <v>0</v>
      </c>
      <c r="AY206" s="55">
        <v>0</v>
      </c>
      <c r="AZ206" s="58"/>
      <c r="BA206" s="59">
        <v>0</v>
      </c>
      <c r="BB206" s="19">
        <v>0</v>
      </c>
      <c r="BC206" s="55">
        <v>0</v>
      </c>
      <c r="BD206" s="55">
        <v>0</v>
      </c>
      <c r="BE206" s="55"/>
      <c r="BF206" s="55"/>
      <c r="BG206" s="55">
        <v>0</v>
      </c>
      <c r="BH206" s="55">
        <v>0</v>
      </c>
      <c r="BI206" s="55">
        <v>0</v>
      </c>
      <c r="BJ206" s="56"/>
      <c r="BK206" s="56"/>
      <c r="BL206" s="56"/>
      <c r="BM206" s="21">
        <f t="shared" si="93"/>
        <v>28278</v>
      </c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>
        <f t="shared" si="92"/>
        <v>28278</v>
      </c>
      <c r="CB206" s="20">
        <v>28278</v>
      </c>
      <c r="CC206" s="20">
        <f t="shared" si="91"/>
        <v>0</v>
      </c>
      <c r="CD206" s="20"/>
    </row>
    <row r="207" spans="1:82" s="49" customFormat="1" x14ac:dyDescent="0.3">
      <c r="A207" s="50" t="s">
        <v>55</v>
      </c>
      <c r="B207" s="51" t="s">
        <v>480</v>
      </c>
      <c r="C207" s="51" t="s">
        <v>56</v>
      </c>
      <c r="D207" s="51" t="s">
        <v>481</v>
      </c>
      <c r="E207" s="52" t="s">
        <v>441</v>
      </c>
      <c r="F207" s="52" t="s">
        <v>439</v>
      </c>
      <c r="G207" s="47" t="str">
        <f t="shared" si="94"/>
        <v>0</v>
      </c>
      <c r="H207" s="47" t="str">
        <f t="shared" si="95"/>
        <v>1</v>
      </c>
      <c r="I207" s="47" t="str">
        <f t="shared" si="96"/>
        <v>1</v>
      </c>
      <c r="J207" s="47" t="str">
        <f t="shared" si="97"/>
        <v>0</v>
      </c>
      <c r="K207" s="47" t="str">
        <f t="shared" si="98"/>
        <v>0110</v>
      </c>
      <c r="L207" s="52" t="str">
        <f t="shared" si="99"/>
        <v>08804494District Design and Led 18-21</v>
      </c>
      <c r="M207" s="55"/>
      <c r="N207" s="55"/>
      <c r="O207" s="55"/>
      <c r="P207" s="55"/>
      <c r="Q207" s="19">
        <f t="shared" si="100"/>
        <v>0</v>
      </c>
      <c r="R207" s="19"/>
      <c r="S207" s="19">
        <v>36115</v>
      </c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19">
        <f t="shared" si="101"/>
        <v>36115</v>
      </c>
      <c r="AG207" s="55"/>
      <c r="AH207" s="55">
        <v>0</v>
      </c>
      <c r="AI207" s="55">
        <v>810.48</v>
      </c>
      <c r="AJ207" s="55"/>
      <c r="AK207" s="55"/>
      <c r="AL207" s="55"/>
      <c r="AM207" s="19">
        <v>-548.12</v>
      </c>
      <c r="AN207" s="55">
        <v>0</v>
      </c>
      <c r="AO207" s="55">
        <v>0</v>
      </c>
      <c r="AP207" s="55"/>
      <c r="AQ207" s="55"/>
      <c r="AR207" s="55"/>
      <c r="AS207" s="55"/>
      <c r="AT207" s="56">
        <v>0</v>
      </c>
      <c r="AU207" s="56">
        <v>0</v>
      </c>
      <c r="AV207" s="56">
        <v>0</v>
      </c>
      <c r="AW207" s="22">
        <f t="shared" si="102"/>
        <v>36377.360000000001</v>
      </c>
      <c r="AX207" s="57">
        <v>0</v>
      </c>
      <c r="AY207" s="55">
        <v>99206.772800000006</v>
      </c>
      <c r="AZ207" s="58"/>
      <c r="BA207" s="59">
        <v>0</v>
      </c>
      <c r="BB207" s="19">
        <v>0</v>
      </c>
      <c r="BC207" s="19">
        <v>0</v>
      </c>
      <c r="BD207" s="55">
        <v>0</v>
      </c>
      <c r="BE207" s="55"/>
      <c r="BF207" s="55"/>
      <c r="BG207" s="55">
        <v>0</v>
      </c>
      <c r="BH207" s="55">
        <v>0</v>
      </c>
      <c r="BI207" s="55">
        <v>0</v>
      </c>
      <c r="BJ207" s="56"/>
      <c r="BK207" s="56"/>
      <c r="BL207" s="56"/>
      <c r="BM207" s="21">
        <f t="shared" si="93"/>
        <v>135584.13280000002</v>
      </c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>
        <f t="shared" si="92"/>
        <v>135584.13280000002</v>
      </c>
      <c r="CB207" s="20">
        <v>135584.13280000002</v>
      </c>
      <c r="CC207" s="20">
        <f t="shared" si="91"/>
        <v>0</v>
      </c>
      <c r="CD207" s="20"/>
    </row>
    <row r="208" spans="1:82" s="49" customFormat="1" x14ac:dyDescent="0.3">
      <c r="A208" s="50" t="s">
        <v>55</v>
      </c>
      <c r="B208" s="51" t="s">
        <v>171</v>
      </c>
      <c r="C208" s="51" t="s">
        <v>56</v>
      </c>
      <c r="D208" s="51" t="s">
        <v>309</v>
      </c>
      <c r="E208" s="52" t="s">
        <v>438</v>
      </c>
      <c r="F208" s="52" t="s">
        <v>439</v>
      </c>
      <c r="G208" s="47" t="str">
        <f t="shared" si="94"/>
        <v>1</v>
      </c>
      <c r="H208" s="47" t="str">
        <f t="shared" si="95"/>
        <v>0</v>
      </c>
      <c r="I208" s="47" t="str">
        <f t="shared" si="96"/>
        <v>0</v>
      </c>
      <c r="J208" s="47" t="str">
        <f t="shared" si="97"/>
        <v>0</v>
      </c>
      <c r="K208" s="47" t="str">
        <f t="shared" si="98"/>
        <v>1000</v>
      </c>
      <c r="L208" s="52" t="str">
        <f t="shared" si="99"/>
        <v>08804782District Design and Led 17-20</v>
      </c>
      <c r="M208" s="19">
        <v>8046</v>
      </c>
      <c r="N208" s="55"/>
      <c r="O208" s="55"/>
      <c r="P208" s="55"/>
      <c r="Q208" s="19">
        <f t="shared" si="100"/>
        <v>8046</v>
      </c>
      <c r="R208" s="19">
        <v>7631</v>
      </c>
      <c r="S208" s="19">
        <v>0</v>
      </c>
      <c r="T208" s="55"/>
      <c r="U208" s="55"/>
      <c r="V208" s="55"/>
      <c r="W208" s="55"/>
      <c r="X208" s="55"/>
      <c r="Y208" s="55"/>
      <c r="Z208" s="19">
        <v>-2167</v>
      </c>
      <c r="AA208" s="55"/>
      <c r="AB208" s="55"/>
      <c r="AC208" s="55"/>
      <c r="AD208" s="55"/>
      <c r="AE208" s="55"/>
      <c r="AF208" s="19">
        <f t="shared" si="101"/>
        <v>13510</v>
      </c>
      <c r="AG208" s="55"/>
      <c r="AH208" s="55">
        <v>0</v>
      </c>
      <c r="AI208" s="55"/>
      <c r="AJ208" s="55"/>
      <c r="AK208" s="55"/>
      <c r="AL208" s="55"/>
      <c r="AM208" s="55"/>
      <c r="AN208" s="55">
        <v>0</v>
      </c>
      <c r="AO208" s="55">
        <v>0</v>
      </c>
      <c r="AP208" s="55"/>
      <c r="AQ208" s="55"/>
      <c r="AR208" s="55"/>
      <c r="AS208" s="55"/>
      <c r="AT208" s="56">
        <v>0</v>
      </c>
      <c r="AU208" s="56">
        <v>0</v>
      </c>
      <c r="AV208" s="56">
        <v>0</v>
      </c>
      <c r="AW208" s="22">
        <f t="shared" si="102"/>
        <v>13510</v>
      </c>
      <c r="AX208" s="57">
        <v>0</v>
      </c>
      <c r="AY208" s="55">
        <v>0</v>
      </c>
      <c r="AZ208" s="58"/>
      <c r="BA208" s="59">
        <v>0</v>
      </c>
      <c r="BB208" s="19">
        <v>0</v>
      </c>
      <c r="BC208" s="55">
        <v>0</v>
      </c>
      <c r="BD208" s="55">
        <v>0</v>
      </c>
      <c r="BE208" s="55"/>
      <c r="BF208" s="55"/>
      <c r="BG208" s="55">
        <v>0</v>
      </c>
      <c r="BH208" s="55">
        <v>0</v>
      </c>
      <c r="BI208" s="55">
        <v>0</v>
      </c>
      <c r="BJ208" s="56"/>
      <c r="BK208" s="56"/>
      <c r="BL208" s="56"/>
      <c r="BM208" s="21">
        <f t="shared" si="93"/>
        <v>13510</v>
      </c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>
        <f t="shared" si="92"/>
        <v>13510</v>
      </c>
      <c r="CB208" s="20">
        <v>13510</v>
      </c>
      <c r="CC208" s="20">
        <f t="shared" si="91"/>
        <v>0</v>
      </c>
      <c r="CD208" s="20"/>
    </row>
    <row r="209" spans="1:82" s="49" customFormat="1" x14ac:dyDescent="0.3">
      <c r="A209" s="50" t="s">
        <v>55</v>
      </c>
      <c r="B209" s="51" t="s">
        <v>171</v>
      </c>
      <c r="C209" s="51" t="s">
        <v>56</v>
      </c>
      <c r="D209" s="51" t="s">
        <v>309</v>
      </c>
      <c r="E209" s="52" t="s">
        <v>441</v>
      </c>
      <c r="F209" s="52" t="s">
        <v>439</v>
      </c>
      <c r="G209" s="47" t="str">
        <f t="shared" si="94"/>
        <v>0</v>
      </c>
      <c r="H209" s="47" t="str">
        <f t="shared" si="95"/>
        <v>1</v>
      </c>
      <c r="I209" s="47" t="str">
        <f t="shared" si="96"/>
        <v>0</v>
      </c>
      <c r="J209" s="47" t="str">
        <f t="shared" si="97"/>
        <v>0</v>
      </c>
      <c r="K209" s="47" t="str">
        <f t="shared" si="98"/>
        <v>0100</v>
      </c>
      <c r="L209" s="52" t="str">
        <f t="shared" si="99"/>
        <v>08804782District Design and Led 18-21</v>
      </c>
      <c r="M209" s="55"/>
      <c r="N209" s="55"/>
      <c r="O209" s="55"/>
      <c r="P209" s="55"/>
      <c r="Q209" s="19">
        <f t="shared" si="100"/>
        <v>0</v>
      </c>
      <c r="R209" s="19"/>
      <c r="S209" s="19">
        <v>7837</v>
      </c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19">
        <f t="shared" si="101"/>
        <v>7837</v>
      </c>
      <c r="AG209" s="55"/>
      <c r="AH209" s="55">
        <v>0</v>
      </c>
      <c r="AI209" s="55"/>
      <c r="AJ209" s="55"/>
      <c r="AK209" s="55"/>
      <c r="AL209" s="55"/>
      <c r="AM209" s="55"/>
      <c r="AN209" s="55">
        <v>0</v>
      </c>
      <c r="AO209" s="55">
        <v>0</v>
      </c>
      <c r="AP209" s="55"/>
      <c r="AQ209" s="55"/>
      <c r="AR209" s="55"/>
      <c r="AS209" s="55"/>
      <c r="AT209" s="56">
        <v>0</v>
      </c>
      <c r="AU209" s="56">
        <v>0</v>
      </c>
      <c r="AV209" s="56">
        <v>0</v>
      </c>
      <c r="AW209" s="22">
        <f t="shared" si="102"/>
        <v>7837</v>
      </c>
      <c r="AX209" s="57">
        <v>0</v>
      </c>
      <c r="AY209" s="55">
        <v>0</v>
      </c>
      <c r="AZ209" s="58"/>
      <c r="BA209" s="59">
        <v>0</v>
      </c>
      <c r="BB209" s="19">
        <v>0</v>
      </c>
      <c r="BC209" s="55">
        <v>0</v>
      </c>
      <c r="BD209" s="55">
        <v>0</v>
      </c>
      <c r="BE209" s="55"/>
      <c r="BF209" s="55"/>
      <c r="BG209" s="55">
        <v>0</v>
      </c>
      <c r="BH209" s="55">
        <v>0</v>
      </c>
      <c r="BI209" s="55">
        <v>0</v>
      </c>
      <c r="BJ209" s="56"/>
      <c r="BK209" s="56"/>
      <c r="BL209" s="56"/>
      <c r="BM209" s="21">
        <f t="shared" si="93"/>
        <v>7837</v>
      </c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>
        <f t="shared" si="92"/>
        <v>7837</v>
      </c>
      <c r="CB209" s="20">
        <v>7837</v>
      </c>
      <c r="CC209" s="20">
        <f t="shared" si="91"/>
        <v>0</v>
      </c>
      <c r="CD209" s="20"/>
    </row>
    <row r="210" spans="1:82" s="49" customFormat="1" x14ac:dyDescent="0.3">
      <c r="A210" s="50" t="s">
        <v>55</v>
      </c>
      <c r="B210" s="51" t="s">
        <v>482</v>
      </c>
      <c r="C210" s="51" t="s">
        <v>56</v>
      </c>
      <c r="D210" s="51" t="s">
        <v>483</v>
      </c>
      <c r="E210" s="52" t="s">
        <v>441</v>
      </c>
      <c r="F210" s="52" t="s">
        <v>439</v>
      </c>
      <c r="G210" s="47" t="str">
        <f t="shared" si="94"/>
        <v>0</v>
      </c>
      <c r="H210" s="47" t="str">
        <f t="shared" si="95"/>
        <v>1</v>
      </c>
      <c r="I210" s="47" t="str">
        <f t="shared" si="96"/>
        <v>0</v>
      </c>
      <c r="J210" s="47" t="str">
        <f t="shared" si="97"/>
        <v>0</v>
      </c>
      <c r="K210" s="47" t="str">
        <f t="shared" si="98"/>
        <v>0100</v>
      </c>
      <c r="L210" s="52" t="str">
        <f t="shared" si="99"/>
        <v>08804795District Design and Led 18-21</v>
      </c>
      <c r="M210" s="55"/>
      <c r="N210" s="55"/>
      <c r="O210" s="55"/>
      <c r="P210" s="55"/>
      <c r="Q210" s="19">
        <f t="shared" si="100"/>
        <v>0</v>
      </c>
      <c r="R210" s="19"/>
      <c r="S210" s="19">
        <v>14191</v>
      </c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19">
        <f t="shared" si="101"/>
        <v>14191</v>
      </c>
      <c r="AG210" s="55"/>
      <c r="AH210" s="55">
        <v>0</v>
      </c>
      <c r="AI210" s="55"/>
      <c r="AJ210" s="55"/>
      <c r="AK210" s="55"/>
      <c r="AL210" s="55"/>
      <c r="AM210" s="55"/>
      <c r="AN210" s="55">
        <v>0</v>
      </c>
      <c r="AO210" s="55">
        <v>0</v>
      </c>
      <c r="AP210" s="55"/>
      <c r="AQ210" s="55"/>
      <c r="AR210" s="55"/>
      <c r="AS210" s="55"/>
      <c r="AT210" s="56">
        <v>0</v>
      </c>
      <c r="AU210" s="56">
        <v>0</v>
      </c>
      <c r="AV210" s="56">
        <v>0</v>
      </c>
      <c r="AW210" s="22">
        <f t="shared" si="102"/>
        <v>14191</v>
      </c>
      <c r="AX210" s="57">
        <v>0</v>
      </c>
      <c r="AY210" s="55">
        <v>0</v>
      </c>
      <c r="AZ210" s="58"/>
      <c r="BA210" s="59">
        <v>0</v>
      </c>
      <c r="BB210" s="19">
        <v>0</v>
      </c>
      <c r="BC210" s="55">
        <v>0</v>
      </c>
      <c r="BD210" s="55">
        <v>0</v>
      </c>
      <c r="BE210" s="55"/>
      <c r="BF210" s="55"/>
      <c r="BG210" s="55">
        <v>0</v>
      </c>
      <c r="BH210" s="55">
        <v>0</v>
      </c>
      <c r="BI210" s="55">
        <v>0</v>
      </c>
      <c r="BJ210" s="56"/>
      <c r="BK210" s="56"/>
      <c r="BL210" s="56"/>
      <c r="BM210" s="21">
        <f t="shared" si="93"/>
        <v>14191</v>
      </c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>
        <f t="shared" si="92"/>
        <v>14191</v>
      </c>
      <c r="CB210" s="20">
        <v>14191</v>
      </c>
      <c r="CC210" s="20">
        <f t="shared" si="91"/>
        <v>0</v>
      </c>
      <c r="CD210" s="20"/>
    </row>
    <row r="211" spans="1:82" s="49" customFormat="1" x14ac:dyDescent="0.3">
      <c r="A211" s="50" t="s">
        <v>55</v>
      </c>
      <c r="B211" s="51" t="s">
        <v>484</v>
      </c>
      <c r="C211" s="51" t="s">
        <v>56</v>
      </c>
      <c r="D211" s="51" t="s">
        <v>485</v>
      </c>
      <c r="E211" s="52" t="s">
        <v>441</v>
      </c>
      <c r="F211" s="52" t="s">
        <v>439</v>
      </c>
      <c r="G211" s="47" t="str">
        <f t="shared" si="94"/>
        <v>0</v>
      </c>
      <c r="H211" s="47" t="str">
        <f t="shared" si="95"/>
        <v>1</v>
      </c>
      <c r="I211" s="47" t="str">
        <f t="shared" si="96"/>
        <v>0</v>
      </c>
      <c r="J211" s="47" t="str">
        <f t="shared" si="97"/>
        <v>0</v>
      </c>
      <c r="K211" s="47" t="str">
        <f t="shared" si="98"/>
        <v>0100</v>
      </c>
      <c r="L211" s="52" t="str">
        <f t="shared" si="99"/>
        <v>08805044District Design and Led 18-21</v>
      </c>
      <c r="M211" s="55"/>
      <c r="N211" s="55"/>
      <c r="O211" s="55"/>
      <c r="P211" s="55"/>
      <c r="Q211" s="19">
        <f t="shared" si="100"/>
        <v>0</v>
      </c>
      <c r="R211" s="19"/>
      <c r="S211" s="19">
        <v>7837</v>
      </c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19">
        <f t="shared" si="101"/>
        <v>7837</v>
      </c>
      <c r="AG211" s="55"/>
      <c r="AH211" s="55">
        <v>0</v>
      </c>
      <c r="AI211" s="55"/>
      <c r="AJ211" s="55"/>
      <c r="AK211" s="55"/>
      <c r="AL211" s="55"/>
      <c r="AM211" s="55"/>
      <c r="AN211" s="55">
        <v>0</v>
      </c>
      <c r="AO211" s="55">
        <v>0</v>
      </c>
      <c r="AP211" s="55"/>
      <c r="AQ211" s="55"/>
      <c r="AR211" s="55"/>
      <c r="AS211" s="55"/>
      <c r="AT211" s="56">
        <v>0</v>
      </c>
      <c r="AU211" s="56">
        <v>0</v>
      </c>
      <c r="AV211" s="56">
        <v>0</v>
      </c>
      <c r="AW211" s="22">
        <f t="shared" si="102"/>
        <v>7837</v>
      </c>
      <c r="AX211" s="57">
        <v>0</v>
      </c>
      <c r="AY211" s="55">
        <v>81780</v>
      </c>
      <c r="AZ211" s="58"/>
      <c r="BA211" s="59">
        <v>0</v>
      </c>
      <c r="BB211" s="19">
        <v>0</v>
      </c>
      <c r="BC211" s="55">
        <v>0</v>
      </c>
      <c r="BD211" s="55">
        <v>0</v>
      </c>
      <c r="BE211" s="55"/>
      <c r="BF211" s="55"/>
      <c r="BG211" s="55">
        <v>0</v>
      </c>
      <c r="BH211" s="55">
        <v>0</v>
      </c>
      <c r="BI211" s="55">
        <v>0</v>
      </c>
      <c r="BJ211" s="56"/>
      <c r="BK211" s="56"/>
      <c r="BL211" s="56"/>
      <c r="BM211" s="21">
        <f t="shared" si="93"/>
        <v>89617</v>
      </c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>
        <f t="shared" si="92"/>
        <v>89617</v>
      </c>
      <c r="CB211" s="20">
        <v>89617</v>
      </c>
      <c r="CC211" s="20">
        <f t="shared" si="91"/>
        <v>0</v>
      </c>
      <c r="CD211" s="20"/>
    </row>
    <row r="212" spans="1:82" s="49" customFormat="1" x14ac:dyDescent="0.3">
      <c r="A212" s="50" t="s">
        <v>55</v>
      </c>
      <c r="B212" s="51" t="s">
        <v>173</v>
      </c>
      <c r="C212" s="51" t="s">
        <v>56</v>
      </c>
      <c r="D212" s="51" t="s">
        <v>174</v>
      </c>
      <c r="E212" s="52" t="s">
        <v>441</v>
      </c>
      <c r="F212" s="52" t="s">
        <v>439</v>
      </c>
      <c r="G212" s="47" t="str">
        <f t="shared" si="94"/>
        <v>0</v>
      </c>
      <c r="H212" s="47" t="str">
        <f t="shared" si="95"/>
        <v>1</v>
      </c>
      <c r="I212" s="47" t="str">
        <f t="shared" si="96"/>
        <v>0</v>
      </c>
      <c r="J212" s="47" t="str">
        <f t="shared" si="97"/>
        <v>0</v>
      </c>
      <c r="K212" s="47" t="str">
        <f t="shared" si="98"/>
        <v>0100</v>
      </c>
      <c r="L212" s="52" t="str">
        <f t="shared" si="99"/>
        <v>08805255District Design and Led 18-21</v>
      </c>
      <c r="M212" s="55"/>
      <c r="N212" s="55"/>
      <c r="O212" s="55"/>
      <c r="P212" s="55"/>
      <c r="Q212" s="19">
        <f t="shared" si="100"/>
        <v>0</v>
      </c>
      <c r="R212" s="19"/>
      <c r="S212" s="19">
        <v>14191</v>
      </c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19">
        <f t="shared" si="101"/>
        <v>14191</v>
      </c>
      <c r="AG212" s="55"/>
      <c r="AH212" s="55">
        <v>0</v>
      </c>
      <c r="AI212" s="55"/>
      <c r="AJ212" s="55"/>
      <c r="AK212" s="55"/>
      <c r="AL212" s="55"/>
      <c r="AM212" s="55"/>
      <c r="AN212" s="55">
        <v>0</v>
      </c>
      <c r="AO212" s="55">
        <v>0</v>
      </c>
      <c r="AP212" s="55"/>
      <c r="AQ212" s="55"/>
      <c r="AR212" s="55"/>
      <c r="AS212" s="55"/>
      <c r="AT212" s="56">
        <v>0</v>
      </c>
      <c r="AU212" s="56">
        <v>0</v>
      </c>
      <c r="AV212" s="56">
        <v>0</v>
      </c>
      <c r="AW212" s="22">
        <f t="shared" si="102"/>
        <v>14191</v>
      </c>
      <c r="AX212" s="57">
        <v>0</v>
      </c>
      <c r="AY212" s="55">
        <v>0</v>
      </c>
      <c r="AZ212" s="58"/>
      <c r="BA212" s="59">
        <v>0</v>
      </c>
      <c r="BB212" s="19">
        <v>0</v>
      </c>
      <c r="BC212" s="55">
        <v>0</v>
      </c>
      <c r="BD212" s="55">
        <v>0</v>
      </c>
      <c r="BE212" s="55"/>
      <c r="BF212" s="55"/>
      <c r="BG212" s="55">
        <v>0</v>
      </c>
      <c r="BH212" s="55">
        <v>0</v>
      </c>
      <c r="BI212" s="55">
        <v>0</v>
      </c>
      <c r="BJ212" s="56"/>
      <c r="BK212" s="56"/>
      <c r="BL212" s="56"/>
      <c r="BM212" s="21">
        <f t="shared" si="93"/>
        <v>14191</v>
      </c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>
        <f t="shared" si="92"/>
        <v>14191</v>
      </c>
      <c r="CB212" s="20">
        <v>14191</v>
      </c>
      <c r="CC212" s="20">
        <f t="shared" si="91"/>
        <v>0</v>
      </c>
      <c r="CD212" s="20"/>
    </row>
    <row r="213" spans="1:82" s="49" customFormat="1" x14ac:dyDescent="0.3">
      <c r="A213" s="50" t="s">
        <v>55</v>
      </c>
      <c r="B213" s="51" t="s">
        <v>486</v>
      </c>
      <c r="C213" s="51" t="s">
        <v>56</v>
      </c>
      <c r="D213" s="51" t="s">
        <v>487</v>
      </c>
      <c r="E213" s="52" t="s">
        <v>441</v>
      </c>
      <c r="F213" s="52" t="s">
        <v>439</v>
      </c>
      <c r="G213" s="47" t="str">
        <f t="shared" si="94"/>
        <v>0</v>
      </c>
      <c r="H213" s="47" t="str">
        <f t="shared" si="95"/>
        <v>1</v>
      </c>
      <c r="I213" s="47" t="str">
        <f t="shared" si="96"/>
        <v>0</v>
      </c>
      <c r="J213" s="47" t="str">
        <f t="shared" si="97"/>
        <v>0</v>
      </c>
      <c r="K213" s="47" t="str">
        <f t="shared" si="98"/>
        <v>0100</v>
      </c>
      <c r="L213" s="52" t="str">
        <f t="shared" si="99"/>
        <v>08805605District Design and Led 18-21</v>
      </c>
      <c r="M213" s="55"/>
      <c r="N213" s="55"/>
      <c r="O213" s="55"/>
      <c r="P213" s="55"/>
      <c r="Q213" s="19">
        <f t="shared" si="100"/>
        <v>0</v>
      </c>
      <c r="R213" s="19"/>
      <c r="S213" s="19">
        <v>14191</v>
      </c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19">
        <f t="shared" si="101"/>
        <v>14191</v>
      </c>
      <c r="AG213" s="55"/>
      <c r="AH213" s="55">
        <v>0</v>
      </c>
      <c r="AI213" s="55"/>
      <c r="AJ213" s="55"/>
      <c r="AK213" s="55"/>
      <c r="AL213" s="55"/>
      <c r="AM213" s="55"/>
      <c r="AN213" s="55">
        <v>0</v>
      </c>
      <c r="AO213" s="55">
        <v>0</v>
      </c>
      <c r="AP213" s="55"/>
      <c r="AQ213" s="55"/>
      <c r="AR213" s="55"/>
      <c r="AS213" s="55"/>
      <c r="AT213" s="56">
        <v>0</v>
      </c>
      <c r="AU213" s="56">
        <v>0</v>
      </c>
      <c r="AV213" s="56">
        <v>0</v>
      </c>
      <c r="AW213" s="22">
        <f t="shared" si="102"/>
        <v>14191</v>
      </c>
      <c r="AX213" s="57">
        <v>0</v>
      </c>
      <c r="AY213" s="55">
        <v>0</v>
      </c>
      <c r="AZ213" s="58"/>
      <c r="BA213" s="59">
        <v>0</v>
      </c>
      <c r="BB213" s="19">
        <v>0</v>
      </c>
      <c r="BC213" s="55">
        <v>0</v>
      </c>
      <c r="BD213" s="55">
        <v>0</v>
      </c>
      <c r="BE213" s="55"/>
      <c r="BF213" s="55"/>
      <c r="BG213" s="55">
        <v>0</v>
      </c>
      <c r="BH213" s="55">
        <v>0</v>
      </c>
      <c r="BI213" s="55">
        <v>0</v>
      </c>
      <c r="BJ213" s="56"/>
      <c r="BK213" s="56"/>
      <c r="BL213" s="56"/>
      <c r="BM213" s="21">
        <f t="shared" si="93"/>
        <v>14191</v>
      </c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>
        <f t="shared" si="92"/>
        <v>14191</v>
      </c>
      <c r="CB213" s="20">
        <v>14191</v>
      </c>
      <c r="CC213" s="20">
        <f t="shared" si="91"/>
        <v>0</v>
      </c>
      <c r="CD213" s="20"/>
    </row>
    <row r="214" spans="1:82" s="49" customFormat="1" x14ac:dyDescent="0.3">
      <c r="A214" s="50" t="s">
        <v>55</v>
      </c>
      <c r="B214" s="51" t="s">
        <v>488</v>
      </c>
      <c r="C214" s="51" t="s">
        <v>56</v>
      </c>
      <c r="D214" s="51" t="s">
        <v>489</v>
      </c>
      <c r="E214" s="52" t="s">
        <v>438</v>
      </c>
      <c r="F214" s="52" t="s">
        <v>439</v>
      </c>
      <c r="G214" s="47" t="str">
        <f t="shared" si="94"/>
        <v>1</v>
      </c>
      <c r="H214" s="47" t="str">
        <f t="shared" si="95"/>
        <v>0</v>
      </c>
      <c r="I214" s="47" t="str">
        <f t="shared" si="96"/>
        <v>0</v>
      </c>
      <c r="J214" s="47" t="str">
        <f t="shared" si="97"/>
        <v>0</v>
      </c>
      <c r="K214" s="47" t="str">
        <f t="shared" si="98"/>
        <v>1000</v>
      </c>
      <c r="L214" s="52" t="str">
        <f t="shared" si="99"/>
        <v>08805844District Design and Led 17-20</v>
      </c>
      <c r="M214" s="19">
        <v>8046</v>
      </c>
      <c r="N214" s="55"/>
      <c r="O214" s="55"/>
      <c r="P214" s="55"/>
      <c r="Q214" s="19">
        <f t="shared" si="100"/>
        <v>8046</v>
      </c>
      <c r="R214" s="19">
        <v>7631</v>
      </c>
      <c r="S214" s="19">
        <v>0</v>
      </c>
      <c r="T214" s="55"/>
      <c r="U214" s="55"/>
      <c r="V214" s="55"/>
      <c r="W214" s="55"/>
      <c r="X214" s="55"/>
      <c r="Y214" s="55"/>
      <c r="Z214" s="19">
        <v>-2167</v>
      </c>
      <c r="AA214" s="55"/>
      <c r="AB214" s="55"/>
      <c r="AC214" s="55"/>
      <c r="AD214" s="55"/>
      <c r="AE214" s="55"/>
      <c r="AF214" s="19">
        <f t="shared" si="101"/>
        <v>13510</v>
      </c>
      <c r="AG214" s="55"/>
      <c r="AH214" s="55">
        <v>0</v>
      </c>
      <c r="AI214" s="55"/>
      <c r="AJ214" s="55"/>
      <c r="AK214" s="55"/>
      <c r="AL214" s="55"/>
      <c r="AM214" s="55"/>
      <c r="AN214" s="55">
        <v>0</v>
      </c>
      <c r="AO214" s="55">
        <v>0</v>
      </c>
      <c r="AP214" s="55"/>
      <c r="AQ214" s="55"/>
      <c r="AR214" s="55"/>
      <c r="AS214" s="55"/>
      <c r="AT214" s="56">
        <v>0</v>
      </c>
      <c r="AU214" s="56">
        <v>0</v>
      </c>
      <c r="AV214" s="56">
        <v>0</v>
      </c>
      <c r="AW214" s="22">
        <f t="shared" si="102"/>
        <v>13510</v>
      </c>
      <c r="AX214" s="57">
        <v>0</v>
      </c>
      <c r="AY214" s="55">
        <v>0</v>
      </c>
      <c r="AZ214" s="58"/>
      <c r="BA214" s="59">
        <v>0</v>
      </c>
      <c r="BB214" s="19">
        <v>0</v>
      </c>
      <c r="BC214" s="55">
        <v>0</v>
      </c>
      <c r="BD214" s="55">
        <v>0</v>
      </c>
      <c r="BE214" s="55"/>
      <c r="BF214" s="55"/>
      <c r="BG214" s="55">
        <v>0</v>
      </c>
      <c r="BH214" s="55">
        <v>0</v>
      </c>
      <c r="BI214" s="55">
        <v>0</v>
      </c>
      <c r="BJ214" s="56"/>
      <c r="BK214" s="56"/>
      <c r="BL214" s="56"/>
      <c r="BM214" s="21">
        <f t="shared" si="93"/>
        <v>13510</v>
      </c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>
        <f t="shared" si="92"/>
        <v>13510</v>
      </c>
      <c r="CB214" s="20">
        <v>13510</v>
      </c>
      <c r="CC214" s="20">
        <f t="shared" si="91"/>
        <v>0</v>
      </c>
      <c r="CD214" s="20"/>
    </row>
    <row r="215" spans="1:82" s="49" customFormat="1" x14ac:dyDescent="0.3">
      <c r="A215" s="50" t="s">
        <v>55</v>
      </c>
      <c r="B215" s="51" t="s">
        <v>488</v>
      </c>
      <c r="C215" s="51" t="s">
        <v>56</v>
      </c>
      <c r="D215" s="51" t="s">
        <v>489</v>
      </c>
      <c r="E215" s="52" t="s">
        <v>441</v>
      </c>
      <c r="F215" s="52" t="s">
        <v>439</v>
      </c>
      <c r="G215" s="47" t="str">
        <f t="shared" si="94"/>
        <v>0</v>
      </c>
      <c r="H215" s="47" t="str">
        <f t="shared" si="95"/>
        <v>1</v>
      </c>
      <c r="I215" s="47" t="str">
        <f t="shared" si="96"/>
        <v>0</v>
      </c>
      <c r="J215" s="47" t="str">
        <f t="shared" si="97"/>
        <v>0</v>
      </c>
      <c r="K215" s="47" t="str">
        <f t="shared" si="98"/>
        <v>0100</v>
      </c>
      <c r="L215" s="52" t="str">
        <f t="shared" si="99"/>
        <v>08805844District Design and Led 18-21</v>
      </c>
      <c r="M215" s="55"/>
      <c r="N215" s="55"/>
      <c r="O215" s="55"/>
      <c r="P215" s="55"/>
      <c r="Q215" s="19">
        <f t="shared" si="100"/>
        <v>0</v>
      </c>
      <c r="R215" s="19"/>
      <c r="S215" s="19">
        <v>7837</v>
      </c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19">
        <f t="shared" si="101"/>
        <v>7837</v>
      </c>
      <c r="AG215" s="55"/>
      <c r="AH215" s="55">
        <v>0</v>
      </c>
      <c r="AI215" s="55"/>
      <c r="AJ215" s="55"/>
      <c r="AK215" s="55"/>
      <c r="AL215" s="55"/>
      <c r="AM215" s="55"/>
      <c r="AN215" s="55">
        <v>0</v>
      </c>
      <c r="AO215" s="55">
        <v>0</v>
      </c>
      <c r="AP215" s="55"/>
      <c r="AQ215" s="55"/>
      <c r="AR215" s="55"/>
      <c r="AS215" s="55"/>
      <c r="AT215" s="56">
        <v>0</v>
      </c>
      <c r="AU215" s="56">
        <v>0</v>
      </c>
      <c r="AV215" s="56">
        <v>0</v>
      </c>
      <c r="AW215" s="22">
        <f t="shared" si="102"/>
        <v>7837</v>
      </c>
      <c r="AX215" s="57">
        <v>0</v>
      </c>
      <c r="AY215" s="55">
        <v>81780</v>
      </c>
      <c r="AZ215" s="58"/>
      <c r="BA215" s="59">
        <v>0</v>
      </c>
      <c r="BB215" s="19">
        <v>0</v>
      </c>
      <c r="BC215" s="55">
        <v>0</v>
      </c>
      <c r="BD215" s="55">
        <v>0</v>
      </c>
      <c r="BE215" s="55"/>
      <c r="BF215" s="55"/>
      <c r="BG215" s="55">
        <v>0</v>
      </c>
      <c r="BH215" s="55">
        <v>0</v>
      </c>
      <c r="BI215" s="55">
        <v>0</v>
      </c>
      <c r="BJ215" s="56"/>
      <c r="BK215" s="56"/>
      <c r="BL215" s="56"/>
      <c r="BM215" s="21">
        <f t="shared" si="93"/>
        <v>89617</v>
      </c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>
        <f t="shared" si="92"/>
        <v>89617</v>
      </c>
      <c r="CB215" s="20">
        <v>89617</v>
      </c>
      <c r="CC215" s="20">
        <f t="shared" si="91"/>
        <v>0</v>
      </c>
      <c r="CD215" s="20"/>
    </row>
    <row r="216" spans="1:82" s="49" customFormat="1" x14ac:dyDescent="0.3">
      <c r="A216" s="50" t="s">
        <v>55</v>
      </c>
      <c r="B216" s="51" t="s">
        <v>312</v>
      </c>
      <c r="C216" s="51" t="s">
        <v>56</v>
      </c>
      <c r="D216" s="51" t="s">
        <v>490</v>
      </c>
      <c r="E216" s="52" t="s">
        <v>438</v>
      </c>
      <c r="F216" s="52" t="s">
        <v>439</v>
      </c>
      <c r="G216" s="47" t="str">
        <f t="shared" si="94"/>
        <v>1</v>
      </c>
      <c r="H216" s="47" t="str">
        <f t="shared" si="95"/>
        <v>0</v>
      </c>
      <c r="I216" s="47" t="str">
        <f t="shared" si="96"/>
        <v>0</v>
      </c>
      <c r="J216" s="47" t="str">
        <f t="shared" si="97"/>
        <v>0</v>
      </c>
      <c r="K216" s="47" t="str">
        <f t="shared" si="98"/>
        <v>1000</v>
      </c>
      <c r="L216" s="52" t="str">
        <f t="shared" si="99"/>
        <v>08806002District Design and Led 17-20</v>
      </c>
      <c r="M216" s="19">
        <v>18112</v>
      </c>
      <c r="N216" s="55"/>
      <c r="O216" s="55"/>
      <c r="P216" s="55"/>
      <c r="Q216" s="19">
        <f t="shared" si="100"/>
        <v>18112</v>
      </c>
      <c r="R216" s="19">
        <v>14908</v>
      </c>
      <c r="S216" s="19">
        <v>0</v>
      </c>
      <c r="T216" s="55"/>
      <c r="U216" s="55"/>
      <c r="V216" s="55"/>
      <c r="W216" s="55"/>
      <c r="X216" s="55"/>
      <c r="Y216" s="55"/>
      <c r="Z216" s="19">
        <v>-5555</v>
      </c>
      <c r="AA216" s="55"/>
      <c r="AB216" s="55"/>
      <c r="AC216" s="55"/>
      <c r="AD216" s="55"/>
      <c r="AE216" s="55"/>
      <c r="AF216" s="19">
        <f t="shared" si="101"/>
        <v>27465</v>
      </c>
      <c r="AG216" s="55"/>
      <c r="AH216" s="55">
        <v>0</v>
      </c>
      <c r="AI216" s="55"/>
      <c r="AJ216" s="55"/>
      <c r="AK216" s="55"/>
      <c r="AL216" s="55"/>
      <c r="AM216" s="55"/>
      <c r="AN216" s="19">
        <v>-16558.93</v>
      </c>
      <c r="AO216" s="55">
        <v>0</v>
      </c>
      <c r="AP216" s="55"/>
      <c r="AQ216" s="55"/>
      <c r="AR216" s="55"/>
      <c r="AS216" s="55"/>
      <c r="AT216" s="56">
        <v>0</v>
      </c>
      <c r="AU216" s="56">
        <v>0</v>
      </c>
      <c r="AV216" s="56">
        <v>0</v>
      </c>
      <c r="AW216" s="22">
        <f t="shared" si="102"/>
        <v>10906.07</v>
      </c>
      <c r="AX216" s="57">
        <v>0</v>
      </c>
      <c r="AY216" s="55">
        <v>0</v>
      </c>
      <c r="AZ216" s="58"/>
      <c r="BA216" s="59">
        <v>0</v>
      </c>
      <c r="BB216" s="19">
        <v>0</v>
      </c>
      <c r="BC216" s="55">
        <v>0</v>
      </c>
      <c r="BD216" s="19">
        <v>0</v>
      </c>
      <c r="BE216" s="55"/>
      <c r="BF216" s="55"/>
      <c r="BG216" s="55">
        <v>0</v>
      </c>
      <c r="BH216" s="55">
        <v>0</v>
      </c>
      <c r="BI216" s="55">
        <v>0</v>
      </c>
      <c r="BJ216" s="56"/>
      <c r="BK216" s="56"/>
      <c r="BL216" s="56"/>
      <c r="BM216" s="21">
        <f t="shared" si="93"/>
        <v>10906.07</v>
      </c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>
        <f t="shared" si="92"/>
        <v>10906.07</v>
      </c>
      <c r="CB216" s="20">
        <v>10906.07</v>
      </c>
      <c r="CC216" s="20">
        <f t="shared" si="91"/>
        <v>0</v>
      </c>
      <c r="CD216" s="20"/>
    </row>
    <row r="217" spans="1:82" s="49" customFormat="1" x14ac:dyDescent="0.3">
      <c r="A217" s="50" t="s">
        <v>55</v>
      </c>
      <c r="B217" s="51" t="s">
        <v>491</v>
      </c>
      <c r="C217" s="51" t="s">
        <v>56</v>
      </c>
      <c r="D217" s="51" t="s">
        <v>492</v>
      </c>
      <c r="E217" s="52" t="s">
        <v>441</v>
      </c>
      <c r="F217" s="52" t="s">
        <v>439</v>
      </c>
      <c r="G217" s="47" t="str">
        <f t="shared" si="94"/>
        <v>0</v>
      </c>
      <c r="H217" s="47" t="str">
        <f t="shared" si="95"/>
        <v>1</v>
      </c>
      <c r="I217" s="47" t="str">
        <f t="shared" si="96"/>
        <v>0</v>
      </c>
      <c r="J217" s="47" t="str">
        <f t="shared" si="97"/>
        <v>0</v>
      </c>
      <c r="K217" s="47" t="str">
        <f t="shared" si="98"/>
        <v>0100</v>
      </c>
      <c r="L217" s="52" t="str">
        <f t="shared" si="99"/>
        <v>08806308District Design and Led 18-21</v>
      </c>
      <c r="M217" s="55"/>
      <c r="N217" s="55"/>
      <c r="O217" s="55"/>
      <c r="P217" s="55"/>
      <c r="Q217" s="19">
        <f t="shared" si="100"/>
        <v>0</v>
      </c>
      <c r="R217" s="19"/>
      <c r="S217" s="19">
        <v>7837</v>
      </c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19">
        <f t="shared" si="101"/>
        <v>7837</v>
      </c>
      <c r="AG217" s="55"/>
      <c r="AH217" s="55">
        <v>0</v>
      </c>
      <c r="AI217" s="55"/>
      <c r="AJ217" s="55"/>
      <c r="AK217" s="55"/>
      <c r="AL217" s="55"/>
      <c r="AM217" s="55"/>
      <c r="AN217" s="55">
        <v>0</v>
      </c>
      <c r="AO217" s="55">
        <v>0</v>
      </c>
      <c r="AP217" s="55"/>
      <c r="AQ217" s="55"/>
      <c r="AR217" s="55"/>
      <c r="AS217" s="55"/>
      <c r="AT217" s="56">
        <v>0</v>
      </c>
      <c r="AU217" s="56">
        <v>0</v>
      </c>
      <c r="AV217" s="56">
        <v>0</v>
      </c>
      <c r="AW217" s="22">
        <f t="shared" si="102"/>
        <v>7837</v>
      </c>
      <c r="AX217" s="57">
        <v>0</v>
      </c>
      <c r="AY217" s="55">
        <v>81780</v>
      </c>
      <c r="AZ217" s="58"/>
      <c r="BA217" s="59">
        <v>0</v>
      </c>
      <c r="BB217" s="19">
        <v>0</v>
      </c>
      <c r="BC217" s="55">
        <v>0</v>
      </c>
      <c r="BD217" s="55">
        <v>0</v>
      </c>
      <c r="BE217" s="55"/>
      <c r="BF217" s="55"/>
      <c r="BG217" s="55">
        <v>0</v>
      </c>
      <c r="BH217" s="55">
        <v>0</v>
      </c>
      <c r="BI217" s="55">
        <v>0</v>
      </c>
      <c r="BJ217" s="56"/>
      <c r="BK217" s="56"/>
      <c r="BL217" s="56"/>
      <c r="BM217" s="21">
        <f t="shared" si="93"/>
        <v>89617</v>
      </c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>
        <f t="shared" si="92"/>
        <v>89617</v>
      </c>
      <c r="CB217" s="20">
        <v>89617</v>
      </c>
      <c r="CC217" s="20">
        <f t="shared" si="91"/>
        <v>0</v>
      </c>
      <c r="CD217" s="20"/>
    </row>
    <row r="218" spans="1:82" s="49" customFormat="1" x14ac:dyDescent="0.3">
      <c r="A218" s="50" t="s">
        <v>55</v>
      </c>
      <c r="B218" s="51" t="s">
        <v>493</v>
      </c>
      <c r="C218" s="51" t="s">
        <v>56</v>
      </c>
      <c r="D218" s="51" t="s">
        <v>494</v>
      </c>
      <c r="E218" s="52" t="s">
        <v>441</v>
      </c>
      <c r="F218" s="52" t="s">
        <v>439</v>
      </c>
      <c r="G218" s="47" t="str">
        <f t="shared" si="94"/>
        <v>0</v>
      </c>
      <c r="H218" s="47" t="str">
        <f t="shared" si="95"/>
        <v>1</v>
      </c>
      <c r="I218" s="47" t="str">
        <f t="shared" si="96"/>
        <v>0</v>
      </c>
      <c r="J218" s="47" t="str">
        <f t="shared" si="97"/>
        <v>0</v>
      </c>
      <c r="K218" s="47" t="str">
        <f t="shared" si="98"/>
        <v>0100</v>
      </c>
      <c r="L218" s="52" t="str">
        <f t="shared" si="99"/>
        <v>08806970District Design and Led 18-21</v>
      </c>
      <c r="M218" s="55"/>
      <c r="N218" s="55"/>
      <c r="O218" s="55"/>
      <c r="P218" s="55"/>
      <c r="Q218" s="19">
        <f t="shared" si="100"/>
        <v>0</v>
      </c>
      <c r="R218" s="19"/>
      <c r="S218" s="19">
        <v>42469</v>
      </c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19">
        <f t="shared" si="101"/>
        <v>42469</v>
      </c>
      <c r="AG218" s="55"/>
      <c r="AH218" s="55">
        <v>0</v>
      </c>
      <c r="AI218" s="55"/>
      <c r="AJ218" s="55"/>
      <c r="AK218" s="55"/>
      <c r="AL218" s="55"/>
      <c r="AM218" s="55"/>
      <c r="AN218" s="55">
        <v>0</v>
      </c>
      <c r="AO218" s="55">
        <v>0</v>
      </c>
      <c r="AP218" s="55"/>
      <c r="AQ218" s="55"/>
      <c r="AR218" s="55"/>
      <c r="AS218" s="55"/>
      <c r="AT218" s="56">
        <v>0</v>
      </c>
      <c r="AU218" s="56">
        <v>0</v>
      </c>
      <c r="AV218" s="56">
        <v>0</v>
      </c>
      <c r="AW218" s="22">
        <f t="shared" si="102"/>
        <v>42469</v>
      </c>
      <c r="AX218" s="57">
        <v>0</v>
      </c>
      <c r="AY218" s="55">
        <v>0</v>
      </c>
      <c r="AZ218" s="58"/>
      <c r="BA218" s="59">
        <v>0</v>
      </c>
      <c r="BB218" s="19">
        <v>0</v>
      </c>
      <c r="BC218" s="55">
        <v>0</v>
      </c>
      <c r="BD218" s="55">
        <v>0</v>
      </c>
      <c r="BE218" s="55"/>
      <c r="BF218" s="55"/>
      <c r="BG218" s="55">
        <v>0</v>
      </c>
      <c r="BH218" s="55">
        <v>0</v>
      </c>
      <c r="BI218" s="55">
        <v>0</v>
      </c>
      <c r="BJ218" s="56"/>
      <c r="BK218" s="56"/>
      <c r="BL218" s="56"/>
      <c r="BM218" s="21">
        <f t="shared" si="93"/>
        <v>42469</v>
      </c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>
        <f t="shared" si="92"/>
        <v>42469</v>
      </c>
      <c r="CB218" s="20">
        <v>42469</v>
      </c>
      <c r="CC218" s="20">
        <f t="shared" si="91"/>
        <v>0</v>
      </c>
      <c r="CD218" s="20"/>
    </row>
    <row r="219" spans="1:82" s="49" customFormat="1" x14ac:dyDescent="0.3">
      <c r="A219" s="50" t="s">
        <v>55</v>
      </c>
      <c r="B219" s="51" t="s">
        <v>177</v>
      </c>
      <c r="C219" s="51" t="s">
        <v>56</v>
      </c>
      <c r="D219" s="51" t="s">
        <v>178</v>
      </c>
      <c r="E219" s="52" t="s">
        <v>441</v>
      </c>
      <c r="F219" s="52" t="s">
        <v>439</v>
      </c>
      <c r="G219" s="47" t="str">
        <f t="shared" si="94"/>
        <v>0</v>
      </c>
      <c r="H219" s="47" t="str">
        <f t="shared" si="95"/>
        <v>1</v>
      </c>
      <c r="I219" s="47" t="str">
        <f t="shared" si="96"/>
        <v>0</v>
      </c>
      <c r="J219" s="47" t="str">
        <f t="shared" si="97"/>
        <v>0</v>
      </c>
      <c r="K219" s="47" t="str">
        <f t="shared" si="98"/>
        <v>0100</v>
      </c>
      <c r="L219" s="52" t="str">
        <f t="shared" si="99"/>
        <v>08807163District Design and Led 18-21</v>
      </c>
      <c r="M219" s="55"/>
      <c r="N219" s="55"/>
      <c r="O219" s="55"/>
      <c r="P219" s="55"/>
      <c r="Q219" s="19">
        <f t="shared" si="100"/>
        <v>0</v>
      </c>
      <c r="R219" s="19"/>
      <c r="S219" s="19">
        <v>22028</v>
      </c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19">
        <f t="shared" si="101"/>
        <v>22028</v>
      </c>
      <c r="AG219" s="55"/>
      <c r="AH219" s="55">
        <v>0</v>
      </c>
      <c r="AI219" s="55"/>
      <c r="AJ219" s="55"/>
      <c r="AK219" s="55"/>
      <c r="AL219" s="55"/>
      <c r="AM219" s="55"/>
      <c r="AN219" s="55">
        <v>0</v>
      </c>
      <c r="AO219" s="55">
        <v>0</v>
      </c>
      <c r="AP219" s="55"/>
      <c r="AQ219" s="55"/>
      <c r="AR219" s="55"/>
      <c r="AS219" s="55"/>
      <c r="AT219" s="56">
        <v>0</v>
      </c>
      <c r="AU219" s="56">
        <v>0</v>
      </c>
      <c r="AV219" s="56">
        <v>0</v>
      </c>
      <c r="AW219" s="22">
        <f t="shared" si="102"/>
        <v>22028</v>
      </c>
      <c r="AX219" s="57">
        <v>0</v>
      </c>
      <c r="AY219" s="55">
        <v>0</v>
      </c>
      <c r="AZ219" s="58"/>
      <c r="BA219" s="59">
        <v>0</v>
      </c>
      <c r="BB219" s="19">
        <v>0</v>
      </c>
      <c r="BC219" s="55">
        <v>0</v>
      </c>
      <c r="BD219" s="55">
        <v>0</v>
      </c>
      <c r="BE219" s="55"/>
      <c r="BF219" s="55"/>
      <c r="BG219" s="55">
        <v>0</v>
      </c>
      <c r="BH219" s="55">
        <v>0</v>
      </c>
      <c r="BI219" s="55">
        <v>0</v>
      </c>
      <c r="BJ219" s="56"/>
      <c r="BK219" s="56"/>
      <c r="BL219" s="56"/>
      <c r="BM219" s="21">
        <f t="shared" si="93"/>
        <v>22028</v>
      </c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>
        <f t="shared" si="92"/>
        <v>22028</v>
      </c>
      <c r="CB219" s="20">
        <v>22028</v>
      </c>
      <c r="CC219" s="20">
        <f t="shared" si="91"/>
        <v>0</v>
      </c>
      <c r="CD219" s="20"/>
    </row>
    <row r="220" spans="1:82" s="49" customFormat="1" x14ac:dyDescent="0.3">
      <c r="A220" s="50" t="s">
        <v>55</v>
      </c>
      <c r="B220" s="51" t="s">
        <v>179</v>
      </c>
      <c r="C220" s="51" t="s">
        <v>56</v>
      </c>
      <c r="D220" s="51" t="s">
        <v>495</v>
      </c>
      <c r="E220" s="52" t="s">
        <v>438</v>
      </c>
      <c r="F220" s="52" t="s">
        <v>439</v>
      </c>
      <c r="G220" s="47" t="str">
        <f t="shared" si="94"/>
        <v>1</v>
      </c>
      <c r="H220" s="47" t="str">
        <f t="shared" si="95"/>
        <v>0</v>
      </c>
      <c r="I220" s="47" t="str">
        <f t="shared" si="96"/>
        <v>0</v>
      </c>
      <c r="J220" s="47" t="str">
        <f t="shared" si="97"/>
        <v>0</v>
      </c>
      <c r="K220" s="47" t="str">
        <f t="shared" si="98"/>
        <v>1000</v>
      </c>
      <c r="L220" s="52" t="str">
        <f t="shared" si="99"/>
        <v>08807188District Design and Led 17-20</v>
      </c>
      <c r="M220" s="19">
        <v>18112</v>
      </c>
      <c r="N220" s="55"/>
      <c r="O220" s="55"/>
      <c r="P220" s="55"/>
      <c r="Q220" s="19">
        <f t="shared" si="100"/>
        <v>18112</v>
      </c>
      <c r="R220" s="19">
        <v>14908</v>
      </c>
      <c r="S220" s="19">
        <v>0</v>
      </c>
      <c r="T220" s="55"/>
      <c r="U220" s="55"/>
      <c r="V220" s="55"/>
      <c r="W220" s="55"/>
      <c r="X220" s="55"/>
      <c r="Y220" s="55"/>
      <c r="Z220" s="19">
        <v>-5555</v>
      </c>
      <c r="AA220" s="55"/>
      <c r="AB220" s="55"/>
      <c r="AC220" s="55"/>
      <c r="AD220" s="55"/>
      <c r="AE220" s="55"/>
      <c r="AF220" s="19">
        <f t="shared" si="101"/>
        <v>27465</v>
      </c>
      <c r="AG220" s="55"/>
      <c r="AH220" s="55">
        <v>0</v>
      </c>
      <c r="AI220" s="55"/>
      <c r="AJ220" s="55"/>
      <c r="AK220" s="55"/>
      <c r="AL220" s="55"/>
      <c r="AM220" s="55"/>
      <c r="AN220" s="19">
        <v>-10581.04</v>
      </c>
      <c r="AO220" s="55">
        <v>0</v>
      </c>
      <c r="AP220" s="55"/>
      <c r="AQ220" s="55"/>
      <c r="AR220" s="55"/>
      <c r="AS220" s="55"/>
      <c r="AT220" s="56">
        <v>0</v>
      </c>
      <c r="AU220" s="56">
        <v>0</v>
      </c>
      <c r="AV220" s="56">
        <v>0</v>
      </c>
      <c r="AW220" s="22">
        <f t="shared" si="102"/>
        <v>16883.96</v>
      </c>
      <c r="AX220" s="57">
        <v>0</v>
      </c>
      <c r="AY220" s="55">
        <v>0</v>
      </c>
      <c r="AZ220" s="58"/>
      <c r="BA220" s="59">
        <v>0</v>
      </c>
      <c r="BB220" s="19">
        <v>0</v>
      </c>
      <c r="BC220" s="55">
        <v>0</v>
      </c>
      <c r="BD220" s="20">
        <v>0</v>
      </c>
      <c r="BE220" s="55"/>
      <c r="BF220" s="55"/>
      <c r="BG220" s="55">
        <v>0</v>
      </c>
      <c r="BH220" s="55">
        <v>0</v>
      </c>
      <c r="BI220" s="55">
        <v>0</v>
      </c>
      <c r="BJ220" s="56"/>
      <c r="BK220" s="56"/>
      <c r="BL220" s="56"/>
      <c r="BM220" s="21">
        <f t="shared" si="93"/>
        <v>16883.96</v>
      </c>
      <c r="BN220" s="19"/>
      <c r="BO220" s="19"/>
      <c r="BP220" s="19"/>
      <c r="BQ220" s="19"/>
      <c r="BR220" s="19"/>
      <c r="BS220" s="19"/>
      <c r="BT220" s="19" t="s">
        <v>75</v>
      </c>
      <c r="BU220" s="19"/>
      <c r="BV220" s="19"/>
      <c r="BW220" s="19"/>
      <c r="BX220" s="19"/>
      <c r="BY220" s="19"/>
      <c r="BZ220" s="19"/>
      <c r="CA220" s="19">
        <f t="shared" si="92"/>
        <v>16883.96</v>
      </c>
      <c r="CB220" s="20">
        <v>16883.96</v>
      </c>
      <c r="CC220" s="20">
        <f t="shared" si="91"/>
        <v>0</v>
      </c>
      <c r="CD220" s="20"/>
    </row>
    <row r="221" spans="1:82" s="49" customFormat="1" x14ac:dyDescent="0.3">
      <c r="A221" s="50" t="s">
        <v>55</v>
      </c>
      <c r="B221" s="51" t="s">
        <v>179</v>
      </c>
      <c r="C221" s="51" t="s">
        <v>56</v>
      </c>
      <c r="D221" s="51" t="s">
        <v>496</v>
      </c>
      <c r="E221" s="52" t="s">
        <v>441</v>
      </c>
      <c r="F221" s="52" t="s">
        <v>439</v>
      </c>
      <c r="G221" s="47" t="str">
        <f t="shared" si="94"/>
        <v>0</v>
      </c>
      <c r="H221" s="47" t="str">
        <f t="shared" si="95"/>
        <v>1</v>
      </c>
      <c r="I221" s="47" t="str">
        <f t="shared" si="96"/>
        <v>0</v>
      </c>
      <c r="J221" s="47" t="str">
        <f t="shared" si="97"/>
        <v>0</v>
      </c>
      <c r="K221" s="47" t="str">
        <f t="shared" si="98"/>
        <v>0100</v>
      </c>
      <c r="L221" s="52" t="str">
        <f t="shared" si="99"/>
        <v>08807188District Design and Led 18-21</v>
      </c>
      <c r="M221" s="55"/>
      <c r="N221" s="55"/>
      <c r="O221" s="55"/>
      <c r="P221" s="55"/>
      <c r="Q221" s="19">
        <f t="shared" si="100"/>
        <v>0</v>
      </c>
      <c r="R221" s="19"/>
      <c r="S221" s="19">
        <v>28278</v>
      </c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19">
        <f t="shared" si="101"/>
        <v>28278</v>
      </c>
      <c r="AG221" s="55"/>
      <c r="AH221" s="55">
        <v>0</v>
      </c>
      <c r="AI221" s="55"/>
      <c r="AJ221" s="55"/>
      <c r="AK221" s="55"/>
      <c r="AL221" s="55"/>
      <c r="AM221" s="55"/>
      <c r="AN221" s="55">
        <v>0</v>
      </c>
      <c r="AO221" s="55">
        <v>0</v>
      </c>
      <c r="AP221" s="55"/>
      <c r="AQ221" s="55"/>
      <c r="AR221" s="55"/>
      <c r="AS221" s="55"/>
      <c r="AT221" s="56">
        <v>0</v>
      </c>
      <c r="AU221" s="56">
        <v>0</v>
      </c>
      <c r="AV221" s="56">
        <v>0</v>
      </c>
      <c r="AW221" s="22">
        <f t="shared" si="102"/>
        <v>28278</v>
      </c>
      <c r="AX221" s="57">
        <v>0</v>
      </c>
      <c r="AY221" s="55">
        <v>0</v>
      </c>
      <c r="AZ221" s="58"/>
      <c r="BA221" s="59">
        <v>0</v>
      </c>
      <c r="BB221" s="19">
        <v>0</v>
      </c>
      <c r="BC221" s="55">
        <v>0</v>
      </c>
      <c r="BD221" s="55">
        <v>0</v>
      </c>
      <c r="BE221" s="55"/>
      <c r="BF221" s="55"/>
      <c r="BG221" s="55">
        <v>0</v>
      </c>
      <c r="BH221" s="55">
        <v>0</v>
      </c>
      <c r="BI221" s="55">
        <v>0</v>
      </c>
      <c r="BJ221" s="56"/>
      <c r="BK221" s="56"/>
      <c r="BL221" s="56"/>
      <c r="BM221" s="21">
        <f t="shared" si="93"/>
        <v>28278</v>
      </c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>
        <f t="shared" si="92"/>
        <v>28278</v>
      </c>
      <c r="CB221" s="20">
        <v>28278</v>
      </c>
      <c r="CC221" s="20">
        <f t="shared" si="91"/>
        <v>0</v>
      </c>
      <c r="CD221" s="20"/>
    </row>
    <row r="222" spans="1:82" s="49" customFormat="1" x14ac:dyDescent="0.3">
      <c r="A222" s="50" t="s">
        <v>55</v>
      </c>
      <c r="B222" s="51" t="s">
        <v>497</v>
      </c>
      <c r="C222" s="51" t="s">
        <v>56</v>
      </c>
      <c r="D222" s="51" t="s">
        <v>498</v>
      </c>
      <c r="E222" s="52" t="s">
        <v>441</v>
      </c>
      <c r="F222" s="52" t="s">
        <v>439</v>
      </c>
      <c r="G222" s="47" t="str">
        <f t="shared" si="94"/>
        <v>0</v>
      </c>
      <c r="H222" s="47" t="str">
        <f t="shared" si="95"/>
        <v>1</v>
      </c>
      <c r="I222" s="47" t="str">
        <f t="shared" si="96"/>
        <v>0</v>
      </c>
      <c r="J222" s="47" t="str">
        <f t="shared" si="97"/>
        <v>0</v>
      </c>
      <c r="K222" s="47" t="str">
        <f t="shared" si="98"/>
        <v>0100</v>
      </c>
      <c r="L222" s="52" t="str">
        <f t="shared" si="99"/>
        <v>08807361District Design and Led 18-21</v>
      </c>
      <c r="M222" s="55"/>
      <c r="N222" s="55"/>
      <c r="O222" s="55"/>
      <c r="P222" s="55"/>
      <c r="Q222" s="19">
        <f t="shared" si="100"/>
        <v>0</v>
      </c>
      <c r="R222" s="19"/>
      <c r="S222" s="19">
        <v>7837</v>
      </c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19">
        <f t="shared" si="101"/>
        <v>7837</v>
      </c>
      <c r="AG222" s="55"/>
      <c r="AH222" s="55">
        <v>0</v>
      </c>
      <c r="AI222" s="55"/>
      <c r="AJ222" s="55"/>
      <c r="AK222" s="55"/>
      <c r="AL222" s="55"/>
      <c r="AM222" s="55"/>
      <c r="AN222" s="55">
        <v>0</v>
      </c>
      <c r="AO222" s="55">
        <v>0</v>
      </c>
      <c r="AP222" s="55"/>
      <c r="AQ222" s="55"/>
      <c r="AR222" s="55"/>
      <c r="AS222" s="55"/>
      <c r="AT222" s="56">
        <v>0</v>
      </c>
      <c r="AU222" s="56">
        <v>0</v>
      </c>
      <c r="AV222" s="56">
        <v>0</v>
      </c>
      <c r="AW222" s="22">
        <f t="shared" si="102"/>
        <v>7837</v>
      </c>
      <c r="AX222" s="57">
        <v>0</v>
      </c>
      <c r="AY222" s="55">
        <v>0</v>
      </c>
      <c r="AZ222" s="58"/>
      <c r="BA222" s="59">
        <v>0</v>
      </c>
      <c r="BB222" s="19">
        <v>0</v>
      </c>
      <c r="BC222" s="55">
        <v>0</v>
      </c>
      <c r="BD222" s="55">
        <v>0</v>
      </c>
      <c r="BE222" s="55"/>
      <c r="BF222" s="55"/>
      <c r="BG222" s="55">
        <v>0</v>
      </c>
      <c r="BH222" s="55">
        <v>0</v>
      </c>
      <c r="BI222" s="55">
        <v>0</v>
      </c>
      <c r="BJ222" s="56"/>
      <c r="BK222" s="56"/>
      <c r="BL222" s="56"/>
      <c r="BM222" s="21">
        <f t="shared" si="93"/>
        <v>7837</v>
      </c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>
        <f t="shared" si="92"/>
        <v>7837</v>
      </c>
      <c r="CB222" s="20">
        <v>7837</v>
      </c>
      <c r="CC222" s="20">
        <f t="shared" si="91"/>
        <v>0</v>
      </c>
      <c r="CD222" s="20"/>
    </row>
    <row r="223" spans="1:82" s="49" customFormat="1" x14ac:dyDescent="0.3">
      <c r="A223" s="50" t="s">
        <v>55</v>
      </c>
      <c r="B223" s="51" t="s">
        <v>499</v>
      </c>
      <c r="C223" s="51" t="s">
        <v>56</v>
      </c>
      <c r="D223" s="51" t="s">
        <v>500</v>
      </c>
      <c r="E223" s="52" t="s">
        <v>441</v>
      </c>
      <c r="F223" s="52" t="s">
        <v>439</v>
      </c>
      <c r="G223" s="47" t="str">
        <f t="shared" si="94"/>
        <v>0</v>
      </c>
      <c r="H223" s="47" t="str">
        <f t="shared" si="95"/>
        <v>1</v>
      </c>
      <c r="I223" s="47" t="str">
        <f t="shared" si="96"/>
        <v>0</v>
      </c>
      <c r="J223" s="47" t="str">
        <f t="shared" si="97"/>
        <v>0</v>
      </c>
      <c r="K223" s="47" t="str">
        <f t="shared" si="98"/>
        <v>0100</v>
      </c>
      <c r="L223" s="52" t="str">
        <f t="shared" si="99"/>
        <v>08807694District Design and Led 18-21</v>
      </c>
      <c r="M223" s="55"/>
      <c r="N223" s="55"/>
      <c r="O223" s="55"/>
      <c r="P223" s="55"/>
      <c r="Q223" s="19">
        <f t="shared" si="100"/>
        <v>0</v>
      </c>
      <c r="R223" s="19"/>
      <c r="S223" s="19">
        <v>14191</v>
      </c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19">
        <f t="shared" si="101"/>
        <v>14191</v>
      </c>
      <c r="AG223" s="55"/>
      <c r="AH223" s="55">
        <v>0</v>
      </c>
      <c r="AI223" s="55"/>
      <c r="AJ223" s="55"/>
      <c r="AK223" s="55"/>
      <c r="AL223" s="55"/>
      <c r="AM223" s="55"/>
      <c r="AN223" s="55">
        <v>0</v>
      </c>
      <c r="AO223" s="55">
        <v>0</v>
      </c>
      <c r="AP223" s="55"/>
      <c r="AQ223" s="55"/>
      <c r="AR223" s="55"/>
      <c r="AS223" s="55"/>
      <c r="AT223" s="56">
        <v>0</v>
      </c>
      <c r="AU223" s="56">
        <v>0</v>
      </c>
      <c r="AV223" s="56">
        <v>0</v>
      </c>
      <c r="AW223" s="22">
        <f t="shared" si="102"/>
        <v>14191</v>
      </c>
      <c r="AX223" s="57">
        <v>0</v>
      </c>
      <c r="AY223" s="55">
        <v>0</v>
      </c>
      <c r="AZ223" s="58"/>
      <c r="BA223" s="59">
        <v>0</v>
      </c>
      <c r="BB223" s="19">
        <v>0</v>
      </c>
      <c r="BC223" s="55">
        <v>0</v>
      </c>
      <c r="BD223" s="55">
        <v>0</v>
      </c>
      <c r="BE223" s="55"/>
      <c r="BF223" s="55"/>
      <c r="BG223" s="55">
        <v>0</v>
      </c>
      <c r="BH223" s="55">
        <v>0</v>
      </c>
      <c r="BI223" s="55">
        <v>0</v>
      </c>
      <c r="BJ223" s="56"/>
      <c r="BK223" s="56"/>
      <c r="BL223" s="56"/>
      <c r="BM223" s="21">
        <f t="shared" si="93"/>
        <v>14191</v>
      </c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>
        <f t="shared" si="92"/>
        <v>14191</v>
      </c>
      <c r="CB223" s="20">
        <v>14191</v>
      </c>
      <c r="CC223" s="20">
        <f t="shared" si="91"/>
        <v>0</v>
      </c>
      <c r="CD223" s="20"/>
    </row>
    <row r="224" spans="1:82" s="49" customFormat="1" x14ac:dyDescent="0.3">
      <c r="A224" s="50" t="s">
        <v>55</v>
      </c>
      <c r="B224" s="51" t="s">
        <v>314</v>
      </c>
      <c r="C224" s="51" t="s">
        <v>56</v>
      </c>
      <c r="D224" s="51" t="s">
        <v>501</v>
      </c>
      <c r="E224" s="52" t="s">
        <v>438</v>
      </c>
      <c r="F224" s="52" t="s">
        <v>439</v>
      </c>
      <c r="G224" s="47" t="str">
        <f t="shared" si="94"/>
        <v>1</v>
      </c>
      <c r="H224" s="47" t="str">
        <f t="shared" si="95"/>
        <v>0</v>
      </c>
      <c r="I224" s="47" t="str">
        <f t="shared" si="96"/>
        <v>0</v>
      </c>
      <c r="J224" s="47" t="str">
        <f t="shared" si="97"/>
        <v>0</v>
      </c>
      <c r="K224" s="47" t="str">
        <f t="shared" si="98"/>
        <v>1000</v>
      </c>
      <c r="L224" s="52" t="str">
        <f t="shared" si="99"/>
        <v>08807698District Design and Led 17-20</v>
      </c>
      <c r="M224" s="19">
        <v>18112</v>
      </c>
      <c r="N224" s="55"/>
      <c r="O224" s="55"/>
      <c r="P224" s="55"/>
      <c r="Q224" s="19">
        <f t="shared" si="100"/>
        <v>18112</v>
      </c>
      <c r="R224" s="19">
        <v>14908</v>
      </c>
      <c r="S224" s="19">
        <v>0</v>
      </c>
      <c r="T224" s="55"/>
      <c r="U224" s="55"/>
      <c r="V224" s="55"/>
      <c r="W224" s="55"/>
      <c r="X224" s="55"/>
      <c r="Y224" s="55"/>
      <c r="Z224" s="19">
        <v>-5555</v>
      </c>
      <c r="AA224" s="55"/>
      <c r="AB224" s="55"/>
      <c r="AC224" s="55"/>
      <c r="AD224" s="55"/>
      <c r="AE224" s="55"/>
      <c r="AF224" s="19">
        <f t="shared" si="101"/>
        <v>27465</v>
      </c>
      <c r="AG224" s="55"/>
      <c r="AH224" s="55">
        <v>0</v>
      </c>
      <c r="AI224" s="55"/>
      <c r="AJ224" s="55"/>
      <c r="AK224" s="55"/>
      <c r="AL224" s="55"/>
      <c r="AM224" s="55"/>
      <c r="AN224" s="19">
        <v>-13578.01</v>
      </c>
      <c r="AO224" s="55">
        <v>0</v>
      </c>
      <c r="AP224" s="55"/>
      <c r="AQ224" s="55"/>
      <c r="AR224" s="55"/>
      <c r="AS224" s="55"/>
      <c r="AT224" s="56">
        <v>0</v>
      </c>
      <c r="AU224" s="56">
        <v>0</v>
      </c>
      <c r="AV224" s="56">
        <v>0</v>
      </c>
      <c r="AW224" s="22">
        <f t="shared" si="102"/>
        <v>13886.99</v>
      </c>
      <c r="AX224" s="57">
        <v>0</v>
      </c>
      <c r="AY224" s="55">
        <v>0</v>
      </c>
      <c r="AZ224" s="58"/>
      <c r="BA224" s="59">
        <v>0</v>
      </c>
      <c r="BB224" s="19">
        <v>0</v>
      </c>
      <c r="BC224" s="55">
        <v>0</v>
      </c>
      <c r="BD224" s="19">
        <v>0</v>
      </c>
      <c r="BE224" s="55"/>
      <c r="BF224" s="55"/>
      <c r="BG224" s="55">
        <v>0</v>
      </c>
      <c r="BH224" s="55">
        <v>0</v>
      </c>
      <c r="BI224" s="55">
        <v>0</v>
      </c>
      <c r="BJ224" s="56"/>
      <c r="BK224" s="56"/>
      <c r="BL224" s="56"/>
      <c r="BM224" s="21">
        <f t="shared" si="93"/>
        <v>13886.99</v>
      </c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>
        <f t="shared" si="92"/>
        <v>13886.99</v>
      </c>
      <c r="CB224" s="20">
        <v>13886.99</v>
      </c>
      <c r="CC224" s="20">
        <f t="shared" si="91"/>
        <v>0</v>
      </c>
      <c r="CD224" s="20"/>
    </row>
    <row r="225" spans="1:82" s="49" customFormat="1" x14ac:dyDescent="0.3">
      <c r="A225" s="50" t="s">
        <v>55</v>
      </c>
      <c r="B225" s="51" t="s">
        <v>181</v>
      </c>
      <c r="C225" s="51" t="s">
        <v>56</v>
      </c>
      <c r="D225" s="51" t="s">
        <v>502</v>
      </c>
      <c r="E225" s="52" t="s">
        <v>441</v>
      </c>
      <c r="F225" s="52" t="s">
        <v>439</v>
      </c>
      <c r="G225" s="47" t="str">
        <f t="shared" si="94"/>
        <v>0</v>
      </c>
      <c r="H225" s="47" t="str">
        <f t="shared" si="95"/>
        <v>1</v>
      </c>
      <c r="I225" s="47" t="str">
        <f t="shared" si="96"/>
        <v>0</v>
      </c>
      <c r="J225" s="47" t="str">
        <f t="shared" si="97"/>
        <v>0</v>
      </c>
      <c r="K225" s="47" t="str">
        <f t="shared" si="98"/>
        <v>0100</v>
      </c>
      <c r="L225" s="52" t="str">
        <f t="shared" si="99"/>
        <v>08808006District Design and Led 18-21</v>
      </c>
      <c r="M225" s="55"/>
      <c r="N225" s="55"/>
      <c r="O225" s="55"/>
      <c r="P225" s="55"/>
      <c r="Q225" s="19">
        <f t="shared" si="100"/>
        <v>0</v>
      </c>
      <c r="R225" s="19"/>
      <c r="S225" s="19">
        <v>7837</v>
      </c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19">
        <f t="shared" si="101"/>
        <v>7837</v>
      </c>
      <c r="AG225" s="55"/>
      <c r="AH225" s="55">
        <v>0</v>
      </c>
      <c r="AI225" s="55"/>
      <c r="AJ225" s="55"/>
      <c r="AK225" s="55"/>
      <c r="AL225" s="55"/>
      <c r="AM225" s="55"/>
      <c r="AN225" s="55">
        <v>0</v>
      </c>
      <c r="AO225" s="55">
        <v>0</v>
      </c>
      <c r="AP225" s="55"/>
      <c r="AQ225" s="55"/>
      <c r="AR225" s="55"/>
      <c r="AS225" s="55"/>
      <c r="AT225" s="56">
        <v>0</v>
      </c>
      <c r="AU225" s="56">
        <v>0</v>
      </c>
      <c r="AV225" s="56">
        <v>0</v>
      </c>
      <c r="AW225" s="22">
        <f t="shared" si="102"/>
        <v>7837</v>
      </c>
      <c r="AX225" s="57">
        <v>0</v>
      </c>
      <c r="AY225" s="55">
        <v>0</v>
      </c>
      <c r="AZ225" s="58"/>
      <c r="BA225" s="59">
        <v>0</v>
      </c>
      <c r="BB225" s="19">
        <v>0</v>
      </c>
      <c r="BC225" s="55">
        <v>0</v>
      </c>
      <c r="BD225" s="55">
        <v>0</v>
      </c>
      <c r="BE225" s="55"/>
      <c r="BF225" s="55"/>
      <c r="BG225" s="55">
        <v>0</v>
      </c>
      <c r="BH225" s="55">
        <v>0</v>
      </c>
      <c r="BI225" s="55">
        <v>0</v>
      </c>
      <c r="BJ225" s="56"/>
      <c r="BK225" s="56"/>
      <c r="BL225" s="56"/>
      <c r="BM225" s="21">
        <f t="shared" si="93"/>
        <v>7837</v>
      </c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>
        <f t="shared" si="92"/>
        <v>7837</v>
      </c>
      <c r="CB225" s="20">
        <v>7837</v>
      </c>
      <c r="CC225" s="20">
        <f t="shared" si="91"/>
        <v>0</v>
      </c>
      <c r="CD225" s="20"/>
    </row>
    <row r="226" spans="1:82" s="49" customFormat="1" x14ac:dyDescent="0.3">
      <c r="A226" s="50" t="s">
        <v>55</v>
      </c>
      <c r="B226" s="51" t="s">
        <v>316</v>
      </c>
      <c r="C226" s="51" t="s">
        <v>56</v>
      </c>
      <c r="D226" s="51" t="s">
        <v>317</v>
      </c>
      <c r="E226" s="52" t="s">
        <v>440</v>
      </c>
      <c r="F226" s="52"/>
      <c r="G226" s="47"/>
      <c r="H226" s="47"/>
      <c r="I226" s="47"/>
      <c r="J226" s="47"/>
      <c r="K226" s="47"/>
      <c r="L226" s="52"/>
      <c r="M226" s="55"/>
      <c r="N226" s="55"/>
      <c r="O226" s="55"/>
      <c r="P226" s="55"/>
      <c r="Q226" s="19"/>
      <c r="R226" s="19"/>
      <c r="S226" s="19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19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6"/>
      <c r="AU226" s="56"/>
      <c r="AV226" s="56"/>
      <c r="AW226" s="22">
        <f t="shared" si="102"/>
        <v>0</v>
      </c>
      <c r="AX226" s="57"/>
      <c r="AY226" s="55">
        <v>81780</v>
      </c>
      <c r="AZ226" s="58"/>
      <c r="BA226" s="59"/>
      <c r="BB226" s="19"/>
      <c r="BC226" s="55"/>
      <c r="BD226" s="55"/>
      <c r="BE226" s="55"/>
      <c r="BF226" s="55"/>
      <c r="BG226" s="55"/>
      <c r="BH226" s="55"/>
      <c r="BI226" s="55"/>
      <c r="BJ226" s="56"/>
      <c r="BK226" s="56"/>
      <c r="BL226" s="56"/>
      <c r="BM226" s="21">
        <f t="shared" si="93"/>
        <v>81780</v>
      </c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>
        <f t="shared" si="92"/>
        <v>81780</v>
      </c>
      <c r="CB226" s="20">
        <v>81780</v>
      </c>
      <c r="CC226" s="20">
        <f t="shared" si="91"/>
        <v>0</v>
      </c>
      <c r="CD226" s="20"/>
    </row>
    <row r="227" spans="1:82" s="49" customFormat="1" x14ac:dyDescent="0.3">
      <c r="A227" s="50" t="s">
        <v>55</v>
      </c>
      <c r="B227" s="51" t="s">
        <v>503</v>
      </c>
      <c r="C227" s="51" t="s">
        <v>56</v>
      </c>
      <c r="D227" s="51" t="s">
        <v>504</v>
      </c>
      <c r="E227" s="52" t="s">
        <v>441</v>
      </c>
      <c r="F227" s="52" t="s">
        <v>439</v>
      </c>
      <c r="G227" s="47" t="str">
        <f t="shared" ref="G227:G259" si="103">IF(M227&gt;0, "1", "0")</f>
        <v>0</v>
      </c>
      <c r="H227" s="47" t="str">
        <f t="shared" ref="H227:H259" si="104">IF(S227&gt;0, "1", "0")</f>
        <v>1</v>
      </c>
      <c r="I227" s="47" t="str">
        <f t="shared" ref="I227:I259" si="105">IF(AI227&gt;0, "1", "0")</f>
        <v>0</v>
      </c>
      <c r="J227" s="47" t="str">
        <f t="shared" ref="J227:J259" si="106">IF(AZ227&gt;0, "1", "0")</f>
        <v>0</v>
      </c>
      <c r="K227" s="47" t="str">
        <f t="shared" ref="K227:K259" si="107">CONCATENATE(G227,H227,I227,J227)</f>
        <v>0100</v>
      </c>
      <c r="L227" s="52" t="str">
        <f t="shared" ref="L227:L259" si="108">A227&amp;B227&amp;E227</f>
        <v>08808422District Design and Led 18-21</v>
      </c>
      <c r="M227" s="55"/>
      <c r="N227" s="55"/>
      <c r="O227" s="55"/>
      <c r="P227" s="55"/>
      <c r="Q227" s="19">
        <f t="shared" ref="Q227:Q237" si="109">SUM(M227:P227)</f>
        <v>0</v>
      </c>
      <c r="R227" s="19"/>
      <c r="S227" s="19">
        <v>7837</v>
      </c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19">
        <f t="shared" ref="AF227:AF259" si="110">SUM(Q227:AE227)</f>
        <v>7837</v>
      </c>
      <c r="AG227" s="55"/>
      <c r="AH227" s="55">
        <v>0</v>
      </c>
      <c r="AI227" s="55"/>
      <c r="AJ227" s="55"/>
      <c r="AK227" s="55"/>
      <c r="AL227" s="55"/>
      <c r="AM227" s="55"/>
      <c r="AN227" s="55">
        <v>0</v>
      </c>
      <c r="AO227" s="55">
        <v>0</v>
      </c>
      <c r="AP227" s="55"/>
      <c r="AQ227" s="55"/>
      <c r="AR227" s="55"/>
      <c r="AS227" s="55"/>
      <c r="AT227" s="56">
        <v>0</v>
      </c>
      <c r="AU227" s="56">
        <v>0</v>
      </c>
      <c r="AV227" s="56">
        <v>0</v>
      </c>
      <c r="AW227" s="22">
        <f t="shared" si="102"/>
        <v>7837</v>
      </c>
      <c r="AX227" s="57">
        <v>0</v>
      </c>
      <c r="AY227" s="55">
        <v>0</v>
      </c>
      <c r="AZ227" s="58"/>
      <c r="BA227" s="59">
        <v>0</v>
      </c>
      <c r="BB227" s="19">
        <v>0</v>
      </c>
      <c r="BC227" s="55">
        <v>0</v>
      </c>
      <c r="BD227" s="55">
        <v>0</v>
      </c>
      <c r="BE227" s="55"/>
      <c r="BF227" s="55"/>
      <c r="BG227" s="55">
        <v>0</v>
      </c>
      <c r="BH227" s="55">
        <v>0</v>
      </c>
      <c r="BI227" s="55">
        <v>0</v>
      </c>
      <c r="BJ227" s="56"/>
      <c r="BK227" s="56"/>
      <c r="BL227" s="56"/>
      <c r="BM227" s="21">
        <f t="shared" si="93"/>
        <v>7837</v>
      </c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>
        <f t="shared" si="92"/>
        <v>7837</v>
      </c>
      <c r="CB227" s="20">
        <v>7837</v>
      </c>
      <c r="CC227" s="20">
        <f t="shared" si="91"/>
        <v>0</v>
      </c>
      <c r="CD227" s="20"/>
    </row>
    <row r="228" spans="1:82" s="49" customFormat="1" x14ac:dyDescent="0.3">
      <c r="A228" s="50" t="s">
        <v>55</v>
      </c>
      <c r="B228" s="51" t="s">
        <v>505</v>
      </c>
      <c r="C228" s="51" t="s">
        <v>56</v>
      </c>
      <c r="D228" s="51" t="s">
        <v>506</v>
      </c>
      <c r="E228" s="52" t="s">
        <v>438</v>
      </c>
      <c r="F228" s="52" t="s">
        <v>439</v>
      </c>
      <c r="G228" s="47" t="str">
        <f t="shared" si="103"/>
        <v>1</v>
      </c>
      <c r="H228" s="47" t="str">
        <f t="shared" si="104"/>
        <v>0</v>
      </c>
      <c r="I228" s="47" t="str">
        <f t="shared" si="105"/>
        <v>0</v>
      </c>
      <c r="J228" s="47" t="str">
        <f t="shared" si="106"/>
        <v>0</v>
      </c>
      <c r="K228" s="47" t="str">
        <f t="shared" si="107"/>
        <v>1000</v>
      </c>
      <c r="L228" s="52" t="str">
        <f t="shared" si="108"/>
        <v>08808888District Design and Led 17-20</v>
      </c>
      <c r="M228" s="19">
        <v>8046</v>
      </c>
      <c r="N228" s="55"/>
      <c r="O228" s="55"/>
      <c r="P228" s="55"/>
      <c r="Q228" s="19">
        <f t="shared" si="109"/>
        <v>8046</v>
      </c>
      <c r="R228" s="19">
        <v>7631</v>
      </c>
      <c r="S228" s="19">
        <v>0</v>
      </c>
      <c r="T228" s="55"/>
      <c r="U228" s="55"/>
      <c r="V228" s="55"/>
      <c r="W228" s="55"/>
      <c r="X228" s="55"/>
      <c r="Y228" s="55"/>
      <c r="Z228" s="19">
        <v>-2167</v>
      </c>
      <c r="AA228" s="55"/>
      <c r="AB228" s="55"/>
      <c r="AC228" s="55"/>
      <c r="AD228" s="55"/>
      <c r="AE228" s="55"/>
      <c r="AF228" s="19">
        <f t="shared" si="110"/>
        <v>13510</v>
      </c>
      <c r="AG228" s="55"/>
      <c r="AH228" s="55">
        <v>0</v>
      </c>
      <c r="AI228" s="55"/>
      <c r="AJ228" s="55"/>
      <c r="AK228" s="55"/>
      <c r="AL228" s="55"/>
      <c r="AM228" s="55"/>
      <c r="AN228" s="55">
        <v>0</v>
      </c>
      <c r="AO228" s="55">
        <v>0</v>
      </c>
      <c r="AP228" s="55"/>
      <c r="AQ228" s="55"/>
      <c r="AR228" s="55"/>
      <c r="AS228" s="55"/>
      <c r="AT228" s="56">
        <v>0</v>
      </c>
      <c r="AU228" s="56">
        <v>0</v>
      </c>
      <c r="AV228" s="56">
        <v>0</v>
      </c>
      <c r="AW228" s="22">
        <f t="shared" si="102"/>
        <v>13510</v>
      </c>
      <c r="AX228" s="57">
        <v>0</v>
      </c>
      <c r="AY228" s="55">
        <v>0</v>
      </c>
      <c r="AZ228" s="58"/>
      <c r="BA228" s="59">
        <v>0</v>
      </c>
      <c r="BB228" s="19">
        <v>0</v>
      </c>
      <c r="BC228" s="55">
        <v>0</v>
      </c>
      <c r="BD228" s="55">
        <v>0</v>
      </c>
      <c r="BE228" s="55"/>
      <c r="BF228" s="55"/>
      <c r="BG228" s="55">
        <v>0</v>
      </c>
      <c r="BH228" s="55">
        <v>0</v>
      </c>
      <c r="BI228" s="55">
        <v>0</v>
      </c>
      <c r="BJ228" s="56"/>
      <c r="BK228" s="56"/>
      <c r="BL228" s="56"/>
      <c r="BM228" s="21">
        <f t="shared" si="93"/>
        <v>13510</v>
      </c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>
        <f t="shared" si="92"/>
        <v>13510</v>
      </c>
      <c r="CB228" s="20">
        <v>13510</v>
      </c>
      <c r="CC228" s="20">
        <f t="shared" ref="CC228:CC233" si="111">CB228-CA228</f>
        <v>0</v>
      </c>
      <c r="CD228" s="20"/>
    </row>
    <row r="229" spans="1:82" s="49" customFormat="1" x14ac:dyDescent="0.3">
      <c r="A229" s="50" t="s">
        <v>55</v>
      </c>
      <c r="B229" s="51" t="s">
        <v>505</v>
      </c>
      <c r="C229" s="51" t="s">
        <v>56</v>
      </c>
      <c r="D229" s="51" t="s">
        <v>506</v>
      </c>
      <c r="E229" s="52" t="s">
        <v>441</v>
      </c>
      <c r="F229" s="52" t="s">
        <v>439</v>
      </c>
      <c r="G229" s="47" t="str">
        <f t="shared" si="103"/>
        <v>0</v>
      </c>
      <c r="H229" s="47" t="str">
        <f t="shared" si="104"/>
        <v>1</v>
      </c>
      <c r="I229" s="47" t="str">
        <f t="shared" si="105"/>
        <v>0</v>
      </c>
      <c r="J229" s="47" t="str">
        <f t="shared" si="106"/>
        <v>0</v>
      </c>
      <c r="K229" s="47" t="str">
        <f t="shared" si="107"/>
        <v>0100</v>
      </c>
      <c r="L229" s="52" t="str">
        <f t="shared" si="108"/>
        <v>08808888District Design and Led 18-21</v>
      </c>
      <c r="M229" s="55"/>
      <c r="N229" s="55"/>
      <c r="O229" s="55"/>
      <c r="P229" s="55"/>
      <c r="Q229" s="19">
        <f t="shared" si="109"/>
        <v>0</v>
      </c>
      <c r="R229" s="19"/>
      <c r="S229" s="19">
        <v>7837</v>
      </c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9">
        <f t="shared" si="110"/>
        <v>7837</v>
      </c>
      <c r="AG229" s="55"/>
      <c r="AH229" s="55">
        <v>0</v>
      </c>
      <c r="AI229" s="55"/>
      <c r="AJ229" s="55"/>
      <c r="AK229" s="55"/>
      <c r="AL229" s="55"/>
      <c r="AM229" s="55"/>
      <c r="AN229" s="55">
        <v>0</v>
      </c>
      <c r="AO229" s="55">
        <v>0</v>
      </c>
      <c r="AP229" s="55"/>
      <c r="AQ229" s="55"/>
      <c r="AR229" s="55"/>
      <c r="AS229" s="55"/>
      <c r="AT229" s="56">
        <v>0</v>
      </c>
      <c r="AU229" s="56">
        <v>0</v>
      </c>
      <c r="AV229" s="56">
        <v>0</v>
      </c>
      <c r="AW229" s="22">
        <f t="shared" si="102"/>
        <v>7837</v>
      </c>
      <c r="AX229" s="57">
        <v>0</v>
      </c>
      <c r="AY229" s="55">
        <v>0</v>
      </c>
      <c r="AZ229" s="58"/>
      <c r="BA229" s="59">
        <v>0</v>
      </c>
      <c r="BB229" s="19">
        <v>0</v>
      </c>
      <c r="BC229" s="55">
        <v>0</v>
      </c>
      <c r="BD229" s="55">
        <v>0</v>
      </c>
      <c r="BE229" s="55"/>
      <c r="BF229" s="55"/>
      <c r="BG229" s="55">
        <v>0</v>
      </c>
      <c r="BH229" s="55">
        <v>0</v>
      </c>
      <c r="BI229" s="55">
        <v>0</v>
      </c>
      <c r="BJ229" s="56"/>
      <c r="BK229" s="56"/>
      <c r="BL229" s="56"/>
      <c r="BM229" s="21">
        <f t="shared" si="93"/>
        <v>7837</v>
      </c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>
        <f t="shared" si="92"/>
        <v>7837</v>
      </c>
      <c r="CB229" s="20">
        <v>7837</v>
      </c>
      <c r="CC229" s="20">
        <f t="shared" si="111"/>
        <v>0</v>
      </c>
      <c r="CD229" s="20"/>
    </row>
    <row r="230" spans="1:82" s="49" customFormat="1" x14ac:dyDescent="0.3">
      <c r="A230" s="50" t="s">
        <v>55</v>
      </c>
      <c r="B230" s="51" t="s">
        <v>507</v>
      </c>
      <c r="C230" s="51" t="s">
        <v>56</v>
      </c>
      <c r="D230" s="51" t="s">
        <v>508</v>
      </c>
      <c r="E230" s="52" t="s">
        <v>441</v>
      </c>
      <c r="F230" s="52" t="s">
        <v>439</v>
      </c>
      <c r="G230" s="47" t="str">
        <f t="shared" si="103"/>
        <v>0</v>
      </c>
      <c r="H230" s="47" t="str">
        <f t="shared" si="104"/>
        <v>1</v>
      </c>
      <c r="I230" s="47" t="str">
        <f t="shared" si="105"/>
        <v>0</v>
      </c>
      <c r="J230" s="47" t="str">
        <f t="shared" si="106"/>
        <v>0</v>
      </c>
      <c r="K230" s="47" t="str">
        <f t="shared" si="107"/>
        <v>0100</v>
      </c>
      <c r="L230" s="52" t="str">
        <f t="shared" si="108"/>
        <v>08808995District Design and Led 18-21</v>
      </c>
      <c r="M230" s="55"/>
      <c r="N230" s="55"/>
      <c r="O230" s="55"/>
      <c r="P230" s="55"/>
      <c r="Q230" s="19">
        <f t="shared" si="109"/>
        <v>0</v>
      </c>
      <c r="R230" s="19"/>
      <c r="S230" s="19">
        <v>7837</v>
      </c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19">
        <f t="shared" si="110"/>
        <v>7837</v>
      </c>
      <c r="AG230" s="55"/>
      <c r="AH230" s="55">
        <v>0</v>
      </c>
      <c r="AI230" s="55"/>
      <c r="AJ230" s="55"/>
      <c r="AK230" s="55"/>
      <c r="AL230" s="55"/>
      <c r="AM230" s="55"/>
      <c r="AN230" s="55">
        <v>0</v>
      </c>
      <c r="AO230" s="55">
        <v>0</v>
      </c>
      <c r="AP230" s="55"/>
      <c r="AQ230" s="55"/>
      <c r="AR230" s="55"/>
      <c r="AS230" s="55"/>
      <c r="AT230" s="56">
        <v>0</v>
      </c>
      <c r="AU230" s="56">
        <v>0</v>
      </c>
      <c r="AV230" s="56">
        <v>0</v>
      </c>
      <c r="AW230" s="22">
        <f t="shared" si="102"/>
        <v>7837</v>
      </c>
      <c r="AX230" s="57">
        <v>0</v>
      </c>
      <c r="AY230" s="55">
        <v>0</v>
      </c>
      <c r="AZ230" s="58"/>
      <c r="BA230" s="59">
        <v>0</v>
      </c>
      <c r="BB230" s="19">
        <v>0</v>
      </c>
      <c r="BC230" s="55">
        <v>0</v>
      </c>
      <c r="BD230" s="55">
        <v>0</v>
      </c>
      <c r="BE230" s="55"/>
      <c r="BF230" s="55"/>
      <c r="BG230" s="55">
        <v>0</v>
      </c>
      <c r="BH230" s="55">
        <v>0</v>
      </c>
      <c r="BI230" s="55">
        <v>0</v>
      </c>
      <c r="BJ230" s="56"/>
      <c r="BK230" s="56"/>
      <c r="BL230" s="56"/>
      <c r="BM230" s="21">
        <f t="shared" si="93"/>
        <v>7837</v>
      </c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>
        <f t="shared" si="92"/>
        <v>7837</v>
      </c>
      <c r="CB230" s="20">
        <v>7837</v>
      </c>
      <c r="CC230" s="20">
        <f t="shared" si="111"/>
        <v>0</v>
      </c>
      <c r="CD230" s="20"/>
    </row>
    <row r="231" spans="1:82" s="49" customFormat="1" x14ac:dyDescent="0.3">
      <c r="A231" s="50" t="s">
        <v>55</v>
      </c>
      <c r="B231" s="51" t="s">
        <v>509</v>
      </c>
      <c r="C231" s="51" t="s">
        <v>56</v>
      </c>
      <c r="D231" s="51" t="s">
        <v>510</v>
      </c>
      <c r="E231" s="52" t="s">
        <v>441</v>
      </c>
      <c r="F231" s="52" t="s">
        <v>439</v>
      </c>
      <c r="G231" s="47" t="str">
        <f t="shared" si="103"/>
        <v>0</v>
      </c>
      <c r="H231" s="47" t="str">
        <f t="shared" si="104"/>
        <v>1</v>
      </c>
      <c r="I231" s="47" t="str">
        <f t="shared" si="105"/>
        <v>0</v>
      </c>
      <c r="J231" s="47" t="str">
        <f t="shared" si="106"/>
        <v>0</v>
      </c>
      <c r="K231" s="47" t="str">
        <f t="shared" si="107"/>
        <v>0100</v>
      </c>
      <c r="L231" s="52" t="str">
        <f t="shared" si="108"/>
        <v>08809050District Design and Led 18-21</v>
      </c>
      <c r="M231" s="55"/>
      <c r="N231" s="55"/>
      <c r="O231" s="55"/>
      <c r="P231" s="55"/>
      <c r="Q231" s="19">
        <f t="shared" si="109"/>
        <v>0</v>
      </c>
      <c r="R231" s="19"/>
      <c r="S231" s="19">
        <v>28278</v>
      </c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19">
        <f t="shared" si="110"/>
        <v>28278</v>
      </c>
      <c r="AG231" s="55"/>
      <c r="AH231" s="55">
        <v>0</v>
      </c>
      <c r="AI231" s="55"/>
      <c r="AJ231" s="55"/>
      <c r="AK231" s="55"/>
      <c r="AL231" s="55"/>
      <c r="AM231" s="55"/>
      <c r="AN231" s="55">
        <v>0</v>
      </c>
      <c r="AO231" s="55">
        <v>0</v>
      </c>
      <c r="AP231" s="55"/>
      <c r="AQ231" s="55"/>
      <c r="AR231" s="55"/>
      <c r="AS231" s="55"/>
      <c r="AT231" s="56">
        <v>0</v>
      </c>
      <c r="AU231" s="56">
        <v>0</v>
      </c>
      <c r="AV231" s="56">
        <v>0</v>
      </c>
      <c r="AW231" s="22">
        <f t="shared" si="102"/>
        <v>28278</v>
      </c>
      <c r="AX231" s="57">
        <v>0</v>
      </c>
      <c r="AY231" s="55">
        <v>0</v>
      </c>
      <c r="AZ231" s="58"/>
      <c r="BA231" s="59">
        <v>0</v>
      </c>
      <c r="BB231" s="19">
        <v>0</v>
      </c>
      <c r="BC231" s="55">
        <v>0</v>
      </c>
      <c r="BD231" s="55">
        <v>0</v>
      </c>
      <c r="BE231" s="55"/>
      <c r="BF231" s="55"/>
      <c r="BG231" s="55">
        <v>0</v>
      </c>
      <c r="BH231" s="55">
        <v>0</v>
      </c>
      <c r="BI231" s="55">
        <v>0</v>
      </c>
      <c r="BJ231" s="56"/>
      <c r="BK231" s="56"/>
      <c r="BL231" s="56"/>
      <c r="BM231" s="21">
        <f t="shared" si="93"/>
        <v>28278</v>
      </c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>
        <f t="shared" si="92"/>
        <v>28278</v>
      </c>
      <c r="CB231" s="20">
        <v>28278</v>
      </c>
      <c r="CC231" s="20">
        <f t="shared" si="111"/>
        <v>0</v>
      </c>
      <c r="CD231" s="20"/>
    </row>
    <row r="232" spans="1:82" s="49" customFormat="1" x14ac:dyDescent="0.3">
      <c r="A232" s="50" t="s">
        <v>55</v>
      </c>
      <c r="B232" s="51" t="s">
        <v>318</v>
      </c>
      <c r="C232" s="51" t="s">
        <v>56</v>
      </c>
      <c r="D232" s="51" t="s">
        <v>319</v>
      </c>
      <c r="E232" s="52" t="s">
        <v>438</v>
      </c>
      <c r="F232" s="52" t="s">
        <v>439</v>
      </c>
      <c r="G232" s="47" t="str">
        <f t="shared" si="103"/>
        <v>1</v>
      </c>
      <c r="H232" s="47" t="str">
        <f t="shared" si="104"/>
        <v>0</v>
      </c>
      <c r="I232" s="47" t="str">
        <f t="shared" si="105"/>
        <v>0</v>
      </c>
      <c r="J232" s="47" t="str">
        <f t="shared" si="106"/>
        <v>0</v>
      </c>
      <c r="K232" s="47" t="str">
        <f t="shared" si="107"/>
        <v>1000</v>
      </c>
      <c r="L232" s="52" t="str">
        <f t="shared" si="108"/>
        <v>08809496District Design and Led 17-20</v>
      </c>
      <c r="M232" s="19">
        <v>8046</v>
      </c>
      <c r="N232" s="55"/>
      <c r="O232" s="55"/>
      <c r="P232" s="55"/>
      <c r="Q232" s="19">
        <f t="shared" si="109"/>
        <v>8046</v>
      </c>
      <c r="R232" s="19">
        <v>7631</v>
      </c>
      <c r="S232" s="19">
        <v>0</v>
      </c>
      <c r="T232" s="55"/>
      <c r="U232" s="55"/>
      <c r="V232" s="55"/>
      <c r="W232" s="55"/>
      <c r="X232" s="55"/>
      <c r="Y232" s="55"/>
      <c r="Z232" s="19">
        <v>-2167</v>
      </c>
      <c r="AA232" s="55"/>
      <c r="AB232" s="55"/>
      <c r="AC232" s="55"/>
      <c r="AD232" s="55"/>
      <c r="AE232" s="55"/>
      <c r="AF232" s="19">
        <f t="shared" si="110"/>
        <v>13510</v>
      </c>
      <c r="AG232" s="55"/>
      <c r="AH232" s="55">
        <v>0</v>
      </c>
      <c r="AI232" s="55"/>
      <c r="AJ232" s="55"/>
      <c r="AK232" s="55"/>
      <c r="AL232" s="55"/>
      <c r="AM232" s="55"/>
      <c r="AN232" s="55">
        <v>0</v>
      </c>
      <c r="AO232" s="55">
        <v>0</v>
      </c>
      <c r="AP232" s="55"/>
      <c r="AQ232" s="55"/>
      <c r="AR232" s="55"/>
      <c r="AS232" s="55"/>
      <c r="AT232" s="56">
        <v>0</v>
      </c>
      <c r="AU232" s="56">
        <v>0</v>
      </c>
      <c r="AV232" s="56">
        <v>0</v>
      </c>
      <c r="AW232" s="22">
        <f t="shared" si="102"/>
        <v>13510</v>
      </c>
      <c r="AX232" s="57">
        <v>0</v>
      </c>
      <c r="AY232" s="55">
        <v>0</v>
      </c>
      <c r="AZ232" s="58"/>
      <c r="BA232" s="59">
        <v>0</v>
      </c>
      <c r="BB232" s="19">
        <v>0</v>
      </c>
      <c r="BC232" s="55">
        <v>0</v>
      </c>
      <c r="BD232" s="55">
        <v>0</v>
      </c>
      <c r="BE232" s="55"/>
      <c r="BF232" s="55"/>
      <c r="BG232" s="55">
        <v>0</v>
      </c>
      <c r="BH232" s="55">
        <v>0</v>
      </c>
      <c r="BI232" s="55">
        <v>0</v>
      </c>
      <c r="BJ232" s="56"/>
      <c r="BK232" s="56"/>
      <c r="BL232" s="56"/>
      <c r="BM232" s="21">
        <f t="shared" si="93"/>
        <v>13510</v>
      </c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>
        <f t="shared" si="92"/>
        <v>13510</v>
      </c>
      <c r="CB232" s="20">
        <v>13510</v>
      </c>
      <c r="CC232" s="20">
        <f t="shared" si="111"/>
        <v>0</v>
      </c>
      <c r="CD232" s="20"/>
    </row>
    <row r="233" spans="1:82" s="49" customFormat="1" x14ac:dyDescent="0.3">
      <c r="A233" s="50" t="s">
        <v>55</v>
      </c>
      <c r="B233" s="51" t="s">
        <v>40</v>
      </c>
      <c r="C233" s="51" t="s">
        <v>56</v>
      </c>
      <c r="D233" s="51" t="s">
        <v>42</v>
      </c>
      <c r="E233" s="52" t="s">
        <v>438</v>
      </c>
      <c r="F233" s="52" t="s">
        <v>439</v>
      </c>
      <c r="G233" s="47" t="str">
        <f t="shared" si="103"/>
        <v>1</v>
      </c>
      <c r="H233" s="47" t="str">
        <f t="shared" si="104"/>
        <v>0</v>
      </c>
      <c r="I233" s="47" t="str">
        <f t="shared" si="105"/>
        <v>0</v>
      </c>
      <c r="J233" s="47" t="str">
        <f t="shared" si="106"/>
        <v>0</v>
      </c>
      <c r="K233" s="47" t="str">
        <f t="shared" si="107"/>
        <v>1000</v>
      </c>
      <c r="L233" s="52" t="str">
        <f t="shared" si="108"/>
        <v>0880N/ADistrict Design and Led 17-20</v>
      </c>
      <c r="M233" s="19">
        <v>21148</v>
      </c>
      <c r="N233" s="55"/>
      <c r="O233" s="55"/>
      <c r="P233" s="55"/>
      <c r="Q233" s="19">
        <f t="shared" si="109"/>
        <v>21148</v>
      </c>
      <c r="R233" s="19">
        <v>644444</v>
      </c>
      <c r="S233" s="19">
        <v>0</v>
      </c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19">
        <f t="shared" si="110"/>
        <v>665592</v>
      </c>
      <c r="AG233" s="19">
        <v>866829</v>
      </c>
      <c r="AH233" s="19">
        <v>0</v>
      </c>
      <c r="AI233" s="19"/>
      <c r="AJ233" s="55"/>
      <c r="AK233" s="55"/>
      <c r="AL233" s="55"/>
      <c r="AM233" s="55"/>
      <c r="AN233" s="55">
        <v>0</v>
      </c>
      <c r="AO233" s="55">
        <v>0</v>
      </c>
      <c r="AP233" s="55"/>
      <c r="AQ233" s="55"/>
      <c r="AR233" s="55"/>
      <c r="AS233" s="55"/>
      <c r="AT233" s="56">
        <v>0</v>
      </c>
      <c r="AU233" s="56">
        <v>0</v>
      </c>
      <c r="AV233" s="56">
        <v>0</v>
      </c>
      <c r="AW233" s="22">
        <f t="shared" si="102"/>
        <v>1532421</v>
      </c>
      <c r="AX233" s="23">
        <v>0</v>
      </c>
      <c r="AY233" s="19">
        <v>0</v>
      </c>
      <c r="AZ233" s="22"/>
      <c r="BA233" s="59">
        <v>0</v>
      </c>
      <c r="BB233" s="19">
        <v>0</v>
      </c>
      <c r="BC233" s="55">
        <v>-125736.56</v>
      </c>
      <c r="BD233" s="55">
        <v>0</v>
      </c>
      <c r="BE233" s="55">
        <v>-126610.26</v>
      </c>
      <c r="BF233" s="55">
        <v>-509747.18</v>
      </c>
      <c r="BG233" s="55">
        <v>0</v>
      </c>
      <c r="BH233" s="55">
        <v>-672193.82</v>
      </c>
      <c r="BI233" s="55">
        <v>0</v>
      </c>
      <c r="BJ233" s="56"/>
      <c r="BK233" s="56"/>
      <c r="BL233" s="56">
        <v>-98133.18</v>
      </c>
      <c r="BM233" s="21">
        <f t="shared" si="93"/>
        <v>0</v>
      </c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>
        <f t="shared" si="92"/>
        <v>0</v>
      </c>
      <c r="CB233" s="20">
        <v>0</v>
      </c>
      <c r="CC233" s="20">
        <f t="shared" si="111"/>
        <v>0</v>
      </c>
      <c r="CD233" s="20"/>
    </row>
    <row r="234" spans="1:82" s="49" customFormat="1" x14ac:dyDescent="0.3">
      <c r="A234" s="50" t="s">
        <v>55</v>
      </c>
      <c r="B234" s="51" t="s">
        <v>40</v>
      </c>
      <c r="C234" s="51" t="s">
        <v>56</v>
      </c>
      <c r="D234" s="51" t="s">
        <v>42</v>
      </c>
      <c r="E234" s="52" t="s">
        <v>441</v>
      </c>
      <c r="F234" s="52" t="s">
        <v>439</v>
      </c>
      <c r="G234" s="47" t="str">
        <f t="shared" si="103"/>
        <v>0</v>
      </c>
      <c r="H234" s="47" t="str">
        <f t="shared" si="104"/>
        <v>1</v>
      </c>
      <c r="I234" s="47" t="str">
        <f t="shared" si="105"/>
        <v>0</v>
      </c>
      <c r="J234" s="47" t="str">
        <f t="shared" si="106"/>
        <v>0</v>
      </c>
      <c r="K234" s="47" t="str">
        <f t="shared" si="107"/>
        <v>0100</v>
      </c>
      <c r="L234" s="52" t="str">
        <f t="shared" si="108"/>
        <v>0880N/ADistrict Design and Led 18-21</v>
      </c>
      <c r="M234" s="55"/>
      <c r="N234" s="55"/>
      <c r="O234" s="55"/>
      <c r="P234" s="55"/>
      <c r="Q234" s="19">
        <f t="shared" si="109"/>
        <v>0</v>
      </c>
      <c r="R234" s="19"/>
      <c r="S234" s="19">
        <v>117650</v>
      </c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19">
        <f t="shared" si="110"/>
        <v>117650</v>
      </c>
      <c r="AG234" s="19"/>
      <c r="AH234" s="19">
        <v>592383</v>
      </c>
      <c r="AI234" s="19"/>
      <c r="AJ234" s="55"/>
      <c r="AK234" s="55"/>
      <c r="AL234" s="55"/>
      <c r="AM234" s="55"/>
      <c r="AN234" s="55">
        <v>0</v>
      </c>
      <c r="AO234" s="55">
        <v>0</v>
      </c>
      <c r="AP234" s="55"/>
      <c r="AQ234" s="55"/>
      <c r="AR234" s="55"/>
      <c r="AS234" s="55"/>
      <c r="AT234" s="56">
        <v>0</v>
      </c>
      <c r="AU234" s="56">
        <v>0</v>
      </c>
      <c r="AV234" s="56">
        <v>0</v>
      </c>
      <c r="AW234" s="22">
        <f t="shared" si="102"/>
        <v>710033</v>
      </c>
      <c r="AX234" s="23">
        <v>0</v>
      </c>
      <c r="AY234" s="19">
        <v>0</v>
      </c>
      <c r="AZ234" s="22"/>
      <c r="BA234" s="59">
        <v>0</v>
      </c>
      <c r="BB234" s="19">
        <v>0</v>
      </c>
      <c r="BC234" s="55">
        <v>0</v>
      </c>
      <c r="BD234" s="55">
        <v>0</v>
      </c>
      <c r="BE234" s="55" t="s">
        <v>75</v>
      </c>
      <c r="BF234" s="55" t="s">
        <v>75</v>
      </c>
      <c r="BG234" s="55">
        <v>0</v>
      </c>
      <c r="BH234" s="55">
        <v>0</v>
      </c>
      <c r="BI234" s="55">
        <v>0</v>
      </c>
      <c r="BJ234" s="56"/>
      <c r="BK234" s="56"/>
      <c r="BL234" s="56">
        <v>-182798.69999999972</v>
      </c>
      <c r="BM234" s="21">
        <f t="shared" si="93"/>
        <v>527234.30000000028</v>
      </c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>
        <f t="shared" si="92"/>
        <v>527234.30000000028</v>
      </c>
      <c r="CB234" s="20"/>
      <c r="CC234" s="20"/>
      <c r="CD234" s="20"/>
    </row>
    <row r="235" spans="1:82" s="49" customFormat="1" x14ac:dyDescent="0.3">
      <c r="A235" s="50" t="s">
        <v>183</v>
      </c>
      <c r="B235" s="51" t="s">
        <v>511</v>
      </c>
      <c r="C235" s="51" t="s">
        <v>185</v>
      </c>
      <c r="D235" s="51" t="s">
        <v>512</v>
      </c>
      <c r="E235" s="52" t="s">
        <v>441</v>
      </c>
      <c r="F235" s="52" t="s">
        <v>439</v>
      </c>
      <c r="G235" s="47" t="str">
        <f t="shared" si="103"/>
        <v>0</v>
      </c>
      <c r="H235" s="47" t="str">
        <f t="shared" si="104"/>
        <v>1</v>
      </c>
      <c r="I235" s="47" t="str">
        <f t="shared" si="105"/>
        <v>0</v>
      </c>
      <c r="J235" s="47" t="str">
        <f t="shared" si="106"/>
        <v>0</v>
      </c>
      <c r="K235" s="47" t="str">
        <f t="shared" si="107"/>
        <v>0100</v>
      </c>
      <c r="L235" s="52" t="str">
        <f t="shared" si="108"/>
        <v>10102400District Design and Led 18-21</v>
      </c>
      <c r="M235" s="55"/>
      <c r="N235" s="55"/>
      <c r="O235" s="55"/>
      <c r="P235" s="55"/>
      <c r="Q235" s="19">
        <f t="shared" si="109"/>
        <v>0</v>
      </c>
      <c r="R235" s="19"/>
      <c r="S235" s="19">
        <v>28967</v>
      </c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19">
        <f t="shared" si="110"/>
        <v>28967</v>
      </c>
      <c r="AG235" s="19"/>
      <c r="AH235" s="19">
        <v>115825</v>
      </c>
      <c r="AI235" s="19"/>
      <c r="AJ235" s="55"/>
      <c r="AK235" s="55"/>
      <c r="AL235" s="19">
        <v>-19149</v>
      </c>
      <c r="AM235" s="55"/>
      <c r="AN235" s="55">
        <v>0</v>
      </c>
      <c r="AO235" s="55">
        <v>0</v>
      </c>
      <c r="AP235" s="55"/>
      <c r="AQ235" s="19">
        <v>-31223.410000000003</v>
      </c>
      <c r="AR235" s="19">
        <v>-10901.54</v>
      </c>
      <c r="AS235" s="19">
        <v>-5871.53</v>
      </c>
      <c r="AT235" s="21">
        <v>-10006.67</v>
      </c>
      <c r="AU235" s="21">
        <v>-4383.7</v>
      </c>
      <c r="AV235" s="21">
        <v>-12335.6</v>
      </c>
      <c r="AW235" s="22">
        <f t="shared" si="102"/>
        <v>50920.549999999996</v>
      </c>
      <c r="AX235" s="23">
        <v>116720</v>
      </c>
      <c r="AY235" s="19">
        <v>0</v>
      </c>
      <c r="AZ235" s="22"/>
      <c r="BA235" s="24">
        <v>0</v>
      </c>
      <c r="BB235" s="19">
        <v>-5897.42</v>
      </c>
      <c r="BC235" s="55">
        <v>0</v>
      </c>
      <c r="BD235" s="55">
        <v>-16164.35</v>
      </c>
      <c r="BE235" s="55">
        <v>-5431.17</v>
      </c>
      <c r="BF235" s="55">
        <v>-5959.15</v>
      </c>
      <c r="BG235" s="19">
        <v>-12202.59</v>
      </c>
      <c r="BH235" s="19">
        <v>-8020.74</v>
      </c>
      <c r="BI235" s="19">
        <v>-6983.82</v>
      </c>
      <c r="BJ235" s="21">
        <v>-12496.29</v>
      </c>
      <c r="BK235" s="21">
        <v>-7117.11</v>
      </c>
      <c r="BL235" s="21">
        <v>-8853.2099999999991</v>
      </c>
      <c r="BM235" s="21">
        <f t="shared" si="93"/>
        <v>78514.699999999953</v>
      </c>
      <c r="BN235" s="19"/>
      <c r="BO235" s="19">
        <v>-1195.81</v>
      </c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>
        <f t="shared" si="92"/>
        <v>77318.889999999956</v>
      </c>
      <c r="CB235" s="20"/>
      <c r="CC235" s="20"/>
      <c r="CD235" s="20"/>
    </row>
    <row r="236" spans="1:82" s="49" customFormat="1" x14ac:dyDescent="0.3">
      <c r="A236" s="50" t="s">
        <v>183</v>
      </c>
      <c r="B236" s="51" t="s">
        <v>513</v>
      </c>
      <c r="C236" s="51" t="s">
        <v>185</v>
      </c>
      <c r="D236" s="51" t="s">
        <v>514</v>
      </c>
      <c r="E236" s="52" t="s">
        <v>441</v>
      </c>
      <c r="F236" s="52" t="s">
        <v>439</v>
      </c>
      <c r="G236" s="47" t="str">
        <f t="shared" si="103"/>
        <v>0</v>
      </c>
      <c r="H236" s="47" t="str">
        <f t="shared" si="104"/>
        <v>1</v>
      </c>
      <c r="I236" s="47" t="str">
        <f t="shared" si="105"/>
        <v>0</v>
      </c>
      <c r="J236" s="47" t="str">
        <f t="shared" si="106"/>
        <v>0</v>
      </c>
      <c r="K236" s="47" t="str">
        <f t="shared" si="107"/>
        <v>0100</v>
      </c>
      <c r="L236" s="52" t="str">
        <f t="shared" si="108"/>
        <v>10102528District Design and Led 18-21</v>
      </c>
      <c r="M236" s="55"/>
      <c r="N236" s="55"/>
      <c r="O236" s="55"/>
      <c r="P236" s="55"/>
      <c r="Q236" s="19">
        <f t="shared" si="109"/>
        <v>0</v>
      </c>
      <c r="R236" s="19"/>
      <c r="S236" s="19">
        <v>15527</v>
      </c>
      <c r="T236" s="55"/>
      <c r="U236" s="55"/>
      <c r="V236" s="55"/>
      <c r="W236" s="55"/>
      <c r="X236" s="55"/>
      <c r="Y236" s="55"/>
      <c r="Z236" s="55"/>
      <c r="AA236" s="55"/>
      <c r="AB236" s="55"/>
      <c r="AC236" s="19">
        <v>-8904</v>
      </c>
      <c r="AD236" s="55"/>
      <c r="AE236" s="55"/>
      <c r="AF236" s="19">
        <f t="shared" si="110"/>
        <v>6623</v>
      </c>
      <c r="AG236" s="19"/>
      <c r="AH236" s="19">
        <v>41952</v>
      </c>
      <c r="AI236" s="19"/>
      <c r="AJ236" s="55"/>
      <c r="AK236" s="55"/>
      <c r="AL236" s="19">
        <v>-5972</v>
      </c>
      <c r="AM236" s="55"/>
      <c r="AN236" s="55">
        <v>0</v>
      </c>
      <c r="AO236" s="55">
        <v>0</v>
      </c>
      <c r="AP236" s="55"/>
      <c r="AQ236" s="19">
        <v>-27110.35</v>
      </c>
      <c r="AR236" s="19">
        <v>-5772.72</v>
      </c>
      <c r="AS236" s="19">
        <v>-244.09</v>
      </c>
      <c r="AT236" s="21">
        <v>-1138.78</v>
      </c>
      <c r="AU236" s="21">
        <v>0</v>
      </c>
      <c r="AV236" s="21">
        <v>0</v>
      </c>
      <c r="AW236" s="22">
        <f t="shared" si="102"/>
        <v>8337.06</v>
      </c>
      <c r="AX236" s="23">
        <v>20485</v>
      </c>
      <c r="AY236" s="19">
        <v>0</v>
      </c>
      <c r="AZ236" s="22"/>
      <c r="BA236" s="24">
        <v>0</v>
      </c>
      <c r="BB236" s="19">
        <v>0</v>
      </c>
      <c r="BC236" s="55">
        <v>0</v>
      </c>
      <c r="BD236" s="55">
        <v>0</v>
      </c>
      <c r="BE236" s="55"/>
      <c r="BF236" s="55">
        <v>-707.56</v>
      </c>
      <c r="BG236" s="19">
        <v>-42.45</v>
      </c>
      <c r="BH236" s="19">
        <v>-2396</v>
      </c>
      <c r="BI236" s="19">
        <v>-1422.17</v>
      </c>
      <c r="BJ236" s="21">
        <v>-229.09</v>
      </c>
      <c r="BK236" s="21">
        <v>-411.99</v>
      </c>
      <c r="BL236" s="21">
        <v>-1894.6</v>
      </c>
      <c r="BM236" s="21">
        <f t="shared" si="93"/>
        <v>21718.199999999997</v>
      </c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>
        <f t="shared" si="92"/>
        <v>21718.199999999997</v>
      </c>
      <c r="CB236" s="20"/>
      <c r="CC236" s="20"/>
      <c r="CD236" s="20"/>
    </row>
    <row r="237" spans="1:82" s="49" customFormat="1" x14ac:dyDescent="0.3">
      <c r="A237" s="50" t="s">
        <v>183</v>
      </c>
      <c r="B237" s="51" t="s">
        <v>515</v>
      </c>
      <c r="C237" s="51" t="s">
        <v>185</v>
      </c>
      <c r="D237" s="51" t="s">
        <v>516</v>
      </c>
      <c r="E237" s="52" t="s">
        <v>441</v>
      </c>
      <c r="F237" s="52" t="s">
        <v>439</v>
      </c>
      <c r="G237" s="47" t="str">
        <f t="shared" si="103"/>
        <v>0</v>
      </c>
      <c r="H237" s="47" t="str">
        <f t="shared" si="104"/>
        <v>1</v>
      </c>
      <c r="I237" s="47" t="str">
        <f t="shared" si="105"/>
        <v>0</v>
      </c>
      <c r="J237" s="47" t="str">
        <f t="shared" si="106"/>
        <v>0</v>
      </c>
      <c r="K237" s="47" t="str">
        <f t="shared" si="107"/>
        <v>0100</v>
      </c>
      <c r="L237" s="52" t="str">
        <f t="shared" si="108"/>
        <v>10108457District Design and Led 18-21</v>
      </c>
      <c r="M237" s="55"/>
      <c r="N237" s="55"/>
      <c r="O237" s="55"/>
      <c r="P237" s="55"/>
      <c r="Q237" s="19">
        <f t="shared" si="109"/>
        <v>0</v>
      </c>
      <c r="R237" s="19"/>
      <c r="S237" s="19">
        <v>6547</v>
      </c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19">
        <f t="shared" si="110"/>
        <v>6547</v>
      </c>
      <c r="AG237" s="19"/>
      <c r="AH237" s="19">
        <v>13577</v>
      </c>
      <c r="AI237" s="19"/>
      <c r="AJ237" s="55"/>
      <c r="AK237" s="55"/>
      <c r="AL237" s="55"/>
      <c r="AM237" s="55"/>
      <c r="AN237" s="55">
        <v>0</v>
      </c>
      <c r="AO237" s="55">
        <v>0</v>
      </c>
      <c r="AP237" s="55"/>
      <c r="AQ237" s="19">
        <v>-1521.62</v>
      </c>
      <c r="AR237" s="19">
        <v>-456.94</v>
      </c>
      <c r="AS237" s="19">
        <v>-2556.58</v>
      </c>
      <c r="AT237" s="21">
        <v>-804.84</v>
      </c>
      <c r="AU237" s="21">
        <v>0</v>
      </c>
      <c r="AV237" s="21">
        <v>0</v>
      </c>
      <c r="AW237" s="22">
        <f t="shared" si="102"/>
        <v>14784.020000000002</v>
      </c>
      <c r="AX237" s="23">
        <v>10820</v>
      </c>
      <c r="AY237" s="19">
        <v>0</v>
      </c>
      <c r="AZ237" s="22"/>
      <c r="BA237" s="24">
        <v>0</v>
      </c>
      <c r="BB237" s="19">
        <v>0</v>
      </c>
      <c r="BC237" s="55">
        <v>0</v>
      </c>
      <c r="BD237" s="55">
        <v>0</v>
      </c>
      <c r="BE237" s="55"/>
      <c r="BF237" s="55">
        <v>-833</v>
      </c>
      <c r="BG237" s="19">
        <v>-198.33</v>
      </c>
      <c r="BH237" s="19">
        <v>-5032.4399999999996</v>
      </c>
      <c r="BI237" s="19">
        <v>0</v>
      </c>
      <c r="BJ237" s="21">
        <v>-301.94</v>
      </c>
      <c r="BK237" s="21">
        <v>-1683.66</v>
      </c>
      <c r="BL237" s="21">
        <v>-433.55</v>
      </c>
      <c r="BM237" s="21">
        <f t="shared" si="93"/>
        <v>17121.100000000006</v>
      </c>
      <c r="BN237" s="19"/>
      <c r="BO237" s="19">
        <v>-8251.6</v>
      </c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>
        <f t="shared" si="92"/>
        <v>8869.5000000000055</v>
      </c>
      <c r="CB237" s="20"/>
      <c r="CC237" s="20"/>
      <c r="CD237" s="20"/>
    </row>
    <row r="238" spans="1:82" s="49" customFormat="1" x14ac:dyDescent="0.3">
      <c r="A238" s="50" t="s">
        <v>183</v>
      </c>
      <c r="B238" s="51" t="s">
        <v>331</v>
      </c>
      <c r="C238" s="51" t="s">
        <v>185</v>
      </c>
      <c r="D238" s="51" t="s">
        <v>332</v>
      </c>
      <c r="E238" s="52" t="s">
        <v>441</v>
      </c>
      <c r="F238" s="52" t="s">
        <v>439</v>
      </c>
      <c r="G238" s="47" t="str">
        <f t="shared" si="103"/>
        <v>0</v>
      </c>
      <c r="H238" s="47" t="str">
        <f t="shared" si="104"/>
        <v>0</v>
      </c>
      <c r="I238" s="47" t="str">
        <f t="shared" si="105"/>
        <v>0</v>
      </c>
      <c r="J238" s="47" t="str">
        <f t="shared" si="106"/>
        <v>0</v>
      </c>
      <c r="K238" s="47" t="str">
        <f t="shared" si="107"/>
        <v>0000</v>
      </c>
      <c r="L238" s="52" t="str">
        <f t="shared" si="108"/>
        <v>10109445District Design and Led 18-21</v>
      </c>
      <c r="M238" s="19"/>
      <c r="N238" s="19"/>
      <c r="O238" s="19"/>
      <c r="P238" s="19"/>
      <c r="Q238" s="19"/>
      <c r="R238" s="19"/>
      <c r="S238" s="19">
        <v>0</v>
      </c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>
        <f t="shared" si="110"/>
        <v>0</v>
      </c>
      <c r="AG238" s="19"/>
      <c r="AH238" s="19">
        <v>0</v>
      </c>
      <c r="AI238" s="19"/>
      <c r="AJ238" s="19"/>
      <c r="AK238" s="19"/>
      <c r="AL238" s="19"/>
      <c r="AM238" s="19"/>
      <c r="AN238" s="19">
        <v>0</v>
      </c>
      <c r="AO238" s="19">
        <v>0</v>
      </c>
      <c r="AP238" s="19"/>
      <c r="AQ238" s="19"/>
      <c r="AR238" s="19"/>
      <c r="AS238" s="19"/>
      <c r="AT238" s="21"/>
      <c r="AU238" s="21"/>
      <c r="AV238" s="21"/>
      <c r="AW238" s="22">
        <f t="shared" si="102"/>
        <v>0</v>
      </c>
      <c r="AX238" s="23">
        <v>0</v>
      </c>
      <c r="AY238" s="19">
        <v>10600</v>
      </c>
      <c r="AZ238" s="22"/>
      <c r="BA238" s="24"/>
      <c r="BB238" s="19">
        <v>0</v>
      </c>
      <c r="BC238" s="19">
        <v>0</v>
      </c>
      <c r="BD238" s="19">
        <v>0</v>
      </c>
      <c r="BE238" s="19"/>
      <c r="BF238" s="19"/>
      <c r="BG238" s="19">
        <v>0</v>
      </c>
      <c r="BH238" s="19">
        <v>0</v>
      </c>
      <c r="BI238" s="19">
        <v>0</v>
      </c>
      <c r="BJ238" s="21">
        <v>-1797.93</v>
      </c>
      <c r="BK238" s="21"/>
      <c r="BL238" s="21"/>
      <c r="BM238" s="21">
        <f t="shared" si="93"/>
        <v>8802.07</v>
      </c>
      <c r="BN238" s="19"/>
      <c r="BO238" s="19">
        <v>-1644.85</v>
      </c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>
        <f t="shared" si="92"/>
        <v>7157.2199999999993</v>
      </c>
      <c r="CB238" s="20"/>
      <c r="CC238" s="20"/>
      <c r="CD238" s="20"/>
    </row>
    <row r="239" spans="1:82" s="49" customFormat="1" x14ac:dyDescent="0.3">
      <c r="A239" s="50" t="s">
        <v>183</v>
      </c>
      <c r="B239" s="51" t="s">
        <v>40</v>
      </c>
      <c r="C239" s="51" t="s">
        <v>185</v>
      </c>
      <c r="D239" s="51" t="s">
        <v>42</v>
      </c>
      <c r="E239" s="52" t="s">
        <v>441</v>
      </c>
      <c r="F239" s="52" t="s">
        <v>439</v>
      </c>
      <c r="G239" s="47" t="str">
        <f t="shared" si="103"/>
        <v>0</v>
      </c>
      <c r="H239" s="47" t="str">
        <f t="shared" si="104"/>
        <v>1</v>
      </c>
      <c r="I239" s="47" t="str">
        <f t="shared" si="105"/>
        <v>0</v>
      </c>
      <c r="J239" s="47" t="str">
        <f t="shared" si="106"/>
        <v>0</v>
      </c>
      <c r="K239" s="47" t="str">
        <f t="shared" si="107"/>
        <v>0100</v>
      </c>
      <c r="L239" s="52" t="str">
        <f t="shared" si="108"/>
        <v>1010N/ADistrict Design and Led 18-21</v>
      </c>
      <c r="M239" s="55"/>
      <c r="N239" s="55"/>
      <c r="O239" s="55"/>
      <c r="P239" s="55"/>
      <c r="Q239" s="19">
        <f t="shared" ref="Q239:Q246" si="112">SUM(M239:P239)</f>
        <v>0</v>
      </c>
      <c r="R239" s="19"/>
      <c r="S239" s="19">
        <v>75604</v>
      </c>
      <c r="T239" s="55"/>
      <c r="U239" s="55"/>
      <c r="V239" s="55"/>
      <c r="W239" s="55"/>
      <c r="X239" s="55"/>
      <c r="Y239" s="55"/>
      <c r="Z239" s="55"/>
      <c r="AA239" s="55"/>
      <c r="AB239" s="55"/>
      <c r="AC239" s="19">
        <v>-10770</v>
      </c>
      <c r="AD239" s="19">
        <v>-9500</v>
      </c>
      <c r="AE239" s="19">
        <v>-9500</v>
      </c>
      <c r="AF239" s="19">
        <f t="shared" si="110"/>
        <v>45834</v>
      </c>
      <c r="AG239" s="19"/>
      <c r="AH239" s="19">
        <v>118986</v>
      </c>
      <c r="AI239" s="19"/>
      <c r="AJ239" s="55"/>
      <c r="AK239" s="55"/>
      <c r="AL239" s="19">
        <v>-27059</v>
      </c>
      <c r="AM239" s="55"/>
      <c r="AN239" s="55">
        <v>0</v>
      </c>
      <c r="AO239" s="55">
        <v>0</v>
      </c>
      <c r="AP239" s="55"/>
      <c r="AQ239" s="19">
        <v>-43386.98</v>
      </c>
      <c r="AR239" s="19">
        <v>-1446.81</v>
      </c>
      <c r="AS239" s="19">
        <v>-12811.23</v>
      </c>
      <c r="AT239" s="21">
        <v>-4943.0200000000004</v>
      </c>
      <c r="AU239" s="21">
        <v>-6458.33</v>
      </c>
      <c r="AV239" s="21">
        <v>-6528.1</v>
      </c>
      <c r="AW239" s="22">
        <f t="shared" si="102"/>
        <v>62186.529999999992</v>
      </c>
      <c r="AX239" s="23">
        <v>67161</v>
      </c>
      <c r="AY239" s="19">
        <v>0</v>
      </c>
      <c r="AZ239" s="22"/>
      <c r="BA239" s="24">
        <v>0</v>
      </c>
      <c r="BB239" s="19">
        <v>-30292.97</v>
      </c>
      <c r="BC239" s="55">
        <v>0</v>
      </c>
      <c r="BD239" s="55">
        <v>-736.06</v>
      </c>
      <c r="BE239" s="55">
        <v>-224.9</v>
      </c>
      <c r="BF239" s="55"/>
      <c r="BG239" s="19">
        <v>-924.79</v>
      </c>
      <c r="BH239" s="19">
        <v>-314.52999999999997</v>
      </c>
      <c r="BI239" s="19">
        <v>-725.56</v>
      </c>
      <c r="BJ239" s="21">
        <v>-23778.05</v>
      </c>
      <c r="BK239" s="21">
        <v>-3362.93</v>
      </c>
      <c r="BL239" s="21">
        <v>-3868.95</v>
      </c>
      <c r="BM239" s="21">
        <f t="shared" si="93"/>
        <v>65118.790000000023</v>
      </c>
      <c r="BN239" s="19"/>
      <c r="BO239" s="19">
        <v>-6062.99</v>
      </c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>
        <f t="shared" si="92"/>
        <v>59055.800000000025</v>
      </c>
      <c r="CB239" s="20"/>
      <c r="CC239" s="20"/>
      <c r="CD239" s="20"/>
    </row>
    <row r="240" spans="1:82" s="49" customFormat="1" x14ac:dyDescent="0.3">
      <c r="A240" s="53" t="s">
        <v>517</v>
      </c>
      <c r="B240" s="51" t="s">
        <v>40</v>
      </c>
      <c r="C240" s="51" t="s">
        <v>518</v>
      </c>
      <c r="D240" s="51" t="s">
        <v>42</v>
      </c>
      <c r="E240" s="52" t="s">
        <v>441</v>
      </c>
      <c r="F240" s="52" t="s">
        <v>439</v>
      </c>
      <c r="G240" s="47" t="str">
        <f t="shared" si="103"/>
        <v>0</v>
      </c>
      <c r="H240" s="47" t="str">
        <f t="shared" si="104"/>
        <v>1</v>
      </c>
      <c r="I240" s="47" t="str">
        <f t="shared" si="105"/>
        <v>0</v>
      </c>
      <c r="J240" s="47" t="str">
        <f t="shared" si="106"/>
        <v>0</v>
      </c>
      <c r="K240" s="47" t="str">
        <f t="shared" si="107"/>
        <v>0100</v>
      </c>
      <c r="L240" s="52" t="str">
        <f t="shared" si="108"/>
        <v>1070N/ADistrict Design and Led 18-21</v>
      </c>
      <c r="M240" s="19"/>
      <c r="N240" s="19"/>
      <c r="O240" s="19"/>
      <c r="P240" s="19"/>
      <c r="Q240" s="19">
        <f t="shared" si="112"/>
        <v>0</v>
      </c>
      <c r="R240" s="19"/>
      <c r="S240" s="19">
        <v>118642</v>
      </c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>
        <f t="shared" si="110"/>
        <v>118642</v>
      </c>
      <c r="AG240" s="55"/>
      <c r="AH240" s="55">
        <v>0</v>
      </c>
      <c r="AI240" s="55"/>
      <c r="AJ240" s="19"/>
      <c r="AK240" s="19"/>
      <c r="AL240" s="19"/>
      <c r="AM240" s="19"/>
      <c r="AN240" s="19">
        <v>0</v>
      </c>
      <c r="AO240" s="19">
        <v>0</v>
      </c>
      <c r="AP240" s="19"/>
      <c r="AQ240" s="55"/>
      <c r="AR240" s="19"/>
      <c r="AS240" s="19"/>
      <c r="AT240" s="21">
        <v>0</v>
      </c>
      <c r="AU240" s="21">
        <v>0</v>
      </c>
      <c r="AV240" s="21">
        <v>0</v>
      </c>
      <c r="AW240" s="22">
        <f t="shared" si="102"/>
        <v>118642</v>
      </c>
      <c r="AX240" s="57">
        <v>0</v>
      </c>
      <c r="AY240" s="55">
        <v>0</v>
      </c>
      <c r="AZ240" s="58"/>
      <c r="BA240" s="24">
        <v>0</v>
      </c>
      <c r="BB240" s="19">
        <v>0</v>
      </c>
      <c r="BC240" s="19">
        <v>0</v>
      </c>
      <c r="BD240" s="19">
        <v>0</v>
      </c>
      <c r="BE240" s="19"/>
      <c r="BF240" s="19"/>
      <c r="BG240" s="55">
        <v>0</v>
      </c>
      <c r="BH240" s="19">
        <v>0</v>
      </c>
      <c r="BI240" s="19">
        <v>-118642</v>
      </c>
      <c r="BJ240" s="21"/>
      <c r="BK240" s="21">
        <v>0</v>
      </c>
      <c r="BL240" s="21">
        <v>0</v>
      </c>
      <c r="BM240" s="21">
        <f t="shared" si="93"/>
        <v>0</v>
      </c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>
        <f t="shared" si="92"/>
        <v>0</v>
      </c>
      <c r="CB240" s="20"/>
      <c r="CC240" s="20"/>
      <c r="CD240" s="20"/>
    </row>
    <row r="241" spans="1:82" s="49" customFormat="1" x14ac:dyDescent="0.3">
      <c r="A241" s="50" t="s">
        <v>337</v>
      </c>
      <c r="B241" s="51" t="s">
        <v>519</v>
      </c>
      <c r="C241" s="51" t="s">
        <v>520</v>
      </c>
      <c r="D241" s="51" t="s">
        <v>521</v>
      </c>
      <c r="E241" s="52" t="s">
        <v>438</v>
      </c>
      <c r="F241" s="52" t="s">
        <v>439</v>
      </c>
      <c r="G241" s="47" t="str">
        <f t="shared" si="103"/>
        <v>1</v>
      </c>
      <c r="H241" s="47" t="str">
        <f t="shared" si="104"/>
        <v>0</v>
      </c>
      <c r="I241" s="47" t="str">
        <f t="shared" si="105"/>
        <v>0</v>
      </c>
      <c r="J241" s="47" t="str">
        <f t="shared" si="106"/>
        <v>0</v>
      </c>
      <c r="K241" s="47" t="str">
        <f t="shared" si="107"/>
        <v>1000</v>
      </c>
      <c r="L241" s="52" t="str">
        <f t="shared" si="108"/>
        <v>11108791District Design and Led 17-20</v>
      </c>
      <c r="M241" s="19">
        <v>26400</v>
      </c>
      <c r="N241" s="55"/>
      <c r="O241" s="55"/>
      <c r="P241" s="55"/>
      <c r="Q241" s="19">
        <f t="shared" si="112"/>
        <v>26400</v>
      </c>
      <c r="R241" s="19">
        <v>25550</v>
      </c>
      <c r="S241" s="19">
        <v>0</v>
      </c>
      <c r="T241" s="55"/>
      <c r="U241" s="19">
        <v>-14419</v>
      </c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19">
        <f t="shared" si="110"/>
        <v>37531</v>
      </c>
      <c r="AG241" s="55"/>
      <c r="AH241" s="55">
        <v>0</v>
      </c>
      <c r="AI241" s="55"/>
      <c r="AJ241" s="19">
        <v>-9600</v>
      </c>
      <c r="AK241" s="19">
        <v>-2381</v>
      </c>
      <c r="AL241" s="19">
        <v>-19</v>
      </c>
      <c r="AM241" s="55"/>
      <c r="AN241" s="55">
        <v>0</v>
      </c>
      <c r="AO241" s="55">
        <v>0</v>
      </c>
      <c r="AP241" s="55"/>
      <c r="AQ241" s="55"/>
      <c r="AR241" s="55"/>
      <c r="AS241" s="55"/>
      <c r="AT241" s="56">
        <v>0</v>
      </c>
      <c r="AU241" s="56">
        <v>0</v>
      </c>
      <c r="AV241" s="56">
        <v>0</v>
      </c>
      <c r="AW241" s="22">
        <f t="shared" si="102"/>
        <v>25531</v>
      </c>
      <c r="AX241" s="57">
        <v>0</v>
      </c>
      <c r="AY241" s="55">
        <v>0</v>
      </c>
      <c r="AZ241" s="58"/>
      <c r="BA241" s="59">
        <v>0</v>
      </c>
      <c r="BB241" s="19">
        <v>0</v>
      </c>
      <c r="BC241" s="55">
        <v>0</v>
      </c>
      <c r="BD241" s="55">
        <v>0</v>
      </c>
      <c r="BE241" s="55"/>
      <c r="BF241" s="55"/>
      <c r="BG241" s="55">
        <v>0</v>
      </c>
      <c r="BH241" s="55">
        <v>0</v>
      </c>
      <c r="BI241" s="55">
        <v>0</v>
      </c>
      <c r="BJ241" s="56"/>
      <c r="BK241" s="56"/>
      <c r="BL241" s="56"/>
      <c r="BM241" s="21">
        <f t="shared" si="93"/>
        <v>25531</v>
      </c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>
        <f t="shared" si="92"/>
        <v>25531</v>
      </c>
      <c r="CB241" s="20"/>
      <c r="CC241" s="20"/>
      <c r="CD241" s="20"/>
    </row>
    <row r="242" spans="1:82" s="49" customFormat="1" x14ac:dyDescent="0.3">
      <c r="A242" s="50" t="s">
        <v>522</v>
      </c>
      <c r="B242" s="51" t="s">
        <v>40</v>
      </c>
      <c r="C242" s="51" t="s">
        <v>523</v>
      </c>
      <c r="D242" s="51" t="s">
        <v>42</v>
      </c>
      <c r="E242" s="52" t="s">
        <v>438</v>
      </c>
      <c r="F242" s="52" t="s">
        <v>439</v>
      </c>
      <c r="G242" s="47" t="str">
        <f t="shared" si="103"/>
        <v>1</v>
      </c>
      <c r="H242" s="47" t="str">
        <f t="shared" si="104"/>
        <v>0</v>
      </c>
      <c r="I242" s="47" t="str">
        <f t="shared" si="105"/>
        <v>0</v>
      </c>
      <c r="J242" s="47" t="str">
        <f t="shared" si="106"/>
        <v>0</v>
      </c>
      <c r="K242" s="47" t="str">
        <f t="shared" si="107"/>
        <v>1000</v>
      </c>
      <c r="L242" s="52" t="str">
        <f t="shared" si="108"/>
        <v>1180N/ADistrict Design and Led 17-20</v>
      </c>
      <c r="M242" s="19">
        <v>24563</v>
      </c>
      <c r="N242" s="55"/>
      <c r="O242" s="55"/>
      <c r="P242" s="55"/>
      <c r="Q242" s="19">
        <f t="shared" si="112"/>
        <v>24563</v>
      </c>
      <c r="R242" s="19">
        <v>12250</v>
      </c>
      <c r="S242" s="19">
        <v>0</v>
      </c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19">
        <f t="shared" si="110"/>
        <v>36813</v>
      </c>
      <c r="AG242" s="19">
        <v>9261</v>
      </c>
      <c r="AH242" s="19">
        <v>0</v>
      </c>
      <c r="AI242" s="19"/>
      <c r="AJ242" s="55"/>
      <c r="AK242" s="55"/>
      <c r="AL242" s="55"/>
      <c r="AM242" s="55"/>
      <c r="AN242" s="55">
        <v>0</v>
      </c>
      <c r="AO242" s="55">
        <v>0</v>
      </c>
      <c r="AP242" s="55"/>
      <c r="AQ242" s="55"/>
      <c r="AR242" s="55"/>
      <c r="AS242" s="55"/>
      <c r="AT242" s="56">
        <v>0</v>
      </c>
      <c r="AU242" s="56">
        <v>0</v>
      </c>
      <c r="AV242" s="56">
        <v>0</v>
      </c>
      <c r="AW242" s="22">
        <f t="shared" si="102"/>
        <v>46074</v>
      </c>
      <c r="AX242" s="23">
        <v>0</v>
      </c>
      <c r="AY242" s="19">
        <v>0</v>
      </c>
      <c r="AZ242" s="22"/>
      <c r="BA242" s="59">
        <v>0</v>
      </c>
      <c r="BB242" s="19">
        <v>0</v>
      </c>
      <c r="BC242" s="55">
        <v>0</v>
      </c>
      <c r="BD242" s="55">
        <v>0</v>
      </c>
      <c r="BE242" s="55"/>
      <c r="BF242" s="55"/>
      <c r="BG242" s="55">
        <v>0</v>
      </c>
      <c r="BH242" s="55">
        <v>0</v>
      </c>
      <c r="BI242" s="55">
        <v>0</v>
      </c>
      <c r="BJ242" s="56"/>
      <c r="BK242" s="56"/>
      <c r="BL242" s="56"/>
      <c r="BM242" s="21">
        <f t="shared" si="93"/>
        <v>46074</v>
      </c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>
        <f t="shared" si="92"/>
        <v>46074</v>
      </c>
      <c r="CB242" s="20"/>
      <c r="CC242" s="20"/>
      <c r="CD242" s="20"/>
    </row>
    <row r="243" spans="1:82" s="49" customFormat="1" x14ac:dyDescent="0.3">
      <c r="A243" s="50" t="s">
        <v>84</v>
      </c>
      <c r="B243" s="51" t="s">
        <v>40</v>
      </c>
      <c r="C243" s="51" t="s">
        <v>86</v>
      </c>
      <c r="D243" s="51" t="s">
        <v>42</v>
      </c>
      <c r="E243" s="52" t="s">
        <v>438</v>
      </c>
      <c r="F243" s="52" t="s">
        <v>439</v>
      </c>
      <c r="G243" s="47" t="str">
        <f t="shared" si="103"/>
        <v>1</v>
      </c>
      <c r="H243" s="47" t="str">
        <f t="shared" si="104"/>
        <v>0</v>
      </c>
      <c r="I243" s="47" t="str">
        <f t="shared" si="105"/>
        <v>0</v>
      </c>
      <c r="J243" s="47" t="str">
        <f t="shared" si="106"/>
        <v>0</v>
      </c>
      <c r="K243" s="47" t="str">
        <f t="shared" si="107"/>
        <v>1000</v>
      </c>
      <c r="L243" s="52" t="str">
        <f t="shared" si="108"/>
        <v>1420N/ADistrict Design and Led 17-20</v>
      </c>
      <c r="M243" s="19">
        <v>672568</v>
      </c>
      <c r="N243" s="55"/>
      <c r="O243" s="55"/>
      <c r="P243" s="55"/>
      <c r="Q243" s="19">
        <f t="shared" si="112"/>
        <v>672568</v>
      </c>
      <c r="R243" s="19">
        <v>503586</v>
      </c>
      <c r="S243" s="19">
        <v>0</v>
      </c>
      <c r="T243" s="55"/>
      <c r="U243" s="55"/>
      <c r="V243" s="55"/>
      <c r="W243" s="55"/>
      <c r="X243" s="19">
        <v>-89713</v>
      </c>
      <c r="Y243" s="19">
        <v>-42819</v>
      </c>
      <c r="Z243" s="19">
        <v>-45718</v>
      </c>
      <c r="AA243" s="19">
        <v>-38516</v>
      </c>
      <c r="AB243" s="19">
        <v>-57368</v>
      </c>
      <c r="AC243" s="19">
        <v>-63018</v>
      </c>
      <c r="AD243" s="19">
        <v>-234948</v>
      </c>
      <c r="AE243" s="19">
        <v>-70996</v>
      </c>
      <c r="AF243" s="19">
        <f t="shared" si="110"/>
        <v>533058</v>
      </c>
      <c r="AG243" s="19">
        <v>522118</v>
      </c>
      <c r="AH243" s="19">
        <v>0</v>
      </c>
      <c r="AI243" s="19"/>
      <c r="AJ243" s="19">
        <v>-113861</v>
      </c>
      <c r="AK243" s="55"/>
      <c r="AL243" s="55"/>
      <c r="AM243" s="55"/>
      <c r="AN243" s="55">
        <v>0</v>
      </c>
      <c r="AO243" s="19">
        <v>-239109.94</v>
      </c>
      <c r="AP243" s="19">
        <v>-69935.789999999994</v>
      </c>
      <c r="AQ243" s="19">
        <v>-269475.26999999996</v>
      </c>
      <c r="AR243" s="55"/>
      <c r="AS243" s="55">
        <v>-244818.06</v>
      </c>
      <c r="AT243" s="56">
        <v>-69986.63</v>
      </c>
      <c r="AU243" s="56">
        <v>-47989.31</v>
      </c>
      <c r="AV243" s="56">
        <v>0</v>
      </c>
      <c r="AW243" s="22">
        <f t="shared" si="102"/>
        <v>5.8207660913467407E-11</v>
      </c>
      <c r="AX243" s="23">
        <v>0</v>
      </c>
      <c r="AY243" s="19">
        <v>0</v>
      </c>
      <c r="AZ243" s="22"/>
      <c r="BA243" s="59">
        <v>0</v>
      </c>
      <c r="BB243" s="19">
        <v>0</v>
      </c>
      <c r="BC243" s="55">
        <v>0</v>
      </c>
      <c r="BD243" s="55">
        <v>0</v>
      </c>
      <c r="BE243" s="19"/>
      <c r="BF243" s="19"/>
      <c r="BG243" s="19">
        <v>0</v>
      </c>
      <c r="BH243" s="55">
        <v>0</v>
      </c>
      <c r="BI243" s="55">
        <v>0</v>
      </c>
      <c r="BJ243" s="56"/>
      <c r="BK243" s="56"/>
      <c r="BL243" s="56"/>
      <c r="BM243" s="21">
        <f t="shared" si="93"/>
        <v>5.8207660913467407E-11</v>
      </c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>
        <f t="shared" si="92"/>
        <v>5.8207660913467407E-11</v>
      </c>
      <c r="CB243" s="20"/>
      <c r="CC243" s="20"/>
      <c r="CD243" s="20"/>
    </row>
    <row r="244" spans="1:82" s="49" customFormat="1" x14ac:dyDescent="0.3">
      <c r="A244" s="50" t="s">
        <v>84</v>
      </c>
      <c r="B244" s="51" t="s">
        <v>40</v>
      </c>
      <c r="C244" s="51" t="s">
        <v>86</v>
      </c>
      <c r="D244" s="51" t="s">
        <v>42</v>
      </c>
      <c r="E244" s="52" t="s">
        <v>441</v>
      </c>
      <c r="F244" s="52" t="s">
        <v>439</v>
      </c>
      <c r="G244" s="47" t="str">
        <f t="shared" si="103"/>
        <v>0</v>
      </c>
      <c r="H244" s="47" t="str">
        <f t="shared" si="104"/>
        <v>1</v>
      </c>
      <c r="I244" s="47" t="str">
        <f t="shared" si="105"/>
        <v>0</v>
      </c>
      <c r="J244" s="47" t="str">
        <f t="shared" si="106"/>
        <v>0</v>
      </c>
      <c r="K244" s="47" t="str">
        <f t="shared" si="107"/>
        <v>0100</v>
      </c>
      <c r="L244" s="52" t="str">
        <f t="shared" si="108"/>
        <v>1420N/ADistrict Design and Led 18-21</v>
      </c>
      <c r="M244" s="55"/>
      <c r="N244" s="55"/>
      <c r="O244" s="55"/>
      <c r="P244" s="55"/>
      <c r="Q244" s="19">
        <f t="shared" si="112"/>
        <v>0</v>
      </c>
      <c r="R244" s="19"/>
      <c r="S244" s="19">
        <v>184454</v>
      </c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19">
        <f t="shared" si="110"/>
        <v>184454</v>
      </c>
      <c r="AG244" s="19"/>
      <c r="AH244" s="19">
        <v>547261</v>
      </c>
      <c r="AI244" s="19"/>
      <c r="AJ244" s="55"/>
      <c r="AK244" s="55"/>
      <c r="AL244" s="55"/>
      <c r="AM244" s="55"/>
      <c r="AN244" s="55">
        <v>0</v>
      </c>
      <c r="AO244" s="55">
        <v>0</v>
      </c>
      <c r="AP244" s="55"/>
      <c r="AQ244" s="55"/>
      <c r="AR244" s="55"/>
      <c r="AS244" s="55"/>
      <c r="AT244" s="56">
        <v>0</v>
      </c>
      <c r="AU244" s="56">
        <v>-39949.08</v>
      </c>
      <c r="AV244" s="56">
        <v>-92380.22</v>
      </c>
      <c r="AW244" s="22">
        <f t="shared" si="102"/>
        <v>599385.70000000007</v>
      </c>
      <c r="AX244" s="23">
        <v>968926.63470000005</v>
      </c>
      <c r="AY244" s="19">
        <v>0</v>
      </c>
      <c r="AZ244" s="22"/>
      <c r="BA244" s="59">
        <v>-83044.25</v>
      </c>
      <c r="BB244" s="19">
        <v>0</v>
      </c>
      <c r="BC244" s="55">
        <v>-153547.45000000001</v>
      </c>
      <c r="BD244" s="55">
        <v>-224555.03</v>
      </c>
      <c r="BE244" s="55"/>
      <c r="BF244" s="55"/>
      <c r="BG244" s="55">
        <v>-5118.29</v>
      </c>
      <c r="BH244" s="55">
        <v>-40437.300000000003</v>
      </c>
      <c r="BI244" s="55">
        <v>-78483.740000000005</v>
      </c>
      <c r="BJ244" s="56">
        <v>-112824.47</v>
      </c>
      <c r="BK244" s="56">
        <v>-116272.16</v>
      </c>
      <c r="BL244" s="56">
        <v>-46375.94</v>
      </c>
      <c r="BM244" s="21">
        <f t="shared" si="93"/>
        <v>707653.70469999989</v>
      </c>
      <c r="BN244" s="19"/>
      <c r="BO244" s="19">
        <v>-74665.37</v>
      </c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>
        <f t="shared" si="92"/>
        <v>632988.33469999989</v>
      </c>
      <c r="CB244" s="20"/>
      <c r="CC244" s="20"/>
      <c r="CD244" s="20"/>
    </row>
    <row r="245" spans="1:82" s="49" customFormat="1" x14ac:dyDescent="0.3">
      <c r="A245" s="50" t="s">
        <v>524</v>
      </c>
      <c r="B245" s="51" t="s">
        <v>40</v>
      </c>
      <c r="C245" s="51" t="s">
        <v>525</v>
      </c>
      <c r="D245" s="51" t="s">
        <v>42</v>
      </c>
      <c r="E245" s="52" t="s">
        <v>441</v>
      </c>
      <c r="F245" s="52" t="s">
        <v>439</v>
      </c>
      <c r="G245" s="47" t="str">
        <f t="shared" si="103"/>
        <v>0</v>
      </c>
      <c r="H245" s="47" t="str">
        <f t="shared" si="104"/>
        <v>1</v>
      </c>
      <c r="I245" s="47" t="str">
        <f t="shared" si="105"/>
        <v>0</v>
      </c>
      <c r="J245" s="47" t="str">
        <f t="shared" si="106"/>
        <v>0</v>
      </c>
      <c r="K245" s="47" t="str">
        <f t="shared" si="107"/>
        <v>0100</v>
      </c>
      <c r="L245" s="52" t="str">
        <f t="shared" si="108"/>
        <v>1510N/ADistrict Design and Led 18-21</v>
      </c>
      <c r="M245" s="55"/>
      <c r="N245" s="55"/>
      <c r="O245" s="55"/>
      <c r="P245" s="55"/>
      <c r="Q245" s="19">
        <f t="shared" si="112"/>
        <v>0</v>
      </c>
      <c r="R245" s="19"/>
      <c r="S245" s="19">
        <v>79283</v>
      </c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19">
        <f t="shared" si="110"/>
        <v>79283</v>
      </c>
      <c r="AG245" s="19"/>
      <c r="AH245" s="19">
        <v>147757</v>
      </c>
      <c r="AI245" s="19"/>
      <c r="AJ245" s="55"/>
      <c r="AK245" s="55"/>
      <c r="AL245" s="55"/>
      <c r="AM245" s="19">
        <v>-19424</v>
      </c>
      <c r="AN245" s="55">
        <v>0</v>
      </c>
      <c r="AO245" s="55">
        <v>0</v>
      </c>
      <c r="AP245" s="19">
        <v>-66159</v>
      </c>
      <c r="AQ245" s="55"/>
      <c r="AR245" s="55"/>
      <c r="AS245" s="55">
        <v>-52235</v>
      </c>
      <c r="AT245" s="56">
        <v>0</v>
      </c>
      <c r="AU245" s="56">
        <v>0</v>
      </c>
      <c r="AV245" s="56">
        <v>0</v>
      </c>
      <c r="AW245" s="22">
        <f t="shared" si="102"/>
        <v>89222</v>
      </c>
      <c r="AX245" s="23">
        <v>158850</v>
      </c>
      <c r="AY245" s="19">
        <v>0</v>
      </c>
      <c r="AZ245" s="22"/>
      <c r="BA245" s="59">
        <v>0</v>
      </c>
      <c r="BB245" s="19">
        <v>0</v>
      </c>
      <c r="BC245" s="19">
        <v>-82725.119999999995</v>
      </c>
      <c r="BD245" s="55">
        <v>0</v>
      </c>
      <c r="BE245" s="55"/>
      <c r="BF245" s="19"/>
      <c r="BG245" s="55">
        <v>-6496.88</v>
      </c>
      <c r="BH245" s="55">
        <v>-64496.88</v>
      </c>
      <c r="BI245" s="55">
        <v>-12880.53</v>
      </c>
      <c r="BJ245" s="56">
        <v>-13230.22</v>
      </c>
      <c r="BK245" s="56">
        <v>-12880.53</v>
      </c>
      <c r="BL245" s="56">
        <v>-45014.6</v>
      </c>
      <c r="BM245" s="21">
        <f t="shared" si="93"/>
        <v>10347.239999999998</v>
      </c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>
        <f t="shared" si="92"/>
        <v>10347.239999999998</v>
      </c>
      <c r="CB245" s="20"/>
      <c r="CC245" s="20"/>
      <c r="CD245" s="20"/>
    </row>
    <row r="246" spans="1:82" s="49" customFormat="1" x14ac:dyDescent="0.3">
      <c r="A246" s="50" t="s">
        <v>361</v>
      </c>
      <c r="B246" s="51" t="s">
        <v>362</v>
      </c>
      <c r="C246" s="51" t="s">
        <v>363</v>
      </c>
      <c r="D246" s="51" t="s">
        <v>364</v>
      </c>
      <c r="E246" s="52" t="s">
        <v>441</v>
      </c>
      <c r="F246" s="52" t="s">
        <v>439</v>
      </c>
      <c r="G246" s="47" t="str">
        <f t="shared" si="103"/>
        <v>0</v>
      </c>
      <c r="H246" s="47" t="str">
        <f t="shared" si="104"/>
        <v>1</v>
      </c>
      <c r="I246" s="47" t="str">
        <f t="shared" si="105"/>
        <v>0</v>
      </c>
      <c r="J246" s="47" t="str">
        <f t="shared" si="106"/>
        <v>0</v>
      </c>
      <c r="K246" s="47" t="str">
        <f t="shared" si="107"/>
        <v>0100</v>
      </c>
      <c r="L246" s="52" t="str">
        <f t="shared" si="108"/>
        <v>15203571District Design and Led 18-21</v>
      </c>
      <c r="M246" s="55"/>
      <c r="N246" s="55"/>
      <c r="O246" s="55"/>
      <c r="P246" s="55"/>
      <c r="Q246" s="19">
        <f t="shared" si="112"/>
        <v>0</v>
      </c>
      <c r="R246" s="19"/>
      <c r="S246" s="19">
        <v>22493</v>
      </c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19">
        <v>-1539</v>
      </c>
      <c r="AE246" s="19">
        <v>-20695</v>
      </c>
      <c r="AF246" s="19">
        <f t="shared" si="110"/>
        <v>259</v>
      </c>
      <c r="AG246" s="19"/>
      <c r="AH246" s="19">
        <v>46645</v>
      </c>
      <c r="AI246" s="19"/>
      <c r="AJ246" s="55"/>
      <c r="AK246" s="55"/>
      <c r="AL246" s="55"/>
      <c r="AM246" s="55"/>
      <c r="AN246" s="55">
        <v>0</v>
      </c>
      <c r="AO246" s="55">
        <v>0</v>
      </c>
      <c r="AP246" s="55"/>
      <c r="AQ246" s="55"/>
      <c r="AR246" s="55"/>
      <c r="AS246" s="55">
        <v>-28684.03</v>
      </c>
      <c r="AT246" s="56">
        <v>0</v>
      </c>
      <c r="AU246" s="56">
        <v>0</v>
      </c>
      <c r="AV246" s="56">
        <v>0</v>
      </c>
      <c r="AW246" s="22">
        <f t="shared" si="102"/>
        <v>18219.97</v>
      </c>
      <c r="AX246" s="23">
        <v>51220</v>
      </c>
      <c r="AY246" s="19">
        <v>0</v>
      </c>
      <c r="AZ246" s="22"/>
      <c r="BA246" s="59">
        <v>0</v>
      </c>
      <c r="BB246" s="19">
        <v>0</v>
      </c>
      <c r="BC246" s="55">
        <v>0</v>
      </c>
      <c r="BD246" s="55">
        <v>-15508.46</v>
      </c>
      <c r="BE246" s="55"/>
      <c r="BF246" s="55"/>
      <c r="BG246" s="55">
        <v>0</v>
      </c>
      <c r="BH246" s="55">
        <v>0</v>
      </c>
      <c r="BI246" s="55">
        <v>0</v>
      </c>
      <c r="BJ246" s="56"/>
      <c r="BK246" s="56" t="s">
        <v>75</v>
      </c>
      <c r="BL246" s="56" t="s">
        <v>75</v>
      </c>
      <c r="BM246" s="21">
        <f t="shared" si="93"/>
        <v>53931.51</v>
      </c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>
        <f t="shared" si="92"/>
        <v>53931.51</v>
      </c>
      <c r="CB246" s="20"/>
      <c r="CC246" s="20"/>
      <c r="CD246" s="20"/>
    </row>
    <row r="247" spans="1:82" s="49" customFormat="1" x14ac:dyDescent="0.3">
      <c r="A247" s="50" t="s">
        <v>191</v>
      </c>
      <c r="B247" s="51" t="s">
        <v>192</v>
      </c>
      <c r="C247" s="51" t="s">
        <v>193</v>
      </c>
      <c r="D247" s="51" t="s">
        <v>194</v>
      </c>
      <c r="E247" s="52" t="s">
        <v>440</v>
      </c>
      <c r="F247" s="52" t="s">
        <v>439</v>
      </c>
      <c r="G247" s="47" t="str">
        <f t="shared" si="103"/>
        <v>0</v>
      </c>
      <c r="H247" s="47" t="str">
        <f t="shared" si="104"/>
        <v>0</v>
      </c>
      <c r="I247" s="47" t="str">
        <f t="shared" si="105"/>
        <v>0</v>
      </c>
      <c r="J247" s="47" t="str">
        <f t="shared" si="106"/>
        <v>0</v>
      </c>
      <c r="K247" s="47" t="str">
        <f t="shared" si="107"/>
        <v>0000</v>
      </c>
      <c r="L247" s="52" t="str">
        <f t="shared" si="108"/>
        <v>15404252District Design and Led 19-22</v>
      </c>
      <c r="M247" s="19"/>
      <c r="N247" s="19"/>
      <c r="O247" s="19"/>
      <c r="P247" s="19"/>
      <c r="Q247" s="19"/>
      <c r="R247" s="19"/>
      <c r="S247" s="19">
        <v>0</v>
      </c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>
        <f t="shared" si="110"/>
        <v>0</v>
      </c>
      <c r="AG247" s="19"/>
      <c r="AH247" s="19">
        <v>0</v>
      </c>
      <c r="AI247" s="19"/>
      <c r="AJ247" s="19"/>
      <c r="AK247" s="19"/>
      <c r="AL247" s="19"/>
      <c r="AM247" s="19"/>
      <c r="AN247" s="19">
        <v>0</v>
      </c>
      <c r="AO247" s="19">
        <v>0</v>
      </c>
      <c r="AP247" s="19"/>
      <c r="AQ247" s="19"/>
      <c r="AR247" s="19"/>
      <c r="AS247" s="19"/>
      <c r="AT247" s="21"/>
      <c r="AU247" s="21"/>
      <c r="AV247" s="21"/>
      <c r="AW247" s="22">
        <f t="shared" si="102"/>
        <v>0</v>
      </c>
      <c r="AX247" s="23">
        <v>0</v>
      </c>
      <c r="AY247" s="19">
        <v>82875</v>
      </c>
      <c r="AZ247" s="22"/>
      <c r="BA247" s="24"/>
      <c r="BB247" s="19">
        <v>0</v>
      </c>
      <c r="BC247" s="19">
        <v>0</v>
      </c>
      <c r="BD247" s="19">
        <v>0</v>
      </c>
      <c r="BE247" s="19"/>
      <c r="BF247" s="19"/>
      <c r="BG247" s="19">
        <v>0</v>
      </c>
      <c r="BH247" s="19">
        <v>-38283</v>
      </c>
      <c r="BI247" s="19">
        <v>0</v>
      </c>
      <c r="BJ247" s="21"/>
      <c r="BK247" s="21"/>
      <c r="BL247" s="21">
        <v>-44592</v>
      </c>
      <c r="BM247" s="21">
        <f t="shared" si="93"/>
        <v>0</v>
      </c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>
        <f t="shared" si="92"/>
        <v>0</v>
      </c>
      <c r="CB247" s="20"/>
      <c r="CC247" s="20"/>
      <c r="CD247" s="20"/>
    </row>
    <row r="248" spans="1:82" s="49" customFormat="1" x14ac:dyDescent="0.3">
      <c r="A248" s="50" t="s">
        <v>369</v>
      </c>
      <c r="B248" s="51" t="s">
        <v>526</v>
      </c>
      <c r="C248" s="51" t="s">
        <v>371</v>
      </c>
      <c r="D248" s="51" t="s">
        <v>527</v>
      </c>
      <c r="E248" s="52" t="s">
        <v>438</v>
      </c>
      <c r="F248" s="52" t="s">
        <v>439</v>
      </c>
      <c r="G248" s="47" t="str">
        <f t="shared" si="103"/>
        <v>1</v>
      </c>
      <c r="H248" s="47" t="str">
        <f t="shared" si="104"/>
        <v>0</v>
      </c>
      <c r="I248" s="47" t="str">
        <f t="shared" si="105"/>
        <v>0</v>
      </c>
      <c r="J248" s="47" t="str">
        <f t="shared" si="106"/>
        <v>0</v>
      </c>
      <c r="K248" s="47" t="str">
        <f t="shared" si="107"/>
        <v>1000</v>
      </c>
      <c r="L248" s="52" t="str">
        <f t="shared" si="108"/>
        <v>15500612District Design and Led 17-20</v>
      </c>
      <c r="M248" s="19">
        <v>48559</v>
      </c>
      <c r="N248" s="55"/>
      <c r="O248" s="55"/>
      <c r="P248" s="55"/>
      <c r="Q248" s="19">
        <f t="shared" ref="Q248:Q255" si="113">SUM(M248:P248)</f>
        <v>48559</v>
      </c>
      <c r="R248" s="19">
        <v>48286</v>
      </c>
      <c r="S248" s="19">
        <v>0</v>
      </c>
      <c r="T248" s="19">
        <v>-18280</v>
      </c>
      <c r="U248" s="55"/>
      <c r="V248" s="55"/>
      <c r="W248" s="19">
        <v>-4434</v>
      </c>
      <c r="X248" s="55"/>
      <c r="Y248" s="55"/>
      <c r="Z248" s="55"/>
      <c r="AA248" s="19">
        <v>-9710</v>
      </c>
      <c r="AB248" s="55"/>
      <c r="AC248" s="19">
        <v>-7454</v>
      </c>
      <c r="AD248" s="55"/>
      <c r="AE248" s="55"/>
      <c r="AF248" s="19">
        <f t="shared" si="110"/>
        <v>56967</v>
      </c>
      <c r="AG248" s="19">
        <v>61738</v>
      </c>
      <c r="AH248" s="19">
        <v>0</v>
      </c>
      <c r="AI248" s="19"/>
      <c r="AJ248" s="19">
        <v>-20388</v>
      </c>
      <c r="AK248" s="55"/>
      <c r="AL248" s="55"/>
      <c r="AM248" s="55"/>
      <c r="AN248" s="19">
        <v>-6011.5</v>
      </c>
      <c r="AO248" s="55">
        <v>0</v>
      </c>
      <c r="AP248" s="19"/>
      <c r="AQ248" s="19">
        <v>-10164.709999999999</v>
      </c>
      <c r="AR248" s="55"/>
      <c r="AS248" s="55"/>
      <c r="AT248" s="56">
        <v>-2492.5</v>
      </c>
      <c r="AU248" s="56">
        <v>0</v>
      </c>
      <c r="AV248" s="56">
        <v>-10080</v>
      </c>
      <c r="AW248" s="22">
        <f t="shared" si="102"/>
        <v>69568.290000000008</v>
      </c>
      <c r="AX248" s="23">
        <v>0</v>
      </c>
      <c r="AY248" s="19">
        <v>0</v>
      </c>
      <c r="AZ248" s="22"/>
      <c r="BA248" s="59">
        <v>-12089.970000000001</v>
      </c>
      <c r="BB248" s="19">
        <v>0</v>
      </c>
      <c r="BC248" s="55">
        <v>0</v>
      </c>
      <c r="BD248" s="19">
        <v>-15539.39</v>
      </c>
      <c r="BE248" s="55"/>
      <c r="BF248" s="19"/>
      <c r="BG248" s="19">
        <v>-1906.19</v>
      </c>
      <c r="BH248" s="55">
        <v>0</v>
      </c>
      <c r="BI248" s="55">
        <v>0</v>
      </c>
      <c r="BJ248" s="56">
        <v>-8920.58</v>
      </c>
      <c r="BK248" s="56"/>
      <c r="BL248" s="56">
        <v>-10058.6</v>
      </c>
      <c r="BM248" s="21">
        <f t="shared" si="93"/>
        <v>21053.560000000005</v>
      </c>
      <c r="BN248" s="19"/>
      <c r="BO248" s="19">
        <v>-3489.94</v>
      </c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 t="s">
        <v>75</v>
      </c>
      <c r="CA248" s="19">
        <f t="shared" si="92"/>
        <v>17563.620000000006</v>
      </c>
      <c r="CB248" s="20"/>
      <c r="CC248" s="20"/>
      <c r="CD248" s="20"/>
    </row>
    <row r="249" spans="1:82" s="49" customFormat="1" x14ac:dyDescent="0.3">
      <c r="A249" s="50" t="s">
        <v>369</v>
      </c>
      <c r="B249" s="51" t="s">
        <v>528</v>
      </c>
      <c r="C249" s="51" t="s">
        <v>371</v>
      </c>
      <c r="D249" s="51" t="s">
        <v>529</v>
      </c>
      <c r="E249" s="52" t="s">
        <v>438</v>
      </c>
      <c r="F249" s="52" t="s">
        <v>439</v>
      </c>
      <c r="G249" s="47" t="str">
        <f t="shared" si="103"/>
        <v>1</v>
      </c>
      <c r="H249" s="47" t="str">
        <f t="shared" si="104"/>
        <v>0</v>
      </c>
      <c r="I249" s="47" t="str">
        <f t="shared" si="105"/>
        <v>0</v>
      </c>
      <c r="J249" s="47" t="str">
        <f t="shared" si="106"/>
        <v>0</v>
      </c>
      <c r="K249" s="47" t="str">
        <f t="shared" si="107"/>
        <v>1000</v>
      </c>
      <c r="L249" s="52" t="str">
        <f t="shared" si="108"/>
        <v>15500678District Design and Led 17-20</v>
      </c>
      <c r="M249" s="19">
        <v>45071</v>
      </c>
      <c r="N249" s="55"/>
      <c r="O249" s="55"/>
      <c r="P249" s="55"/>
      <c r="Q249" s="19">
        <f t="shared" si="113"/>
        <v>45071</v>
      </c>
      <c r="R249" s="19">
        <v>48103</v>
      </c>
      <c r="S249" s="19">
        <v>0</v>
      </c>
      <c r="T249" s="19">
        <v>-6413</v>
      </c>
      <c r="U249" s="55"/>
      <c r="V249" s="55"/>
      <c r="W249" s="19">
        <v>-2449</v>
      </c>
      <c r="X249" s="55"/>
      <c r="Y249" s="55"/>
      <c r="Z249" s="55"/>
      <c r="AA249" s="19">
        <v>-17620</v>
      </c>
      <c r="AB249" s="55"/>
      <c r="AC249" s="19">
        <v>-16615</v>
      </c>
      <c r="AD249" s="55"/>
      <c r="AE249" s="19">
        <v>-7113</v>
      </c>
      <c r="AF249" s="19">
        <f t="shared" si="110"/>
        <v>42964</v>
      </c>
      <c r="AG249" s="19">
        <v>46929</v>
      </c>
      <c r="AH249" s="19">
        <v>0</v>
      </c>
      <c r="AI249" s="19"/>
      <c r="AJ249" s="19">
        <v>-2410</v>
      </c>
      <c r="AK249" s="55"/>
      <c r="AL249" s="55"/>
      <c r="AM249" s="55"/>
      <c r="AN249" s="19">
        <v>-4021.03</v>
      </c>
      <c r="AO249" s="55">
        <v>0</v>
      </c>
      <c r="AP249" s="19">
        <v>-2284.2799999999997</v>
      </c>
      <c r="AQ249" s="19">
        <v>-23901.51</v>
      </c>
      <c r="AR249" s="55"/>
      <c r="AS249" s="55"/>
      <c r="AT249" s="56">
        <v>-21512.01</v>
      </c>
      <c r="AU249" s="56">
        <v>0</v>
      </c>
      <c r="AV249" s="56">
        <v>-12616.94</v>
      </c>
      <c r="AW249" s="22">
        <f t="shared" si="102"/>
        <v>23147.23000000001</v>
      </c>
      <c r="AX249" s="23">
        <v>0</v>
      </c>
      <c r="AY249" s="19">
        <v>0</v>
      </c>
      <c r="AZ249" s="22"/>
      <c r="BA249" s="59">
        <v>-3995.08</v>
      </c>
      <c r="BB249" s="19">
        <v>0</v>
      </c>
      <c r="BC249" s="55">
        <v>0</v>
      </c>
      <c r="BD249" s="19">
        <v>-11682.359999999999</v>
      </c>
      <c r="BE249" s="55"/>
      <c r="BF249" s="19"/>
      <c r="BG249" s="19">
        <v>-1933.52</v>
      </c>
      <c r="BH249" s="55">
        <v>0</v>
      </c>
      <c r="BI249" s="55">
        <v>0</v>
      </c>
      <c r="BJ249" s="56">
        <v>-1793.46</v>
      </c>
      <c r="BK249" s="56"/>
      <c r="BL249" s="56">
        <v>-1195.6400000000001</v>
      </c>
      <c r="BM249" s="21">
        <f t="shared" si="93"/>
        <v>2547.1700000000092</v>
      </c>
      <c r="BN249" s="19"/>
      <c r="BO249" s="19">
        <v>-597.82000000000005</v>
      </c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 t="s">
        <v>75</v>
      </c>
      <c r="CA249" s="19">
        <f t="shared" si="92"/>
        <v>1949.350000000009</v>
      </c>
      <c r="CB249" s="20"/>
      <c r="CC249" s="20"/>
      <c r="CD249" s="20"/>
    </row>
    <row r="250" spans="1:82" s="49" customFormat="1" x14ac:dyDescent="0.3">
      <c r="A250" s="50" t="s">
        <v>369</v>
      </c>
      <c r="B250" s="51" t="s">
        <v>530</v>
      </c>
      <c r="C250" s="51" t="s">
        <v>371</v>
      </c>
      <c r="D250" s="51" t="s">
        <v>531</v>
      </c>
      <c r="E250" s="52" t="s">
        <v>438</v>
      </c>
      <c r="F250" s="52" t="s">
        <v>439</v>
      </c>
      <c r="G250" s="47" t="str">
        <f t="shared" si="103"/>
        <v>1</v>
      </c>
      <c r="H250" s="47" t="str">
        <f t="shared" si="104"/>
        <v>0</v>
      </c>
      <c r="I250" s="47" t="str">
        <f t="shared" si="105"/>
        <v>0</v>
      </c>
      <c r="J250" s="47" t="str">
        <f t="shared" si="106"/>
        <v>0</v>
      </c>
      <c r="K250" s="47" t="str">
        <f t="shared" si="107"/>
        <v>1000</v>
      </c>
      <c r="L250" s="52" t="str">
        <f t="shared" si="108"/>
        <v>15503760District Design and Led 17-20</v>
      </c>
      <c r="M250" s="19">
        <v>34841</v>
      </c>
      <c r="N250" s="55"/>
      <c r="O250" s="55"/>
      <c r="P250" s="55"/>
      <c r="Q250" s="19">
        <f t="shared" si="113"/>
        <v>34841</v>
      </c>
      <c r="R250" s="19">
        <v>35628</v>
      </c>
      <c r="S250" s="19">
        <v>0</v>
      </c>
      <c r="T250" s="19">
        <v>-356</v>
      </c>
      <c r="U250" s="55"/>
      <c r="V250" s="55"/>
      <c r="W250" s="19">
        <v>0</v>
      </c>
      <c r="X250" s="55"/>
      <c r="Y250" s="55"/>
      <c r="Z250" s="55"/>
      <c r="AA250" s="55"/>
      <c r="AB250" s="55"/>
      <c r="AC250" s="55"/>
      <c r="AD250" s="55"/>
      <c r="AE250" s="55"/>
      <c r="AF250" s="19">
        <f t="shared" si="110"/>
        <v>70113</v>
      </c>
      <c r="AG250" s="19">
        <v>-64432</v>
      </c>
      <c r="AH250" s="19">
        <v>0</v>
      </c>
      <c r="AI250" s="19"/>
      <c r="AJ250" s="55"/>
      <c r="AK250" s="55"/>
      <c r="AL250" s="55"/>
      <c r="AM250" s="55"/>
      <c r="AN250" s="55">
        <v>0</v>
      </c>
      <c r="AO250" s="55">
        <v>0</v>
      </c>
      <c r="AP250" s="55"/>
      <c r="AQ250" s="19">
        <v>-3145.77</v>
      </c>
      <c r="AR250" s="55"/>
      <c r="AS250" s="55"/>
      <c r="AT250" s="56">
        <v>0</v>
      </c>
      <c r="AU250" s="56">
        <v>0</v>
      </c>
      <c r="AV250" s="56">
        <v>0</v>
      </c>
      <c r="AW250" s="22">
        <f t="shared" si="102"/>
        <v>2535.23</v>
      </c>
      <c r="AX250" s="23">
        <v>0</v>
      </c>
      <c r="AY250" s="19">
        <v>0</v>
      </c>
      <c r="AZ250" s="22"/>
      <c r="BA250" s="59">
        <v>0</v>
      </c>
      <c r="BB250" s="19">
        <v>0</v>
      </c>
      <c r="BC250" s="55">
        <v>0</v>
      </c>
      <c r="BD250" s="55">
        <v>0</v>
      </c>
      <c r="BE250" s="55"/>
      <c r="BF250" s="55"/>
      <c r="BG250" s="19">
        <v>0</v>
      </c>
      <c r="BH250" s="55">
        <v>0</v>
      </c>
      <c r="BI250" s="55">
        <v>0</v>
      </c>
      <c r="BJ250" s="56"/>
      <c r="BK250" s="56"/>
      <c r="BL250" s="56"/>
      <c r="BM250" s="21">
        <f t="shared" si="93"/>
        <v>2535.23</v>
      </c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>
        <f t="shared" si="92"/>
        <v>2535.23</v>
      </c>
      <c r="CB250" s="20"/>
      <c r="CC250" s="20"/>
      <c r="CD250" s="20"/>
    </row>
    <row r="251" spans="1:82" s="49" customFormat="1" x14ac:dyDescent="0.3">
      <c r="A251" s="50" t="s">
        <v>369</v>
      </c>
      <c r="B251" s="51" t="s">
        <v>532</v>
      </c>
      <c r="C251" s="51" t="s">
        <v>371</v>
      </c>
      <c r="D251" s="51" t="s">
        <v>533</v>
      </c>
      <c r="E251" s="52" t="s">
        <v>438</v>
      </c>
      <c r="F251" s="52" t="s">
        <v>439</v>
      </c>
      <c r="G251" s="47" t="str">
        <f t="shared" si="103"/>
        <v>1</v>
      </c>
      <c r="H251" s="47" t="str">
        <f t="shared" si="104"/>
        <v>0</v>
      </c>
      <c r="I251" s="47" t="str">
        <f t="shared" si="105"/>
        <v>0</v>
      </c>
      <c r="J251" s="47" t="str">
        <f t="shared" si="106"/>
        <v>0</v>
      </c>
      <c r="K251" s="47" t="str">
        <f t="shared" si="107"/>
        <v>1000</v>
      </c>
      <c r="L251" s="52" t="str">
        <f t="shared" si="108"/>
        <v>15505068District Design and Led 17-20</v>
      </c>
      <c r="M251" s="19">
        <v>46861</v>
      </c>
      <c r="N251" s="55"/>
      <c r="O251" s="55"/>
      <c r="P251" s="55"/>
      <c r="Q251" s="19">
        <f t="shared" si="113"/>
        <v>46861</v>
      </c>
      <c r="R251" s="19">
        <v>23115</v>
      </c>
      <c r="S251" s="19">
        <v>0</v>
      </c>
      <c r="T251" s="19">
        <v>-19944</v>
      </c>
      <c r="U251" s="55"/>
      <c r="V251" s="55"/>
      <c r="W251" s="19">
        <v>-99</v>
      </c>
      <c r="X251" s="55"/>
      <c r="Y251" s="19">
        <v>198</v>
      </c>
      <c r="Z251" s="55"/>
      <c r="AA251" s="19">
        <v>-14850</v>
      </c>
      <c r="AB251" s="55"/>
      <c r="AC251" s="19">
        <v>-4912</v>
      </c>
      <c r="AD251" s="55"/>
      <c r="AE251" s="19">
        <v>-3104</v>
      </c>
      <c r="AF251" s="19">
        <f t="shared" si="110"/>
        <v>27265</v>
      </c>
      <c r="AG251" s="19">
        <v>45486</v>
      </c>
      <c r="AH251" s="19">
        <v>0</v>
      </c>
      <c r="AI251" s="19"/>
      <c r="AJ251" s="19">
        <v>-1552</v>
      </c>
      <c r="AK251" s="55"/>
      <c r="AL251" s="55"/>
      <c r="AM251" s="55"/>
      <c r="AN251" s="19">
        <v>-5761.6</v>
      </c>
      <c r="AO251" s="55">
        <v>0</v>
      </c>
      <c r="AP251" s="19">
        <v>-1554.64</v>
      </c>
      <c r="AQ251" s="19">
        <v>-6533.04</v>
      </c>
      <c r="AR251" s="55"/>
      <c r="AS251" s="55"/>
      <c r="AT251" s="56">
        <v>-6815.01</v>
      </c>
      <c r="AU251" s="56">
        <v>0</v>
      </c>
      <c r="AV251" s="56">
        <v>-7309.72</v>
      </c>
      <c r="AW251" s="22">
        <f t="shared" si="102"/>
        <v>43224.99</v>
      </c>
      <c r="AX251" s="23">
        <v>0</v>
      </c>
      <c r="AY251" s="19">
        <v>0</v>
      </c>
      <c r="AZ251" s="22"/>
      <c r="BA251" s="59">
        <v>-1272.97</v>
      </c>
      <c r="BB251" s="19">
        <v>0</v>
      </c>
      <c r="BC251" s="55">
        <v>0</v>
      </c>
      <c r="BD251" s="19">
        <v>-10741.539999999999</v>
      </c>
      <c r="BE251" s="55"/>
      <c r="BF251" s="19"/>
      <c r="BG251" s="19">
        <v>-14703.66</v>
      </c>
      <c r="BH251" s="55">
        <v>0</v>
      </c>
      <c r="BI251" s="55">
        <v>0</v>
      </c>
      <c r="BJ251" s="56">
        <v>-4371.6400000000003</v>
      </c>
      <c r="BK251" s="56"/>
      <c r="BL251" s="56">
        <v>-3577.1</v>
      </c>
      <c r="BM251" s="21">
        <f t="shared" si="93"/>
        <v>8558.0799999999963</v>
      </c>
      <c r="BN251" s="19"/>
      <c r="BO251" s="19">
        <v>-1788.57</v>
      </c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 t="s">
        <v>75</v>
      </c>
      <c r="CA251" s="19">
        <f t="shared" si="92"/>
        <v>6769.5099999999966</v>
      </c>
      <c r="CB251" s="20"/>
      <c r="CC251" s="20"/>
      <c r="CD251" s="20"/>
    </row>
    <row r="252" spans="1:82" s="49" customFormat="1" x14ac:dyDescent="0.3">
      <c r="A252" s="50" t="s">
        <v>369</v>
      </c>
      <c r="B252" s="51" t="s">
        <v>534</v>
      </c>
      <c r="C252" s="51" t="s">
        <v>371</v>
      </c>
      <c r="D252" s="51" t="s">
        <v>535</v>
      </c>
      <c r="E252" s="52" t="s">
        <v>438</v>
      </c>
      <c r="F252" s="52" t="s">
        <v>439</v>
      </c>
      <c r="G252" s="47" t="str">
        <f t="shared" si="103"/>
        <v>1</v>
      </c>
      <c r="H252" s="47" t="str">
        <f t="shared" si="104"/>
        <v>0</v>
      </c>
      <c r="I252" s="47" t="str">
        <f t="shared" si="105"/>
        <v>0</v>
      </c>
      <c r="J252" s="47" t="str">
        <f t="shared" si="106"/>
        <v>0</v>
      </c>
      <c r="K252" s="47" t="str">
        <f t="shared" si="107"/>
        <v>1000</v>
      </c>
      <c r="L252" s="52" t="str">
        <f t="shared" si="108"/>
        <v>15507127District Design and Led 17-20</v>
      </c>
      <c r="M252" s="19">
        <v>38420</v>
      </c>
      <c r="N252" s="55"/>
      <c r="O252" s="55"/>
      <c r="P252" s="55"/>
      <c r="Q252" s="19">
        <f t="shared" si="113"/>
        <v>38420</v>
      </c>
      <c r="R252" s="19">
        <v>43420</v>
      </c>
      <c r="S252" s="19">
        <v>0</v>
      </c>
      <c r="T252" s="19">
        <v>-4727</v>
      </c>
      <c r="U252" s="55"/>
      <c r="V252" s="55"/>
      <c r="W252" s="19">
        <v>-2000</v>
      </c>
      <c r="X252" s="55"/>
      <c r="Y252" s="55"/>
      <c r="Z252" s="55"/>
      <c r="AA252" s="19">
        <v>-25291</v>
      </c>
      <c r="AB252" s="55"/>
      <c r="AC252" s="19">
        <v>-15581</v>
      </c>
      <c r="AD252" s="55"/>
      <c r="AE252" s="19">
        <v>-10387</v>
      </c>
      <c r="AF252" s="19">
        <f t="shared" si="110"/>
        <v>23854</v>
      </c>
      <c r="AG252" s="19">
        <v>43427</v>
      </c>
      <c r="AH252" s="19">
        <v>0</v>
      </c>
      <c r="AI252" s="19"/>
      <c r="AJ252" s="19">
        <v>-5193</v>
      </c>
      <c r="AK252" s="55"/>
      <c r="AL252" s="55"/>
      <c r="AM252" s="55"/>
      <c r="AN252" s="19">
        <v>-10222.86</v>
      </c>
      <c r="AO252" s="55">
        <v>0</v>
      </c>
      <c r="AP252" s="19">
        <v>-5201.8999999999996</v>
      </c>
      <c r="AQ252" s="19">
        <v>-15543.05</v>
      </c>
      <c r="AR252" s="55"/>
      <c r="AS252" s="55"/>
      <c r="AT252" s="56">
        <v>-15543.04</v>
      </c>
      <c r="AU252" s="56">
        <v>0</v>
      </c>
      <c r="AV252" s="56">
        <v>-10294.56</v>
      </c>
      <c r="AW252" s="22">
        <f t="shared" si="102"/>
        <v>5282.5899999999983</v>
      </c>
      <c r="AX252" s="23">
        <v>0</v>
      </c>
      <c r="AY252" s="19">
        <v>0</v>
      </c>
      <c r="AZ252" s="22"/>
      <c r="BA252" s="59">
        <v>-5206.37</v>
      </c>
      <c r="BB252" s="19">
        <v>0</v>
      </c>
      <c r="BC252" s="55">
        <v>0</v>
      </c>
      <c r="BD252" s="19">
        <v>-76.22</v>
      </c>
      <c r="BE252" s="55"/>
      <c r="BF252" s="19"/>
      <c r="BG252" s="19">
        <v>-0.9</v>
      </c>
      <c r="BH252" s="55">
        <v>0</v>
      </c>
      <c r="BI252" s="55">
        <v>0</v>
      </c>
      <c r="BJ252" s="56"/>
      <c r="BK252" s="56"/>
      <c r="BL252" s="56" t="s">
        <v>75</v>
      </c>
      <c r="BM252" s="21">
        <f t="shared" si="93"/>
        <v>-0.90000000000156322</v>
      </c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>
        <f t="shared" si="92"/>
        <v>-0.90000000000156322</v>
      </c>
      <c r="CB252" s="20"/>
      <c r="CC252" s="20"/>
      <c r="CD252" s="20"/>
    </row>
    <row r="253" spans="1:82" s="49" customFormat="1" x14ac:dyDescent="0.3">
      <c r="A253" s="50" t="s">
        <v>369</v>
      </c>
      <c r="B253" s="51" t="s">
        <v>536</v>
      </c>
      <c r="C253" s="51" t="s">
        <v>371</v>
      </c>
      <c r="D253" s="51" t="s">
        <v>537</v>
      </c>
      <c r="E253" s="52" t="s">
        <v>438</v>
      </c>
      <c r="F253" s="52" t="s">
        <v>439</v>
      </c>
      <c r="G253" s="47" t="str">
        <f t="shared" si="103"/>
        <v>1</v>
      </c>
      <c r="H253" s="47" t="str">
        <f t="shared" si="104"/>
        <v>0</v>
      </c>
      <c r="I253" s="47" t="str">
        <f t="shared" si="105"/>
        <v>0</v>
      </c>
      <c r="J253" s="47" t="str">
        <f t="shared" si="106"/>
        <v>0</v>
      </c>
      <c r="K253" s="47" t="str">
        <f t="shared" si="107"/>
        <v>1000</v>
      </c>
      <c r="L253" s="52" t="str">
        <f t="shared" si="108"/>
        <v>15507161District Design and Led 17-20</v>
      </c>
      <c r="M253" s="19">
        <v>48265</v>
      </c>
      <c r="N253" s="19"/>
      <c r="O253" s="19"/>
      <c r="P253" s="19"/>
      <c r="Q253" s="19">
        <f t="shared" si="113"/>
        <v>48265</v>
      </c>
      <c r="R253" s="19">
        <v>26494</v>
      </c>
      <c r="S253" s="19">
        <v>0</v>
      </c>
      <c r="T253" s="19">
        <v>-13126</v>
      </c>
      <c r="U253" s="19"/>
      <c r="V253" s="19"/>
      <c r="W253" s="19">
        <v>0</v>
      </c>
      <c r="X253" s="19"/>
      <c r="Y253" s="19"/>
      <c r="Z253" s="19"/>
      <c r="AA253" s="19">
        <v>-12099</v>
      </c>
      <c r="AB253" s="19"/>
      <c r="AC253" s="19">
        <v>-4373</v>
      </c>
      <c r="AD253" s="19"/>
      <c r="AE253" s="19">
        <v>-2649</v>
      </c>
      <c r="AF253" s="19">
        <f t="shared" si="110"/>
        <v>42512</v>
      </c>
      <c r="AG253" s="19">
        <v>28997</v>
      </c>
      <c r="AH253" s="19">
        <v>0</v>
      </c>
      <c r="AI253" s="19"/>
      <c r="AJ253" s="19">
        <v>-1325</v>
      </c>
      <c r="AK253" s="19"/>
      <c r="AL253" s="19"/>
      <c r="AM253" s="19"/>
      <c r="AN253" s="19">
        <v>-2283</v>
      </c>
      <c r="AO253" s="19">
        <v>0</v>
      </c>
      <c r="AP253" s="19">
        <v>-1326.68</v>
      </c>
      <c r="AQ253" s="19"/>
      <c r="AR253" s="19"/>
      <c r="AS253" s="19"/>
      <c r="AT253" s="21">
        <v>0</v>
      </c>
      <c r="AU253" s="21">
        <v>0</v>
      </c>
      <c r="AV253" s="21">
        <v>0</v>
      </c>
      <c r="AW253" s="22">
        <f t="shared" si="102"/>
        <v>66574.320000000007</v>
      </c>
      <c r="AX253" s="23">
        <v>0</v>
      </c>
      <c r="AY253" s="19">
        <v>0</v>
      </c>
      <c r="AZ253" s="22"/>
      <c r="BA253" s="24">
        <v>0</v>
      </c>
      <c r="BB253" s="19">
        <v>0</v>
      </c>
      <c r="BC253" s="19">
        <v>0</v>
      </c>
      <c r="BD253" s="19">
        <v>0</v>
      </c>
      <c r="BE253" s="19"/>
      <c r="BF253" s="19"/>
      <c r="BG253" s="19">
        <v>0</v>
      </c>
      <c r="BH253" s="19">
        <v>0</v>
      </c>
      <c r="BI253" s="19">
        <v>0</v>
      </c>
      <c r="BJ253" s="21"/>
      <c r="BK253" s="21"/>
      <c r="BL253" s="21"/>
      <c r="BM253" s="21">
        <f t="shared" si="93"/>
        <v>66574.320000000007</v>
      </c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>
        <f t="shared" si="92"/>
        <v>66574.320000000007</v>
      </c>
      <c r="CB253" s="20"/>
      <c r="CC253" s="20"/>
      <c r="CD253" s="20"/>
    </row>
    <row r="254" spans="1:82" s="49" customFormat="1" x14ac:dyDescent="0.3">
      <c r="A254" s="50" t="s">
        <v>369</v>
      </c>
      <c r="B254" s="51" t="s">
        <v>538</v>
      </c>
      <c r="C254" s="51" t="s">
        <v>371</v>
      </c>
      <c r="D254" s="51" t="s">
        <v>539</v>
      </c>
      <c r="E254" s="52" t="s">
        <v>438</v>
      </c>
      <c r="F254" s="52" t="s">
        <v>439</v>
      </c>
      <c r="G254" s="47" t="str">
        <f t="shared" si="103"/>
        <v>1</v>
      </c>
      <c r="H254" s="47" t="str">
        <f t="shared" si="104"/>
        <v>0</v>
      </c>
      <c r="I254" s="47" t="str">
        <f t="shared" si="105"/>
        <v>0</v>
      </c>
      <c r="J254" s="47" t="str">
        <f t="shared" si="106"/>
        <v>0</v>
      </c>
      <c r="K254" s="47" t="str">
        <f t="shared" si="107"/>
        <v>1000</v>
      </c>
      <c r="L254" s="52" t="str">
        <f t="shared" si="108"/>
        <v>15507198District Design and Led 17-20</v>
      </c>
      <c r="M254" s="19">
        <v>82077</v>
      </c>
      <c r="N254" s="55"/>
      <c r="O254" s="55"/>
      <c r="P254" s="55"/>
      <c r="Q254" s="19">
        <f t="shared" si="113"/>
        <v>82077</v>
      </c>
      <c r="R254" s="19">
        <v>67727</v>
      </c>
      <c r="S254" s="19">
        <v>0</v>
      </c>
      <c r="T254" s="19">
        <v>-2263</v>
      </c>
      <c r="U254" s="55"/>
      <c r="V254" s="55"/>
      <c r="W254" s="19">
        <v>-4210</v>
      </c>
      <c r="X254" s="55"/>
      <c r="Y254" s="55"/>
      <c r="Z254" s="55"/>
      <c r="AA254" s="19">
        <v>-55495</v>
      </c>
      <c r="AB254" s="55"/>
      <c r="AC254" s="19">
        <v>-32574</v>
      </c>
      <c r="AD254" s="55"/>
      <c r="AE254" s="19">
        <v>-23713</v>
      </c>
      <c r="AF254" s="19">
        <f t="shared" si="110"/>
        <v>31549</v>
      </c>
      <c r="AG254" s="19">
        <v>103765</v>
      </c>
      <c r="AH254" s="19">
        <v>0</v>
      </c>
      <c r="AI254" s="19"/>
      <c r="AJ254" s="19">
        <v>-10519</v>
      </c>
      <c r="AK254" s="55"/>
      <c r="AL254" s="55"/>
      <c r="AM254" s="55"/>
      <c r="AN254" s="19">
        <v>-17373.59</v>
      </c>
      <c r="AO254" s="55">
        <v>0</v>
      </c>
      <c r="AP254" s="19">
        <v>-3656.41</v>
      </c>
      <c r="AQ254" s="19">
        <v>-29037.360000000001</v>
      </c>
      <c r="AR254" s="55"/>
      <c r="AS254" s="55">
        <v>-8682.66</v>
      </c>
      <c r="AT254" s="56">
        <v>-30134.309999999998</v>
      </c>
      <c r="AU254" s="56">
        <v>0</v>
      </c>
      <c r="AV254" s="56">
        <v>-20858.27</v>
      </c>
      <c r="AW254" s="22">
        <f t="shared" si="102"/>
        <v>15052.399999999998</v>
      </c>
      <c r="AX254" s="23">
        <v>0</v>
      </c>
      <c r="AY254" s="19">
        <v>0</v>
      </c>
      <c r="AZ254" s="22"/>
      <c r="BA254" s="59">
        <v>-9679.11</v>
      </c>
      <c r="BB254" s="19">
        <v>0</v>
      </c>
      <c r="BC254" s="55">
        <v>0</v>
      </c>
      <c r="BD254" s="19">
        <v>-5373.29</v>
      </c>
      <c r="BE254" s="55"/>
      <c r="BF254" s="19"/>
      <c r="BG254" s="19">
        <v>-7.0000000000000007E-2</v>
      </c>
      <c r="BH254" s="55">
        <v>0</v>
      </c>
      <c r="BI254" s="55">
        <v>0</v>
      </c>
      <c r="BJ254" s="56"/>
      <c r="BK254" s="56"/>
      <c r="BL254" s="56"/>
      <c r="BM254" s="21">
        <f t="shared" si="93"/>
        <v>-7.0000000002728491E-2</v>
      </c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>
        <f t="shared" si="92"/>
        <v>-7.0000000002728491E-2</v>
      </c>
      <c r="CB254" s="20"/>
      <c r="CC254" s="20"/>
      <c r="CD254" s="20"/>
    </row>
    <row r="255" spans="1:82" s="49" customFormat="1" x14ac:dyDescent="0.3">
      <c r="A255" s="50" t="s">
        <v>369</v>
      </c>
      <c r="B255" s="51" t="s">
        <v>40</v>
      </c>
      <c r="C255" s="51" t="s">
        <v>371</v>
      </c>
      <c r="D255" s="51" t="s">
        <v>42</v>
      </c>
      <c r="E255" s="52" t="s">
        <v>438</v>
      </c>
      <c r="F255" s="52" t="s">
        <v>439</v>
      </c>
      <c r="G255" s="47" t="str">
        <f t="shared" si="103"/>
        <v>1</v>
      </c>
      <c r="H255" s="47" t="str">
        <f t="shared" si="104"/>
        <v>0</v>
      </c>
      <c r="I255" s="47" t="str">
        <f t="shared" si="105"/>
        <v>0</v>
      </c>
      <c r="J255" s="47" t="str">
        <f t="shared" si="106"/>
        <v>0</v>
      </c>
      <c r="K255" s="47" t="str">
        <f t="shared" si="107"/>
        <v>1000</v>
      </c>
      <c r="L255" s="52" t="str">
        <f t="shared" si="108"/>
        <v>1550N/ADistrict Design and Led 17-20</v>
      </c>
      <c r="M255" s="19">
        <v>13936</v>
      </c>
      <c r="N255" s="55"/>
      <c r="O255" s="55"/>
      <c r="P255" s="55"/>
      <c r="Q255" s="19">
        <f t="shared" si="113"/>
        <v>13936</v>
      </c>
      <c r="R255" s="19">
        <v>0</v>
      </c>
      <c r="S255" s="19">
        <v>0</v>
      </c>
      <c r="T255" s="55"/>
      <c r="U255" s="55"/>
      <c r="V255" s="55"/>
      <c r="W255" s="19">
        <v>-3163</v>
      </c>
      <c r="X255" s="55"/>
      <c r="Y255" s="55"/>
      <c r="Z255" s="55"/>
      <c r="AA255" s="55"/>
      <c r="AB255" s="55"/>
      <c r="AC255" s="55"/>
      <c r="AD255" s="55"/>
      <c r="AE255" s="19">
        <v>-10773</v>
      </c>
      <c r="AF255" s="19">
        <f t="shared" si="110"/>
        <v>0</v>
      </c>
      <c r="AG255" s="19">
        <v>26989</v>
      </c>
      <c r="AH255" s="19">
        <v>0</v>
      </c>
      <c r="AI255" s="19"/>
      <c r="AJ255" s="55"/>
      <c r="AK255" s="55"/>
      <c r="AL255" s="55"/>
      <c r="AM255" s="55"/>
      <c r="AN255" s="55">
        <v>0</v>
      </c>
      <c r="AO255" s="55">
        <v>0</v>
      </c>
      <c r="AP255" s="55"/>
      <c r="AQ255" s="55"/>
      <c r="AR255" s="55"/>
      <c r="AS255" s="55"/>
      <c r="AT255" s="56">
        <v>0</v>
      </c>
      <c r="AU255" s="56">
        <v>0</v>
      </c>
      <c r="AV255" s="56">
        <v>0</v>
      </c>
      <c r="AW255" s="22">
        <f t="shared" si="102"/>
        <v>26989</v>
      </c>
      <c r="AX255" s="23">
        <v>0</v>
      </c>
      <c r="AY255" s="19">
        <v>0</v>
      </c>
      <c r="AZ255" s="22"/>
      <c r="BA255" s="59">
        <v>0</v>
      </c>
      <c r="BB255" s="19">
        <v>0</v>
      </c>
      <c r="BC255" s="55">
        <v>0</v>
      </c>
      <c r="BD255" s="55">
        <v>-18300.259999999998</v>
      </c>
      <c r="BE255" s="55"/>
      <c r="BF255" s="55"/>
      <c r="BG255" s="55">
        <v>0</v>
      </c>
      <c r="BH255" s="55">
        <v>0</v>
      </c>
      <c r="BI255" s="55">
        <v>0</v>
      </c>
      <c r="BJ255" s="56"/>
      <c r="BK255" s="56"/>
      <c r="BL255" s="56"/>
      <c r="BM255" s="21">
        <f t="shared" si="93"/>
        <v>8688.7400000000016</v>
      </c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>
        <f t="shared" si="92"/>
        <v>8688.7400000000016</v>
      </c>
      <c r="CB255" s="20"/>
      <c r="CC255" s="20"/>
      <c r="CD255" s="20"/>
    </row>
    <row r="256" spans="1:82" s="49" customFormat="1" x14ac:dyDescent="0.3">
      <c r="A256" s="50" t="s">
        <v>61</v>
      </c>
      <c r="B256" s="51" t="s">
        <v>195</v>
      </c>
      <c r="C256" s="51" t="s">
        <v>62</v>
      </c>
      <c r="D256" s="51" t="s">
        <v>196</v>
      </c>
      <c r="E256" s="52" t="s">
        <v>440</v>
      </c>
      <c r="F256" s="52" t="s">
        <v>439</v>
      </c>
      <c r="G256" s="47" t="str">
        <f t="shared" si="103"/>
        <v>0</v>
      </c>
      <c r="H256" s="47" t="str">
        <f t="shared" si="104"/>
        <v>0</v>
      </c>
      <c r="I256" s="47" t="str">
        <f t="shared" si="105"/>
        <v>0</v>
      </c>
      <c r="J256" s="47" t="str">
        <f t="shared" si="106"/>
        <v>0</v>
      </c>
      <c r="K256" s="47" t="str">
        <f t="shared" si="107"/>
        <v>0000</v>
      </c>
      <c r="L256" s="52" t="str">
        <f t="shared" si="108"/>
        <v>16200058District Design and Led 19-22</v>
      </c>
      <c r="M256" s="19"/>
      <c r="N256" s="19"/>
      <c r="O256" s="19"/>
      <c r="P256" s="19"/>
      <c r="Q256" s="19"/>
      <c r="R256" s="19"/>
      <c r="S256" s="19">
        <v>0</v>
      </c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>
        <f t="shared" si="110"/>
        <v>0</v>
      </c>
      <c r="AG256" s="19"/>
      <c r="AH256" s="19">
        <v>0</v>
      </c>
      <c r="AI256" s="19"/>
      <c r="AJ256" s="19"/>
      <c r="AK256" s="19"/>
      <c r="AL256" s="19"/>
      <c r="AM256" s="19"/>
      <c r="AN256" s="19">
        <v>0</v>
      </c>
      <c r="AO256" s="19">
        <v>0</v>
      </c>
      <c r="AP256" s="19"/>
      <c r="AQ256" s="19"/>
      <c r="AR256" s="19"/>
      <c r="AS256" s="19"/>
      <c r="AT256" s="21"/>
      <c r="AU256" s="21"/>
      <c r="AV256" s="21"/>
      <c r="AW256" s="22">
        <f t="shared" si="102"/>
        <v>0</v>
      </c>
      <c r="AX256" s="23">
        <v>0</v>
      </c>
      <c r="AY256" s="19">
        <v>82875</v>
      </c>
      <c r="AZ256" s="22"/>
      <c r="BA256" s="24"/>
      <c r="BB256" s="19">
        <v>0</v>
      </c>
      <c r="BC256" s="19">
        <v>0</v>
      </c>
      <c r="BD256" s="19">
        <v>0</v>
      </c>
      <c r="BE256" s="19"/>
      <c r="BF256" s="19"/>
      <c r="BG256" s="19">
        <v>0</v>
      </c>
      <c r="BH256" s="19">
        <v>0</v>
      </c>
      <c r="BI256" s="19">
        <v>0</v>
      </c>
      <c r="BJ256" s="21"/>
      <c r="BK256" s="21"/>
      <c r="BL256" s="21"/>
      <c r="BM256" s="21">
        <f t="shared" si="93"/>
        <v>82875</v>
      </c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>
        <f t="shared" si="92"/>
        <v>82875</v>
      </c>
      <c r="CB256" s="20"/>
      <c r="CC256" s="20"/>
      <c r="CD256" s="20"/>
    </row>
    <row r="257" spans="1:82" s="49" customFormat="1" x14ac:dyDescent="0.3">
      <c r="A257" s="50" t="s">
        <v>61</v>
      </c>
      <c r="B257" s="52" t="s">
        <v>540</v>
      </c>
      <c r="C257" s="51" t="s">
        <v>62</v>
      </c>
      <c r="D257" s="51" t="s">
        <v>541</v>
      </c>
      <c r="E257" s="52" t="s">
        <v>440</v>
      </c>
      <c r="F257" s="52" t="s">
        <v>439</v>
      </c>
      <c r="G257" s="47" t="str">
        <f t="shared" si="103"/>
        <v>0</v>
      </c>
      <c r="H257" s="47" t="str">
        <f t="shared" si="104"/>
        <v>0</v>
      </c>
      <c r="I257" s="47" t="str">
        <f t="shared" si="105"/>
        <v>0</v>
      </c>
      <c r="J257" s="47" t="str">
        <f t="shared" si="106"/>
        <v>0</v>
      </c>
      <c r="K257" s="47" t="str">
        <f t="shared" si="107"/>
        <v>0000</v>
      </c>
      <c r="L257" s="52" t="str">
        <f t="shared" si="108"/>
        <v>16200066District Design and Led 19-22</v>
      </c>
      <c r="M257" s="19"/>
      <c r="N257" s="19"/>
      <c r="O257" s="19"/>
      <c r="P257" s="19"/>
      <c r="Q257" s="19"/>
      <c r="R257" s="19"/>
      <c r="S257" s="19">
        <v>0</v>
      </c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>
        <f t="shared" si="110"/>
        <v>0</v>
      </c>
      <c r="AG257" s="19"/>
      <c r="AH257" s="19">
        <v>0</v>
      </c>
      <c r="AI257" s="19"/>
      <c r="AJ257" s="19"/>
      <c r="AK257" s="19"/>
      <c r="AL257" s="19"/>
      <c r="AM257" s="19"/>
      <c r="AN257" s="19">
        <v>0</v>
      </c>
      <c r="AO257" s="19">
        <v>0</v>
      </c>
      <c r="AP257" s="19"/>
      <c r="AQ257" s="19"/>
      <c r="AR257" s="19"/>
      <c r="AS257" s="19"/>
      <c r="AT257" s="21"/>
      <c r="AU257" s="21"/>
      <c r="AV257" s="21"/>
      <c r="AW257" s="22">
        <f t="shared" si="102"/>
        <v>0</v>
      </c>
      <c r="AX257" s="23">
        <v>0</v>
      </c>
      <c r="AY257" s="19">
        <v>82875</v>
      </c>
      <c r="AZ257" s="22"/>
      <c r="BA257" s="24"/>
      <c r="BB257" s="19">
        <v>0</v>
      </c>
      <c r="BC257" s="19">
        <v>0</v>
      </c>
      <c r="BD257" s="19">
        <v>0</v>
      </c>
      <c r="BE257" s="19"/>
      <c r="BF257" s="19"/>
      <c r="BG257" s="19">
        <v>0</v>
      </c>
      <c r="BH257" s="19">
        <v>0</v>
      </c>
      <c r="BI257" s="19">
        <v>0</v>
      </c>
      <c r="BJ257" s="21"/>
      <c r="BK257" s="21"/>
      <c r="BL257" s="21"/>
      <c r="BM257" s="21">
        <f t="shared" si="93"/>
        <v>82875</v>
      </c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>
        <f t="shared" si="92"/>
        <v>82875</v>
      </c>
      <c r="CB257" s="20"/>
      <c r="CC257" s="20"/>
      <c r="CD257" s="20"/>
    </row>
    <row r="258" spans="1:82" s="49" customFormat="1" x14ac:dyDescent="0.3">
      <c r="A258" s="50" t="s">
        <v>92</v>
      </c>
      <c r="B258" s="51" t="s">
        <v>93</v>
      </c>
      <c r="C258" s="51" t="s">
        <v>94</v>
      </c>
      <c r="D258" s="51" t="s">
        <v>542</v>
      </c>
      <c r="E258" s="52" t="s">
        <v>440</v>
      </c>
      <c r="F258" s="52" t="s">
        <v>439</v>
      </c>
      <c r="G258" s="47" t="str">
        <f t="shared" si="103"/>
        <v>0</v>
      </c>
      <c r="H258" s="47" t="str">
        <f t="shared" si="104"/>
        <v>0</v>
      </c>
      <c r="I258" s="47" t="str">
        <f t="shared" si="105"/>
        <v>1</v>
      </c>
      <c r="J258" s="47" t="str">
        <f t="shared" si="106"/>
        <v>0</v>
      </c>
      <c r="K258" s="47" t="str">
        <f t="shared" si="107"/>
        <v>0010</v>
      </c>
      <c r="L258" s="52" t="str">
        <f t="shared" si="108"/>
        <v>20003604District Design and Led 19-22</v>
      </c>
      <c r="M258" s="55"/>
      <c r="N258" s="55"/>
      <c r="O258" s="55"/>
      <c r="P258" s="55"/>
      <c r="Q258" s="19">
        <f>SUM(M258:P258)</f>
        <v>0</v>
      </c>
      <c r="R258" s="19"/>
      <c r="S258" s="19">
        <v>0</v>
      </c>
      <c r="T258" s="55"/>
      <c r="U258" s="55"/>
      <c r="V258" s="55"/>
      <c r="W258" s="55"/>
      <c r="X258" s="55"/>
      <c r="Y258" s="55"/>
      <c r="Z258" s="55"/>
      <c r="AA258" s="55"/>
      <c r="AB258" s="55"/>
      <c r="AC258" s="19"/>
      <c r="AD258" s="55"/>
      <c r="AE258" s="19"/>
      <c r="AF258" s="19">
        <f t="shared" si="110"/>
        <v>0</v>
      </c>
      <c r="AG258" s="55"/>
      <c r="AH258" s="55">
        <v>0</v>
      </c>
      <c r="AI258" s="19">
        <v>37751.265200000002</v>
      </c>
      <c r="AJ258" s="19"/>
      <c r="AK258" s="55"/>
      <c r="AL258" s="55"/>
      <c r="AM258" s="55"/>
      <c r="AN258" s="55">
        <v>0</v>
      </c>
      <c r="AO258" s="55">
        <v>0</v>
      </c>
      <c r="AP258" s="55"/>
      <c r="AQ258" s="55"/>
      <c r="AR258" s="55"/>
      <c r="AS258" s="55"/>
      <c r="AT258" s="56">
        <v>0</v>
      </c>
      <c r="AU258" s="56">
        <v>-9000</v>
      </c>
      <c r="AV258" s="56">
        <v>0</v>
      </c>
      <c r="AW258" s="22">
        <f t="shared" si="102"/>
        <v>28751.265200000002</v>
      </c>
      <c r="AX258" s="57">
        <v>0</v>
      </c>
      <c r="AY258" s="55">
        <v>76245</v>
      </c>
      <c r="AZ258" s="22"/>
      <c r="BA258" s="59">
        <v>0</v>
      </c>
      <c r="BB258" s="19">
        <v>0</v>
      </c>
      <c r="BC258" s="55">
        <v>-15846.32</v>
      </c>
      <c r="BD258" s="55">
        <v>0</v>
      </c>
      <c r="BE258" s="55">
        <v>-12904.68</v>
      </c>
      <c r="BF258" s="55">
        <v>-0.27</v>
      </c>
      <c r="BG258" s="55">
        <v>0</v>
      </c>
      <c r="BH258" s="55">
        <v>-15601.94</v>
      </c>
      <c r="BI258" s="55">
        <v>0</v>
      </c>
      <c r="BJ258" s="56"/>
      <c r="BK258" s="56">
        <v>-2133.46</v>
      </c>
      <c r="BL258" s="56">
        <v>-528.04</v>
      </c>
      <c r="BM258" s="21">
        <f t="shared" si="93"/>
        <v>57981.555199999988</v>
      </c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>
        <f t="shared" ref="CA258:CA321" si="114">SUM(BM258:BZ258)</f>
        <v>57981.555199999988</v>
      </c>
      <c r="CB258" s="20"/>
      <c r="CC258" s="20"/>
      <c r="CD258" s="20"/>
    </row>
    <row r="259" spans="1:82" s="49" customFormat="1" x14ac:dyDescent="0.3">
      <c r="A259" s="50" t="s">
        <v>379</v>
      </c>
      <c r="B259" s="51" t="s">
        <v>380</v>
      </c>
      <c r="C259" s="51" t="s">
        <v>381</v>
      </c>
      <c r="D259" s="51" t="s">
        <v>382</v>
      </c>
      <c r="E259" s="52" t="s">
        <v>441</v>
      </c>
      <c r="F259" s="52" t="s">
        <v>439</v>
      </c>
      <c r="G259" s="47" t="str">
        <f t="shared" si="103"/>
        <v>0</v>
      </c>
      <c r="H259" s="47" t="str">
        <f t="shared" si="104"/>
        <v>1</v>
      </c>
      <c r="I259" s="47" t="str">
        <f t="shared" si="105"/>
        <v>0</v>
      </c>
      <c r="J259" s="47" t="str">
        <f t="shared" si="106"/>
        <v>0</v>
      </c>
      <c r="K259" s="47" t="str">
        <f t="shared" si="107"/>
        <v>0100</v>
      </c>
      <c r="L259" s="52" t="str">
        <f t="shared" si="108"/>
        <v>20350609District Design and Led 18-21</v>
      </c>
      <c r="M259" s="55"/>
      <c r="N259" s="55"/>
      <c r="O259" s="55"/>
      <c r="P259" s="55"/>
      <c r="Q259" s="19">
        <f>SUM(M259:P259)</f>
        <v>0</v>
      </c>
      <c r="R259" s="19"/>
      <c r="S259" s="19">
        <v>22254</v>
      </c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19">
        <v>-22254</v>
      </c>
      <c r="AF259" s="19">
        <f t="shared" si="110"/>
        <v>0</v>
      </c>
      <c r="AG259" s="19"/>
      <c r="AH259" s="19">
        <v>34435</v>
      </c>
      <c r="AI259" s="19"/>
      <c r="AJ259" s="55"/>
      <c r="AK259" s="55"/>
      <c r="AL259" s="55"/>
      <c r="AM259" s="55"/>
      <c r="AN259" s="55">
        <v>0</v>
      </c>
      <c r="AO259" s="55">
        <v>0</v>
      </c>
      <c r="AP259" s="55"/>
      <c r="AQ259" s="55"/>
      <c r="AR259" s="55"/>
      <c r="AS259" s="55"/>
      <c r="AT259" s="56">
        <v>0</v>
      </c>
      <c r="AU259" s="56">
        <v>0</v>
      </c>
      <c r="AV259" s="56">
        <v>0</v>
      </c>
      <c r="AW259" s="22">
        <f t="shared" si="102"/>
        <v>34435</v>
      </c>
      <c r="AX259" s="23">
        <v>0</v>
      </c>
      <c r="AY259" s="19">
        <v>24970.16</v>
      </c>
      <c r="AZ259" s="22"/>
      <c r="BA259" s="59">
        <v>-7680.68</v>
      </c>
      <c r="BB259" s="19">
        <v>0</v>
      </c>
      <c r="BC259" s="55">
        <v>0</v>
      </c>
      <c r="BD259" s="55">
        <v>-3046.39</v>
      </c>
      <c r="BE259" s="55">
        <v>-1800</v>
      </c>
      <c r="BF259" s="55">
        <v>-5295.05</v>
      </c>
      <c r="BG259" s="55">
        <v>0</v>
      </c>
      <c r="BH259" s="55">
        <v>0</v>
      </c>
      <c r="BI259" s="55">
        <v>0</v>
      </c>
      <c r="BJ259" s="56"/>
      <c r="BK259" s="56" t="s">
        <v>75</v>
      </c>
      <c r="BL259" s="56" t="s">
        <v>75</v>
      </c>
      <c r="BM259" s="21">
        <f t="shared" si="93"/>
        <v>41583.040000000001</v>
      </c>
      <c r="BN259" s="19"/>
      <c r="BO259" s="19">
        <v>-41583.040000000001</v>
      </c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>
        <f t="shared" si="114"/>
        <v>0</v>
      </c>
      <c r="CB259" s="20"/>
      <c r="CC259" s="20"/>
      <c r="CD259" s="20"/>
    </row>
    <row r="260" spans="1:82" s="49" customFormat="1" x14ac:dyDescent="0.3">
      <c r="A260" s="50" t="s">
        <v>379</v>
      </c>
      <c r="B260" s="51" t="s">
        <v>543</v>
      </c>
      <c r="C260" s="51" t="s">
        <v>381</v>
      </c>
      <c r="D260" s="51" t="s">
        <v>544</v>
      </c>
      <c r="E260" s="52" t="s">
        <v>545</v>
      </c>
      <c r="F260" s="52"/>
      <c r="G260" s="47"/>
      <c r="H260" s="47"/>
      <c r="I260" s="47"/>
      <c r="J260" s="47"/>
      <c r="K260" s="47"/>
      <c r="L260" s="52"/>
      <c r="M260" s="55"/>
      <c r="N260" s="55"/>
      <c r="O260" s="55"/>
      <c r="P260" s="55"/>
      <c r="Q260" s="19"/>
      <c r="R260" s="19"/>
      <c r="S260" s="19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19"/>
      <c r="AE260" s="55"/>
      <c r="AF260" s="19"/>
      <c r="AG260" s="19"/>
      <c r="AH260" s="19"/>
      <c r="AI260" s="19"/>
      <c r="AJ260" s="55"/>
      <c r="AK260" s="55"/>
      <c r="AL260" s="55"/>
      <c r="AM260" s="55"/>
      <c r="AN260" s="19"/>
      <c r="AO260" s="19"/>
      <c r="AP260" s="55"/>
      <c r="AQ260" s="55"/>
      <c r="AR260" s="19"/>
      <c r="AS260" s="19"/>
      <c r="AT260" s="21"/>
      <c r="AU260" s="21"/>
      <c r="AV260" s="21"/>
      <c r="AW260" s="22"/>
      <c r="AX260" s="23"/>
      <c r="AY260" s="19"/>
      <c r="AZ260" s="22">
        <v>14500</v>
      </c>
      <c r="BA260" s="24"/>
      <c r="BB260" s="19"/>
      <c r="BC260" s="55"/>
      <c r="BD260" s="19"/>
      <c r="BE260" s="19"/>
      <c r="BF260" s="55"/>
      <c r="BG260" s="55"/>
      <c r="BH260" s="19"/>
      <c r="BI260" s="19"/>
      <c r="BJ260" s="21"/>
      <c r="BK260" s="21"/>
      <c r="BL260" s="21"/>
      <c r="BM260" s="21">
        <f t="shared" ref="BM260:BM301" si="115">SUM(AW260:BL260)</f>
        <v>14500</v>
      </c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>
        <f t="shared" si="114"/>
        <v>14500</v>
      </c>
      <c r="CB260" s="20"/>
      <c r="CC260" s="20"/>
      <c r="CD260" s="20"/>
    </row>
    <row r="261" spans="1:82" s="49" customFormat="1" x14ac:dyDescent="0.3">
      <c r="A261" s="50" t="s">
        <v>379</v>
      </c>
      <c r="B261" s="51" t="s">
        <v>546</v>
      </c>
      <c r="C261" s="51" t="s">
        <v>381</v>
      </c>
      <c r="D261" s="51" t="s">
        <v>547</v>
      </c>
      <c r="E261" s="52" t="s">
        <v>440</v>
      </c>
      <c r="F261" s="52" t="s">
        <v>439</v>
      </c>
      <c r="G261" s="47" t="str">
        <f t="shared" ref="G261:G297" si="116">IF(M261&gt;0, "1", "0")</f>
        <v>0</v>
      </c>
      <c r="H261" s="47" t="str">
        <f t="shared" ref="H261:H297" si="117">IF(S261&gt;0, "1", "0")</f>
        <v>0</v>
      </c>
      <c r="I261" s="47" t="str">
        <f t="shared" ref="I261:I297" si="118">IF(AI261&gt;0, "1", "0")</f>
        <v>0</v>
      </c>
      <c r="J261" s="47" t="str">
        <f t="shared" ref="J261:J297" si="119">IF(AZ261&gt;0, "1", "0")</f>
        <v>0</v>
      </c>
      <c r="K261" s="47" t="str">
        <f t="shared" ref="K261:K297" si="120">CONCATENATE(G261,H261,I261,J261)</f>
        <v>0000</v>
      </c>
      <c r="L261" s="52" t="str">
        <f t="shared" ref="L261:L297" si="121">A261&amp;B261&amp;E261</f>
        <v>20355436District Design and Led 19-22</v>
      </c>
      <c r="M261" s="19"/>
      <c r="N261" s="55"/>
      <c r="O261" s="55"/>
      <c r="P261" s="55"/>
      <c r="Q261" s="19"/>
      <c r="R261" s="19"/>
      <c r="S261" s="19">
        <v>0</v>
      </c>
      <c r="T261" s="55"/>
      <c r="U261" s="55"/>
      <c r="V261" s="55"/>
      <c r="W261" s="55"/>
      <c r="X261" s="19"/>
      <c r="Y261" s="19"/>
      <c r="Z261" s="19"/>
      <c r="AA261" s="19"/>
      <c r="AB261" s="19"/>
      <c r="AC261" s="19"/>
      <c r="AD261" s="19"/>
      <c r="AE261" s="55"/>
      <c r="AF261" s="19">
        <f t="shared" ref="AF261:AF294" si="122">SUM(Q261:AE261)</f>
        <v>0</v>
      </c>
      <c r="AG261" s="55"/>
      <c r="AH261" s="55">
        <v>0</v>
      </c>
      <c r="AI261" s="55"/>
      <c r="AJ261" s="19"/>
      <c r="AK261" s="55"/>
      <c r="AL261" s="55"/>
      <c r="AM261" s="55"/>
      <c r="AN261" s="19">
        <v>0</v>
      </c>
      <c r="AO261" s="19">
        <v>0</v>
      </c>
      <c r="AP261" s="19"/>
      <c r="AQ261" s="19"/>
      <c r="AR261" s="19"/>
      <c r="AS261" s="19"/>
      <c r="AT261" s="21"/>
      <c r="AU261" s="21"/>
      <c r="AV261" s="21"/>
      <c r="AW261" s="22">
        <f t="shared" ref="AW261:AW294" si="123">SUM(AF261:AV261)</f>
        <v>0</v>
      </c>
      <c r="AX261" s="57">
        <v>0</v>
      </c>
      <c r="AY261" s="55">
        <v>26908</v>
      </c>
      <c r="AZ261" s="58"/>
      <c r="BA261" s="24"/>
      <c r="BB261" s="19">
        <v>0</v>
      </c>
      <c r="BC261" s="55">
        <v>0</v>
      </c>
      <c r="BD261" s="19">
        <v>0</v>
      </c>
      <c r="BE261" s="19"/>
      <c r="BF261" s="19"/>
      <c r="BG261" s="19">
        <v>0</v>
      </c>
      <c r="BH261" s="19">
        <v>0</v>
      </c>
      <c r="BI261" s="19">
        <v>0</v>
      </c>
      <c r="BJ261" s="21"/>
      <c r="BK261" s="21"/>
      <c r="BL261" s="21"/>
      <c r="BM261" s="21">
        <f t="shared" si="115"/>
        <v>26908</v>
      </c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>
        <f t="shared" si="114"/>
        <v>26908</v>
      </c>
      <c r="CB261" s="20"/>
      <c r="CC261" s="20"/>
      <c r="CD261" s="20"/>
    </row>
    <row r="262" spans="1:82" s="49" customFormat="1" x14ac:dyDescent="0.3">
      <c r="A262" s="50" t="s">
        <v>379</v>
      </c>
      <c r="B262" s="51" t="s">
        <v>548</v>
      </c>
      <c r="C262" s="51" t="s">
        <v>381</v>
      </c>
      <c r="D262" s="51" t="s">
        <v>549</v>
      </c>
      <c r="E262" s="52" t="s">
        <v>440</v>
      </c>
      <c r="F262" s="52" t="s">
        <v>439</v>
      </c>
      <c r="G262" s="47" t="str">
        <f t="shared" si="116"/>
        <v>0</v>
      </c>
      <c r="H262" s="47" t="str">
        <f t="shared" si="117"/>
        <v>0</v>
      </c>
      <c r="I262" s="47" t="str">
        <f t="shared" si="118"/>
        <v>1</v>
      </c>
      <c r="J262" s="47" t="str">
        <f t="shared" si="119"/>
        <v>0</v>
      </c>
      <c r="K262" s="47" t="str">
        <f t="shared" si="120"/>
        <v>0010</v>
      </c>
      <c r="L262" s="52" t="str">
        <f t="shared" si="121"/>
        <v>20355836District Design and Led 19-22</v>
      </c>
      <c r="M262" s="55"/>
      <c r="N262" s="55"/>
      <c r="O262" s="55"/>
      <c r="P262" s="55"/>
      <c r="Q262" s="19">
        <f t="shared" ref="Q262:Q280" si="124">SUM(M262:P262)</f>
        <v>0</v>
      </c>
      <c r="R262" s="19"/>
      <c r="S262" s="19">
        <v>0</v>
      </c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19">
        <f t="shared" si="122"/>
        <v>0</v>
      </c>
      <c r="AG262" s="19"/>
      <c r="AH262" s="19">
        <v>0</v>
      </c>
      <c r="AI262" s="19">
        <v>38739.599999999999</v>
      </c>
      <c r="AJ262" s="55"/>
      <c r="AK262" s="55"/>
      <c r="AL262" s="55"/>
      <c r="AM262" s="55"/>
      <c r="AN262" s="55">
        <v>0</v>
      </c>
      <c r="AO262" s="19">
        <v>0</v>
      </c>
      <c r="AP262" s="55"/>
      <c r="AQ262" s="55"/>
      <c r="AR262" s="55"/>
      <c r="AS262" s="55"/>
      <c r="AT262" s="56">
        <v>0</v>
      </c>
      <c r="AU262" s="56">
        <v>0</v>
      </c>
      <c r="AV262" s="56">
        <v>0</v>
      </c>
      <c r="AW262" s="22">
        <f t="shared" si="123"/>
        <v>38739.599999999999</v>
      </c>
      <c r="AX262" s="23">
        <v>0</v>
      </c>
      <c r="AY262" s="19">
        <v>87449.375</v>
      </c>
      <c r="AZ262" s="22"/>
      <c r="BA262" s="59">
        <v>0</v>
      </c>
      <c r="BB262" s="19">
        <v>0</v>
      </c>
      <c r="BC262" s="55">
        <v>0</v>
      </c>
      <c r="BD262" s="55">
        <v>0</v>
      </c>
      <c r="BE262" s="19">
        <v>-10314.689999999999</v>
      </c>
      <c r="BF262" s="55">
        <v>-5159.12</v>
      </c>
      <c r="BG262" s="55">
        <v>-5075.3900000000003</v>
      </c>
      <c r="BH262" s="55">
        <v>-5159.12</v>
      </c>
      <c r="BI262" s="55">
        <v>-5159.12</v>
      </c>
      <c r="BJ262" s="56">
        <v>-5159.12</v>
      </c>
      <c r="BK262" s="56">
        <v>-5159.1099999999997</v>
      </c>
      <c r="BL262" s="56">
        <v>-5075.3900000000003</v>
      </c>
      <c r="BM262" s="21">
        <f t="shared" si="115"/>
        <v>79927.915000000023</v>
      </c>
      <c r="BN262" s="19"/>
      <c r="BO262" s="19">
        <v>-15477.41</v>
      </c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>
        <f t="shared" si="114"/>
        <v>64450.505000000019</v>
      </c>
      <c r="CB262" s="20"/>
      <c r="CC262" s="20"/>
      <c r="CD262" s="20"/>
    </row>
    <row r="263" spans="1:82" s="49" customFormat="1" x14ac:dyDescent="0.3">
      <c r="A263" s="50" t="s">
        <v>379</v>
      </c>
      <c r="B263" s="51" t="s">
        <v>550</v>
      </c>
      <c r="C263" s="51" t="s">
        <v>381</v>
      </c>
      <c r="D263" s="51" t="s">
        <v>551</v>
      </c>
      <c r="E263" s="52" t="s">
        <v>438</v>
      </c>
      <c r="F263" s="52" t="s">
        <v>439</v>
      </c>
      <c r="G263" s="47" t="str">
        <f t="shared" si="116"/>
        <v>1</v>
      </c>
      <c r="H263" s="47" t="str">
        <f t="shared" si="117"/>
        <v>0</v>
      </c>
      <c r="I263" s="47" t="str">
        <f t="shared" si="118"/>
        <v>0</v>
      </c>
      <c r="J263" s="47" t="str">
        <f t="shared" si="119"/>
        <v>0</v>
      </c>
      <c r="K263" s="47" t="str">
        <f t="shared" si="120"/>
        <v>1000</v>
      </c>
      <c r="L263" s="52" t="str">
        <f t="shared" si="121"/>
        <v>20356026District Design and Led 17-20</v>
      </c>
      <c r="M263" s="19">
        <v>30000</v>
      </c>
      <c r="N263" s="55"/>
      <c r="O263" s="55"/>
      <c r="P263" s="55"/>
      <c r="Q263" s="19">
        <f t="shared" si="124"/>
        <v>30000</v>
      </c>
      <c r="R263" s="19">
        <v>30000</v>
      </c>
      <c r="S263" s="19">
        <v>0</v>
      </c>
      <c r="T263" s="55"/>
      <c r="U263" s="55"/>
      <c r="V263" s="55"/>
      <c r="W263" s="55"/>
      <c r="X263" s="19">
        <v>-2127</v>
      </c>
      <c r="Y263" s="55"/>
      <c r="Z263" s="55"/>
      <c r="AA263" s="55"/>
      <c r="AB263" s="55"/>
      <c r="AC263" s="55"/>
      <c r="AD263" s="55"/>
      <c r="AE263" s="19">
        <v>-5665</v>
      </c>
      <c r="AF263" s="19">
        <f t="shared" si="122"/>
        <v>52208</v>
      </c>
      <c r="AG263" s="19">
        <v>10000</v>
      </c>
      <c r="AH263" s="19">
        <v>0</v>
      </c>
      <c r="AI263" s="19"/>
      <c r="AJ263" s="55"/>
      <c r="AK263" s="55"/>
      <c r="AL263" s="55"/>
      <c r="AM263" s="19">
        <v>-18114.240000000002</v>
      </c>
      <c r="AN263" s="19">
        <v>-125</v>
      </c>
      <c r="AO263" s="19">
        <v>-795.49</v>
      </c>
      <c r="AP263" s="19">
        <v>-2002.23</v>
      </c>
      <c r="AQ263" s="55"/>
      <c r="AR263" s="19">
        <v>-75</v>
      </c>
      <c r="AS263" s="19">
        <v>-2596.33</v>
      </c>
      <c r="AT263" s="21">
        <v>0</v>
      </c>
      <c r="AU263" s="21">
        <v>0</v>
      </c>
      <c r="AV263" s="21">
        <v>0</v>
      </c>
      <c r="AW263" s="22">
        <f t="shared" si="123"/>
        <v>38499.709999999992</v>
      </c>
      <c r="AX263" s="23">
        <v>0</v>
      </c>
      <c r="AY263" s="19">
        <v>0</v>
      </c>
      <c r="AZ263" s="22"/>
      <c r="BA263" s="24">
        <v>0</v>
      </c>
      <c r="BB263" s="19">
        <v>0</v>
      </c>
      <c r="BC263" s="19">
        <v>0</v>
      </c>
      <c r="BD263" s="19">
        <v>0</v>
      </c>
      <c r="BE263" s="19"/>
      <c r="BF263" s="19">
        <v>-14172.5</v>
      </c>
      <c r="BG263" s="55">
        <v>0</v>
      </c>
      <c r="BH263" s="19">
        <v>0</v>
      </c>
      <c r="BI263" s="19">
        <v>0</v>
      </c>
      <c r="BJ263" s="21">
        <v>-2400</v>
      </c>
      <c r="BK263" s="21">
        <v>-2400</v>
      </c>
      <c r="BL263" s="21"/>
      <c r="BM263" s="21">
        <f t="shared" si="115"/>
        <v>19527.209999999992</v>
      </c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>
        <f t="shared" si="114"/>
        <v>19527.209999999992</v>
      </c>
      <c r="CB263" s="20"/>
      <c r="CC263" s="20"/>
      <c r="CD263" s="20"/>
    </row>
    <row r="264" spans="1:82" s="49" customFormat="1" x14ac:dyDescent="0.3">
      <c r="A264" s="50" t="s">
        <v>379</v>
      </c>
      <c r="B264" s="51" t="s">
        <v>550</v>
      </c>
      <c r="C264" s="51" t="s">
        <v>381</v>
      </c>
      <c r="D264" s="51" t="s">
        <v>551</v>
      </c>
      <c r="E264" s="52" t="s">
        <v>441</v>
      </c>
      <c r="F264" s="52" t="s">
        <v>439</v>
      </c>
      <c r="G264" s="47" t="str">
        <f t="shared" si="116"/>
        <v>0</v>
      </c>
      <c r="H264" s="47" t="str">
        <f t="shared" si="117"/>
        <v>1</v>
      </c>
      <c r="I264" s="47" t="str">
        <f t="shared" si="118"/>
        <v>0</v>
      </c>
      <c r="J264" s="47" t="str">
        <f t="shared" si="119"/>
        <v>0</v>
      </c>
      <c r="K264" s="47" t="str">
        <f t="shared" si="120"/>
        <v>0100</v>
      </c>
      <c r="L264" s="52" t="str">
        <f t="shared" si="121"/>
        <v>20356026District Design and Led 18-21</v>
      </c>
      <c r="M264" s="55"/>
      <c r="N264" s="55"/>
      <c r="O264" s="55"/>
      <c r="P264" s="55"/>
      <c r="Q264" s="19">
        <f t="shared" si="124"/>
        <v>0</v>
      </c>
      <c r="R264" s="19"/>
      <c r="S264" s="19">
        <v>10597</v>
      </c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19">
        <v>-10068</v>
      </c>
      <c r="AF264" s="19">
        <f t="shared" si="122"/>
        <v>529</v>
      </c>
      <c r="AG264" s="19"/>
      <c r="AH264" s="19">
        <v>10761</v>
      </c>
      <c r="AI264" s="19"/>
      <c r="AJ264" s="55"/>
      <c r="AK264" s="55"/>
      <c r="AL264" s="55"/>
      <c r="AM264" s="19">
        <v>-5245.71</v>
      </c>
      <c r="AN264" s="55">
        <v>0</v>
      </c>
      <c r="AO264" s="55">
        <v>0</v>
      </c>
      <c r="AP264" s="55"/>
      <c r="AQ264" s="55"/>
      <c r="AR264" s="55"/>
      <c r="AS264" s="55"/>
      <c r="AT264" s="56">
        <v>0</v>
      </c>
      <c r="AU264" s="56">
        <v>0</v>
      </c>
      <c r="AV264" s="56">
        <v>0</v>
      </c>
      <c r="AW264" s="22">
        <f t="shared" si="123"/>
        <v>6044.29</v>
      </c>
      <c r="AX264" s="23">
        <v>0</v>
      </c>
      <c r="AY264" s="19">
        <v>0</v>
      </c>
      <c r="AZ264" s="22"/>
      <c r="BA264" s="59">
        <v>0</v>
      </c>
      <c r="BB264" s="19">
        <v>0</v>
      </c>
      <c r="BC264" s="19">
        <v>0</v>
      </c>
      <c r="BD264" s="55">
        <v>0</v>
      </c>
      <c r="BE264" s="55"/>
      <c r="BF264" s="55">
        <v>0</v>
      </c>
      <c r="BG264" s="55">
        <v>0</v>
      </c>
      <c r="BH264" s="55">
        <v>0</v>
      </c>
      <c r="BI264" s="55">
        <v>0</v>
      </c>
      <c r="BJ264" s="56"/>
      <c r="BK264" s="56" t="s">
        <v>75</v>
      </c>
      <c r="BL264" s="56"/>
      <c r="BM264" s="21">
        <f t="shared" si="115"/>
        <v>6044.29</v>
      </c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>
        <f t="shared" si="114"/>
        <v>6044.29</v>
      </c>
      <c r="CB264" s="20"/>
      <c r="CC264" s="20"/>
      <c r="CD264" s="20"/>
    </row>
    <row r="265" spans="1:82" s="49" customFormat="1" x14ac:dyDescent="0.3">
      <c r="A265" s="50" t="s">
        <v>379</v>
      </c>
      <c r="B265" s="51" t="s">
        <v>383</v>
      </c>
      <c r="C265" s="51" t="s">
        <v>381</v>
      </c>
      <c r="D265" s="51" t="s">
        <v>384</v>
      </c>
      <c r="E265" s="52" t="s">
        <v>438</v>
      </c>
      <c r="F265" s="52" t="s">
        <v>439</v>
      </c>
      <c r="G265" s="47" t="str">
        <f t="shared" si="116"/>
        <v>1</v>
      </c>
      <c r="H265" s="47" t="str">
        <f t="shared" si="117"/>
        <v>0</v>
      </c>
      <c r="I265" s="47" t="str">
        <f t="shared" si="118"/>
        <v>0</v>
      </c>
      <c r="J265" s="47" t="str">
        <f t="shared" si="119"/>
        <v>0</v>
      </c>
      <c r="K265" s="47" t="str">
        <f t="shared" si="120"/>
        <v>1000</v>
      </c>
      <c r="L265" s="52" t="str">
        <f t="shared" si="121"/>
        <v>20358133District Design and Led 17-20</v>
      </c>
      <c r="M265" s="19">
        <v>18620</v>
      </c>
      <c r="N265" s="55"/>
      <c r="O265" s="55"/>
      <c r="P265" s="55"/>
      <c r="Q265" s="19">
        <f t="shared" si="124"/>
        <v>18620</v>
      </c>
      <c r="R265" s="19">
        <v>19558</v>
      </c>
      <c r="S265" s="19">
        <v>0</v>
      </c>
      <c r="T265" s="55"/>
      <c r="U265" s="55"/>
      <c r="V265" s="55"/>
      <c r="W265" s="55"/>
      <c r="X265" s="19">
        <v>-3644</v>
      </c>
      <c r="Y265" s="19">
        <v>-2397</v>
      </c>
      <c r="Z265" s="19">
        <v>-1802</v>
      </c>
      <c r="AA265" s="19">
        <v>-2331</v>
      </c>
      <c r="AB265" s="19">
        <v>-2845</v>
      </c>
      <c r="AC265" s="19">
        <v>-3137</v>
      </c>
      <c r="AD265" s="19">
        <v>-744</v>
      </c>
      <c r="AE265" s="55"/>
      <c r="AF265" s="19">
        <f t="shared" si="122"/>
        <v>21278</v>
      </c>
      <c r="AG265" s="55"/>
      <c r="AH265" s="55">
        <v>0</v>
      </c>
      <c r="AI265" s="55"/>
      <c r="AJ265" s="19">
        <v>-8010</v>
      </c>
      <c r="AK265" s="55"/>
      <c r="AL265" s="55"/>
      <c r="AM265" s="19">
        <v>-976.02</v>
      </c>
      <c r="AN265" s="55">
        <v>0</v>
      </c>
      <c r="AO265" s="19">
        <v>-10432.48</v>
      </c>
      <c r="AP265" s="55"/>
      <c r="AQ265" s="19">
        <v>-1750.99</v>
      </c>
      <c r="AR265" s="55"/>
      <c r="AS265" s="55">
        <v>-108.51</v>
      </c>
      <c r="AT265" s="56">
        <v>0</v>
      </c>
      <c r="AU265" s="56">
        <v>0</v>
      </c>
      <c r="AV265" s="56">
        <v>0</v>
      </c>
      <c r="AW265" s="22">
        <f t="shared" si="123"/>
        <v>-1.4210854715202004E-14</v>
      </c>
      <c r="AX265" s="57">
        <v>0</v>
      </c>
      <c r="AY265" s="55">
        <v>0</v>
      </c>
      <c r="AZ265" s="58"/>
      <c r="BA265" s="59">
        <v>0</v>
      </c>
      <c r="BB265" s="19">
        <v>0</v>
      </c>
      <c r="BC265" s="19">
        <v>0</v>
      </c>
      <c r="BD265" s="55">
        <v>0</v>
      </c>
      <c r="BE265" s="19"/>
      <c r="BF265" s="55"/>
      <c r="BG265" s="19">
        <v>0</v>
      </c>
      <c r="BH265" s="55">
        <v>0</v>
      </c>
      <c r="BI265" s="55">
        <v>0</v>
      </c>
      <c r="BJ265" s="56"/>
      <c r="BK265" s="56"/>
      <c r="BL265" s="56"/>
      <c r="BM265" s="21">
        <f t="shared" si="115"/>
        <v>-1.4210854715202004E-14</v>
      </c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>
        <f t="shared" si="114"/>
        <v>-1.4210854715202004E-14</v>
      </c>
      <c r="CB265" s="20"/>
      <c r="CC265" s="20"/>
      <c r="CD265" s="20"/>
    </row>
    <row r="266" spans="1:82" s="49" customFormat="1" x14ac:dyDescent="0.3">
      <c r="A266" s="50" t="s">
        <v>379</v>
      </c>
      <c r="B266" s="51" t="s">
        <v>383</v>
      </c>
      <c r="C266" s="51" t="s">
        <v>381</v>
      </c>
      <c r="D266" s="51" t="s">
        <v>384</v>
      </c>
      <c r="E266" s="52" t="s">
        <v>441</v>
      </c>
      <c r="F266" s="52" t="s">
        <v>439</v>
      </c>
      <c r="G266" s="47" t="str">
        <f t="shared" si="116"/>
        <v>0</v>
      </c>
      <c r="H266" s="47" t="str">
        <f t="shared" si="117"/>
        <v>1</v>
      </c>
      <c r="I266" s="47" t="str">
        <f t="shared" si="118"/>
        <v>0</v>
      </c>
      <c r="J266" s="47" t="str">
        <f t="shared" si="119"/>
        <v>0</v>
      </c>
      <c r="K266" s="47" t="str">
        <f t="shared" si="120"/>
        <v>0100</v>
      </c>
      <c r="L266" s="52" t="str">
        <f t="shared" si="121"/>
        <v>20358133District Design and Led 18-21</v>
      </c>
      <c r="M266" s="55"/>
      <c r="N266" s="55"/>
      <c r="O266" s="55"/>
      <c r="P266" s="55"/>
      <c r="Q266" s="19">
        <f t="shared" si="124"/>
        <v>0</v>
      </c>
      <c r="R266" s="19"/>
      <c r="S266" s="19">
        <v>31791</v>
      </c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19">
        <v>-3315</v>
      </c>
      <c r="AE266" s="55"/>
      <c r="AF266" s="19">
        <f t="shared" si="122"/>
        <v>28476</v>
      </c>
      <c r="AG266" s="19"/>
      <c r="AH266" s="19">
        <v>32283</v>
      </c>
      <c r="AI266" s="19"/>
      <c r="AJ266" s="55"/>
      <c r="AK266" s="55"/>
      <c r="AL266" s="55"/>
      <c r="AM266" s="19">
        <v>-3372.06</v>
      </c>
      <c r="AN266" s="55">
        <v>0</v>
      </c>
      <c r="AO266" s="55">
        <v>0</v>
      </c>
      <c r="AP266" s="19">
        <v>-5547.0499999999993</v>
      </c>
      <c r="AQ266" s="19">
        <v>-525.55999999999995</v>
      </c>
      <c r="AR266" s="19">
        <v>-3841.9300000000003</v>
      </c>
      <c r="AS266" s="19">
        <v>-9325.6299999999992</v>
      </c>
      <c r="AT266" s="21">
        <v>-5426.5499999999993</v>
      </c>
      <c r="AU266" s="21">
        <v>-3415.4199999999996</v>
      </c>
      <c r="AV266" s="21">
        <v>-5864.04</v>
      </c>
      <c r="AW266" s="22">
        <f t="shared" si="123"/>
        <v>23440.760000000006</v>
      </c>
      <c r="AX266" s="23">
        <v>0</v>
      </c>
      <c r="AY266" s="19">
        <v>60541.875</v>
      </c>
      <c r="AZ266" s="22"/>
      <c r="BA266" s="24">
        <v>0</v>
      </c>
      <c r="BB266" s="19">
        <v>-2626.56</v>
      </c>
      <c r="BC266" s="19">
        <v>0</v>
      </c>
      <c r="BD266" s="55">
        <v>-4391.7299999999996</v>
      </c>
      <c r="BE266" s="55">
        <v>-6303.53</v>
      </c>
      <c r="BF266" s="19">
        <v>-6303.53</v>
      </c>
      <c r="BG266" s="19">
        <v>-6303.53</v>
      </c>
      <c r="BH266" s="19">
        <v>-6303.53</v>
      </c>
      <c r="BI266" s="19">
        <v>0</v>
      </c>
      <c r="BJ266" s="21">
        <v>-5401.84</v>
      </c>
      <c r="BK266" s="21">
        <v>-10860.7</v>
      </c>
      <c r="BL266" s="21">
        <v>-1891.52</v>
      </c>
      <c r="BM266" s="21">
        <f t="shared" si="115"/>
        <v>33596.16500000003</v>
      </c>
      <c r="BN266" s="19"/>
      <c r="BO266" s="19">
        <v>-7222.8600000000006</v>
      </c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>
        <f t="shared" si="114"/>
        <v>26373.305000000029</v>
      </c>
      <c r="CB266" s="20"/>
      <c r="CC266" s="20"/>
      <c r="CD266" s="20"/>
    </row>
    <row r="267" spans="1:82" s="49" customFormat="1" x14ac:dyDescent="0.3">
      <c r="A267" s="50" t="s">
        <v>379</v>
      </c>
      <c r="B267" s="51" t="s">
        <v>40</v>
      </c>
      <c r="C267" s="51" t="s">
        <v>381</v>
      </c>
      <c r="D267" s="51" t="s">
        <v>42</v>
      </c>
      <c r="E267" s="52" t="s">
        <v>438</v>
      </c>
      <c r="F267" s="52" t="s">
        <v>439</v>
      </c>
      <c r="G267" s="47" t="str">
        <f t="shared" si="116"/>
        <v>1</v>
      </c>
      <c r="H267" s="47" t="str">
        <f t="shared" si="117"/>
        <v>0</v>
      </c>
      <c r="I267" s="47" t="str">
        <f t="shared" si="118"/>
        <v>0</v>
      </c>
      <c r="J267" s="47" t="str">
        <f t="shared" si="119"/>
        <v>0</v>
      </c>
      <c r="K267" s="47" t="str">
        <f t="shared" si="120"/>
        <v>1000</v>
      </c>
      <c r="L267" s="52" t="str">
        <f t="shared" si="121"/>
        <v>2035N/ADistrict Design and Led 17-20</v>
      </c>
      <c r="M267" s="19">
        <v>133177</v>
      </c>
      <c r="N267" s="55"/>
      <c r="O267" s="55"/>
      <c r="P267" s="55"/>
      <c r="Q267" s="19">
        <f t="shared" si="124"/>
        <v>133177</v>
      </c>
      <c r="R267" s="19">
        <v>126000</v>
      </c>
      <c r="S267" s="19">
        <v>0</v>
      </c>
      <c r="T267" s="55"/>
      <c r="U267" s="55"/>
      <c r="V267" s="55"/>
      <c r="W267" s="55"/>
      <c r="X267" s="19">
        <v>-16785</v>
      </c>
      <c r="Y267" s="19">
        <v>-6000</v>
      </c>
      <c r="Z267" s="19">
        <v>-8137</v>
      </c>
      <c r="AA267" s="19">
        <v>-2034</v>
      </c>
      <c r="AB267" s="19">
        <v>-16160</v>
      </c>
      <c r="AC267" s="19">
        <v>-16276</v>
      </c>
      <c r="AD267" s="19">
        <v>-8026</v>
      </c>
      <c r="AE267" s="55"/>
      <c r="AF267" s="19">
        <f t="shared" si="122"/>
        <v>185759</v>
      </c>
      <c r="AG267" s="55"/>
      <c r="AH267" s="55">
        <v>0</v>
      </c>
      <c r="AI267" s="55"/>
      <c r="AJ267" s="19">
        <v>-44912.800000000003</v>
      </c>
      <c r="AK267" s="55"/>
      <c r="AL267" s="55"/>
      <c r="AM267" s="55"/>
      <c r="AN267" s="19">
        <v>-27425.99</v>
      </c>
      <c r="AO267" s="19">
        <v>-23457.99</v>
      </c>
      <c r="AP267" s="19">
        <v>-2185.9899999999998</v>
      </c>
      <c r="AQ267" s="19">
        <v>-22585.23</v>
      </c>
      <c r="AR267" s="19">
        <v>-3690.38</v>
      </c>
      <c r="AS267" s="19">
        <v>-19962.38</v>
      </c>
      <c r="AT267" s="21">
        <v>-3723.88</v>
      </c>
      <c r="AU267" s="21">
        <v>-3707.13</v>
      </c>
      <c r="AV267" s="21">
        <v>-3599.01</v>
      </c>
      <c r="AW267" s="22">
        <f t="shared" si="123"/>
        <v>30508.220000000008</v>
      </c>
      <c r="AX267" s="57">
        <v>0</v>
      </c>
      <c r="AY267" s="55">
        <v>0</v>
      </c>
      <c r="AZ267" s="58"/>
      <c r="BA267" s="24">
        <v>-11266.31</v>
      </c>
      <c r="BB267" s="19">
        <v>0</v>
      </c>
      <c r="BC267" s="55">
        <v>0</v>
      </c>
      <c r="BD267" s="19">
        <v>-12275</v>
      </c>
      <c r="BE267" s="19"/>
      <c r="BF267" s="19"/>
      <c r="BG267" s="19">
        <v>0</v>
      </c>
      <c r="BH267" s="19">
        <v>0</v>
      </c>
      <c r="BI267" s="19">
        <v>0</v>
      </c>
      <c r="BJ267" s="21"/>
      <c r="BK267" s="21" t="s">
        <v>75</v>
      </c>
      <c r="BL267" s="21" t="s">
        <v>75</v>
      </c>
      <c r="BM267" s="21">
        <f t="shared" si="115"/>
        <v>6966.9100000000108</v>
      </c>
      <c r="BN267" s="19"/>
      <c r="BO267" s="19">
        <v>-6966.91</v>
      </c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>
        <f t="shared" si="114"/>
        <v>1.0913936421275139E-11</v>
      </c>
      <c r="CB267" s="20"/>
      <c r="CC267" s="20"/>
      <c r="CD267" s="20"/>
    </row>
    <row r="268" spans="1:82" s="49" customFormat="1" x14ac:dyDescent="0.3">
      <c r="A268" s="50" t="s">
        <v>385</v>
      </c>
      <c r="B268" s="51" t="s">
        <v>552</v>
      </c>
      <c r="C268" s="51" t="s">
        <v>387</v>
      </c>
      <c r="D268" s="51" t="s">
        <v>553</v>
      </c>
      <c r="E268" s="52" t="s">
        <v>441</v>
      </c>
      <c r="F268" s="52" t="s">
        <v>439</v>
      </c>
      <c r="G268" s="47" t="str">
        <f t="shared" si="116"/>
        <v>0</v>
      </c>
      <c r="H268" s="47" t="str">
        <f t="shared" si="117"/>
        <v>1</v>
      </c>
      <c r="I268" s="47" t="str">
        <f t="shared" si="118"/>
        <v>0</v>
      </c>
      <c r="J268" s="47" t="str">
        <f t="shared" si="119"/>
        <v>0</v>
      </c>
      <c r="K268" s="47" t="str">
        <f t="shared" si="120"/>
        <v>0100</v>
      </c>
      <c r="L268" s="52" t="str">
        <f t="shared" si="121"/>
        <v>21806366District Design and Led 18-21</v>
      </c>
      <c r="M268" s="55"/>
      <c r="N268" s="55"/>
      <c r="O268" s="55"/>
      <c r="P268" s="55"/>
      <c r="Q268" s="19">
        <f t="shared" si="124"/>
        <v>0</v>
      </c>
      <c r="R268" s="19"/>
      <c r="S268" s="19">
        <v>52970</v>
      </c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19">
        <f t="shared" si="122"/>
        <v>52970</v>
      </c>
      <c r="AG268" s="19"/>
      <c r="AH268" s="19">
        <v>50000</v>
      </c>
      <c r="AI268" s="19"/>
      <c r="AJ268" s="55"/>
      <c r="AK268" s="55"/>
      <c r="AL268" s="55"/>
      <c r="AM268" s="55"/>
      <c r="AN268" s="55">
        <v>0</v>
      </c>
      <c r="AO268" s="55">
        <v>0</v>
      </c>
      <c r="AP268" s="55"/>
      <c r="AQ268" s="55"/>
      <c r="AR268" s="55"/>
      <c r="AS268" s="55"/>
      <c r="AT268" s="56">
        <v>-50000</v>
      </c>
      <c r="AU268" s="56">
        <v>0</v>
      </c>
      <c r="AV268" s="56">
        <v>-19341.45</v>
      </c>
      <c r="AW268" s="22">
        <f t="shared" si="123"/>
        <v>33628.550000000003</v>
      </c>
      <c r="AX268" s="23">
        <v>0</v>
      </c>
      <c r="AY268" s="19">
        <v>0</v>
      </c>
      <c r="AZ268" s="22"/>
      <c r="BA268" s="59">
        <v>0</v>
      </c>
      <c r="BB268" s="19">
        <v>0</v>
      </c>
      <c r="BC268" s="55">
        <v>0</v>
      </c>
      <c r="BD268" s="55">
        <v>0</v>
      </c>
      <c r="BE268" s="55"/>
      <c r="BF268" s="55"/>
      <c r="BG268" s="55">
        <v>-13063.33</v>
      </c>
      <c r="BH268" s="55">
        <v>-8853.1299999999992</v>
      </c>
      <c r="BI268" s="55">
        <v>0</v>
      </c>
      <c r="BJ268" s="56"/>
      <c r="BK268" s="56"/>
      <c r="BL268" s="56" t="s">
        <v>75</v>
      </c>
      <c r="BM268" s="21">
        <f t="shared" si="115"/>
        <v>11712.090000000002</v>
      </c>
      <c r="BN268" s="19"/>
      <c r="BO268" s="19">
        <v>-7882.67</v>
      </c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>
        <f t="shared" si="114"/>
        <v>3829.4200000000019</v>
      </c>
      <c r="CB268" s="20"/>
      <c r="CC268" s="20"/>
      <c r="CD268" s="20"/>
    </row>
    <row r="269" spans="1:82" s="49" customFormat="1" x14ac:dyDescent="0.3">
      <c r="A269" s="50" t="s">
        <v>385</v>
      </c>
      <c r="B269" s="51" t="s">
        <v>554</v>
      </c>
      <c r="C269" s="51" t="s">
        <v>387</v>
      </c>
      <c r="D269" s="51" t="s">
        <v>555</v>
      </c>
      <c r="E269" s="52" t="s">
        <v>441</v>
      </c>
      <c r="F269" s="52" t="s">
        <v>439</v>
      </c>
      <c r="G269" s="47" t="str">
        <f t="shared" si="116"/>
        <v>0</v>
      </c>
      <c r="H269" s="47" t="str">
        <f t="shared" si="117"/>
        <v>1</v>
      </c>
      <c r="I269" s="47" t="str">
        <f t="shared" si="118"/>
        <v>0</v>
      </c>
      <c r="J269" s="47" t="str">
        <f t="shared" si="119"/>
        <v>0</v>
      </c>
      <c r="K269" s="47" t="str">
        <f t="shared" si="120"/>
        <v>0100</v>
      </c>
      <c r="L269" s="52" t="str">
        <f t="shared" si="121"/>
        <v>21806466District Design and Led 18-21</v>
      </c>
      <c r="M269" s="55"/>
      <c r="N269" s="55"/>
      <c r="O269" s="55"/>
      <c r="P269" s="55"/>
      <c r="Q269" s="19">
        <f t="shared" si="124"/>
        <v>0</v>
      </c>
      <c r="R269" s="19"/>
      <c r="S269" s="19">
        <v>52970</v>
      </c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19">
        <f t="shared" si="122"/>
        <v>52970</v>
      </c>
      <c r="AG269" s="19"/>
      <c r="AH269" s="19">
        <v>50000</v>
      </c>
      <c r="AI269" s="19"/>
      <c r="AJ269" s="55"/>
      <c r="AK269" s="55"/>
      <c r="AL269" s="55"/>
      <c r="AM269" s="55"/>
      <c r="AN269" s="55">
        <v>0</v>
      </c>
      <c r="AO269" s="19">
        <v>-18443.88</v>
      </c>
      <c r="AP269" s="55"/>
      <c r="AQ269" s="55"/>
      <c r="AR269" s="55"/>
      <c r="AS269" s="55"/>
      <c r="AT269" s="56">
        <v>-31556.12</v>
      </c>
      <c r="AU269" s="56">
        <v>0</v>
      </c>
      <c r="AV269" s="56">
        <v>-41466.9</v>
      </c>
      <c r="AW269" s="22">
        <f t="shared" si="123"/>
        <v>11503.099999999999</v>
      </c>
      <c r="AX269" s="23">
        <v>0</v>
      </c>
      <c r="AY269" s="19">
        <v>0</v>
      </c>
      <c r="AZ269" s="22"/>
      <c r="BA269" s="59">
        <v>0</v>
      </c>
      <c r="BB269" s="19">
        <v>-8533.1</v>
      </c>
      <c r="BC269" s="55">
        <v>0</v>
      </c>
      <c r="BD269" s="55">
        <v>0</v>
      </c>
      <c r="BE269" s="19"/>
      <c r="BF269" s="55"/>
      <c r="BG269" s="55">
        <v>0</v>
      </c>
      <c r="BH269" s="55">
        <v>0</v>
      </c>
      <c r="BI269" s="55">
        <v>0</v>
      </c>
      <c r="BJ269" s="56"/>
      <c r="BK269" s="56"/>
      <c r="BL269" s="56"/>
      <c r="BM269" s="21">
        <f t="shared" si="115"/>
        <v>2969.9999999999982</v>
      </c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>
        <f t="shared" si="114"/>
        <v>2969.9999999999982</v>
      </c>
      <c r="CB269" s="20"/>
      <c r="CC269" s="20"/>
      <c r="CD269" s="20"/>
    </row>
    <row r="270" spans="1:82" s="49" customFormat="1" x14ac:dyDescent="0.3">
      <c r="A270" s="50" t="s">
        <v>385</v>
      </c>
      <c r="B270" s="51" t="s">
        <v>556</v>
      </c>
      <c r="C270" s="51" t="s">
        <v>387</v>
      </c>
      <c r="D270" s="51" t="s">
        <v>557</v>
      </c>
      <c r="E270" s="52" t="s">
        <v>441</v>
      </c>
      <c r="F270" s="52" t="s">
        <v>439</v>
      </c>
      <c r="G270" s="47" t="str">
        <f t="shared" si="116"/>
        <v>0</v>
      </c>
      <c r="H270" s="47" t="str">
        <f t="shared" si="117"/>
        <v>1</v>
      </c>
      <c r="I270" s="47" t="str">
        <f t="shared" si="118"/>
        <v>0</v>
      </c>
      <c r="J270" s="47" t="str">
        <f t="shared" si="119"/>
        <v>0</v>
      </c>
      <c r="K270" s="47" t="str">
        <f t="shared" si="120"/>
        <v>0100</v>
      </c>
      <c r="L270" s="52" t="str">
        <f t="shared" si="121"/>
        <v>21807106District Design and Led 18-21</v>
      </c>
      <c r="M270" s="55"/>
      <c r="N270" s="55"/>
      <c r="O270" s="55"/>
      <c r="P270" s="55"/>
      <c r="Q270" s="19">
        <f t="shared" si="124"/>
        <v>0</v>
      </c>
      <c r="R270" s="19"/>
      <c r="S270" s="19">
        <v>52970</v>
      </c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19">
        <f t="shared" si="122"/>
        <v>52970</v>
      </c>
      <c r="AG270" s="19"/>
      <c r="AH270" s="19">
        <v>50000</v>
      </c>
      <c r="AI270" s="19"/>
      <c r="AJ270" s="55"/>
      <c r="AK270" s="55"/>
      <c r="AL270" s="55"/>
      <c r="AM270" s="55"/>
      <c r="AN270" s="55">
        <v>0</v>
      </c>
      <c r="AO270" s="19">
        <v>-7765.29</v>
      </c>
      <c r="AP270" s="55"/>
      <c r="AQ270" s="55"/>
      <c r="AR270" s="55"/>
      <c r="AS270" s="55"/>
      <c r="AT270" s="56">
        <v>-42234.71</v>
      </c>
      <c r="AU270" s="56">
        <v>0</v>
      </c>
      <c r="AV270" s="56">
        <v>-20321.77</v>
      </c>
      <c r="AW270" s="22">
        <f t="shared" si="123"/>
        <v>32648.230000000007</v>
      </c>
      <c r="AX270" s="23">
        <v>0</v>
      </c>
      <c r="AY270" s="19">
        <v>0</v>
      </c>
      <c r="AZ270" s="22"/>
      <c r="BA270" s="59">
        <v>0</v>
      </c>
      <c r="BB270" s="19">
        <v>0</v>
      </c>
      <c r="BC270" s="55">
        <v>0</v>
      </c>
      <c r="BD270" s="55">
        <v>0</v>
      </c>
      <c r="BE270" s="19"/>
      <c r="BF270" s="55"/>
      <c r="BG270" s="55">
        <v>-20125.830000000002</v>
      </c>
      <c r="BH270" s="55">
        <v>-4095.45</v>
      </c>
      <c r="BI270" s="55">
        <v>0</v>
      </c>
      <c r="BJ270" s="56"/>
      <c r="BK270" s="56"/>
      <c r="BL270" s="56"/>
      <c r="BM270" s="21">
        <f t="shared" si="115"/>
        <v>8426.9500000000044</v>
      </c>
      <c r="BN270" s="19"/>
      <c r="BO270" s="19">
        <v>-5525.1</v>
      </c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>
        <f t="shared" si="114"/>
        <v>2901.850000000004</v>
      </c>
      <c r="CB270" s="20"/>
      <c r="CC270" s="20"/>
      <c r="CD270" s="20"/>
    </row>
    <row r="271" spans="1:82" s="49" customFormat="1" x14ac:dyDescent="0.3">
      <c r="A271" s="53" t="s">
        <v>385</v>
      </c>
      <c r="B271" s="51" t="s">
        <v>40</v>
      </c>
      <c r="C271" s="51" t="s">
        <v>387</v>
      </c>
      <c r="D271" s="51" t="s">
        <v>42</v>
      </c>
      <c r="E271" s="52" t="s">
        <v>438</v>
      </c>
      <c r="F271" s="52" t="s">
        <v>439</v>
      </c>
      <c r="G271" s="47" t="str">
        <f t="shared" si="116"/>
        <v>1</v>
      </c>
      <c r="H271" s="47" t="str">
        <f t="shared" si="117"/>
        <v>0</v>
      </c>
      <c r="I271" s="47" t="str">
        <f t="shared" si="118"/>
        <v>0</v>
      </c>
      <c r="J271" s="47" t="str">
        <f t="shared" si="119"/>
        <v>0</v>
      </c>
      <c r="K271" s="47" t="str">
        <f t="shared" si="120"/>
        <v>1000</v>
      </c>
      <c r="L271" s="52" t="str">
        <f t="shared" si="121"/>
        <v>2180N/ADistrict Design and Led 17-20</v>
      </c>
      <c r="M271" s="19">
        <v>60894</v>
      </c>
      <c r="N271" s="55"/>
      <c r="O271" s="55"/>
      <c r="P271" s="55"/>
      <c r="Q271" s="19">
        <f t="shared" si="124"/>
        <v>60894</v>
      </c>
      <c r="R271" s="19">
        <v>75000</v>
      </c>
      <c r="S271" s="19">
        <v>0</v>
      </c>
      <c r="T271" s="55"/>
      <c r="U271" s="55"/>
      <c r="V271" s="55"/>
      <c r="W271" s="19">
        <v>-53675</v>
      </c>
      <c r="X271" s="55"/>
      <c r="Y271" s="55"/>
      <c r="Z271" s="55"/>
      <c r="AA271" s="55"/>
      <c r="AB271" s="55"/>
      <c r="AC271" s="55"/>
      <c r="AD271" s="55"/>
      <c r="AE271" s="55"/>
      <c r="AF271" s="19">
        <f t="shared" si="122"/>
        <v>82219</v>
      </c>
      <c r="AG271" s="55"/>
      <c r="AH271" s="55">
        <v>0</v>
      </c>
      <c r="AI271" s="55"/>
      <c r="AJ271" s="55"/>
      <c r="AK271" s="55"/>
      <c r="AL271" s="55"/>
      <c r="AM271" s="55"/>
      <c r="AN271" s="55">
        <v>0</v>
      </c>
      <c r="AO271" s="55">
        <v>0</v>
      </c>
      <c r="AP271" s="55"/>
      <c r="AQ271" s="55"/>
      <c r="AR271" s="55"/>
      <c r="AS271" s="55">
        <v>-79079.75</v>
      </c>
      <c r="AT271" s="56">
        <v>-3139.25</v>
      </c>
      <c r="AU271" s="56">
        <v>0</v>
      </c>
      <c r="AV271" s="56">
        <v>0</v>
      </c>
      <c r="AW271" s="22">
        <f t="shared" si="123"/>
        <v>0</v>
      </c>
      <c r="AX271" s="57">
        <v>0</v>
      </c>
      <c r="AY271" s="55">
        <v>0</v>
      </c>
      <c r="AZ271" s="58"/>
      <c r="BA271" s="59">
        <v>0</v>
      </c>
      <c r="BB271" s="19">
        <v>0</v>
      </c>
      <c r="BC271" s="55">
        <v>0</v>
      </c>
      <c r="BD271" s="55">
        <v>0</v>
      </c>
      <c r="BE271" s="55"/>
      <c r="BF271" s="55"/>
      <c r="BG271" s="55">
        <v>0</v>
      </c>
      <c r="BH271" s="55">
        <v>0</v>
      </c>
      <c r="BI271" s="55">
        <v>0</v>
      </c>
      <c r="BJ271" s="56"/>
      <c r="BK271" s="56"/>
      <c r="BL271" s="56"/>
      <c r="BM271" s="21">
        <f t="shared" si="115"/>
        <v>0</v>
      </c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>
        <f t="shared" si="114"/>
        <v>0</v>
      </c>
      <c r="CB271" s="20"/>
      <c r="CC271" s="20"/>
      <c r="CD271" s="20"/>
    </row>
    <row r="272" spans="1:82" s="49" customFormat="1" x14ac:dyDescent="0.3">
      <c r="A272" s="50" t="s">
        <v>385</v>
      </c>
      <c r="B272" s="51" t="s">
        <v>40</v>
      </c>
      <c r="C272" s="51" t="s">
        <v>387</v>
      </c>
      <c r="D272" s="51" t="s">
        <v>42</v>
      </c>
      <c r="E272" s="52" t="s">
        <v>441</v>
      </c>
      <c r="F272" s="52" t="s">
        <v>439</v>
      </c>
      <c r="G272" s="47" t="str">
        <f t="shared" si="116"/>
        <v>0</v>
      </c>
      <c r="H272" s="47" t="str">
        <f t="shared" si="117"/>
        <v>1</v>
      </c>
      <c r="I272" s="47" t="str">
        <f t="shared" si="118"/>
        <v>0</v>
      </c>
      <c r="J272" s="47" t="str">
        <f t="shared" si="119"/>
        <v>0</v>
      </c>
      <c r="K272" s="47" t="str">
        <f t="shared" si="120"/>
        <v>0100</v>
      </c>
      <c r="L272" s="52" t="str">
        <f t="shared" si="121"/>
        <v>2180N/ADistrict Design and Led 18-21</v>
      </c>
      <c r="M272" s="55"/>
      <c r="N272" s="55"/>
      <c r="O272" s="55"/>
      <c r="P272" s="55"/>
      <c r="Q272" s="19">
        <f t="shared" si="124"/>
        <v>0</v>
      </c>
      <c r="R272" s="19"/>
      <c r="S272" s="19">
        <v>391400.62699999998</v>
      </c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19">
        <f t="shared" si="122"/>
        <v>391400.62699999998</v>
      </c>
      <c r="AG272" s="55"/>
      <c r="AH272" s="55">
        <v>329546</v>
      </c>
      <c r="AI272" s="55"/>
      <c r="AJ272" s="55"/>
      <c r="AK272" s="55"/>
      <c r="AL272" s="55"/>
      <c r="AM272" s="55"/>
      <c r="AN272" s="55">
        <v>0</v>
      </c>
      <c r="AO272" s="19">
        <v>-59151.519999999997</v>
      </c>
      <c r="AP272" s="55"/>
      <c r="AQ272" s="55"/>
      <c r="AR272" s="55"/>
      <c r="AS272" s="55"/>
      <c r="AT272" s="56">
        <v>-282593.97000000003</v>
      </c>
      <c r="AU272" s="56">
        <v>0</v>
      </c>
      <c r="AV272" s="56">
        <v>0</v>
      </c>
      <c r="AW272" s="22">
        <f t="shared" si="123"/>
        <v>379201.13699999993</v>
      </c>
      <c r="AX272" s="57">
        <v>283624</v>
      </c>
      <c r="AY272" s="55">
        <v>0</v>
      </c>
      <c r="AZ272" s="58"/>
      <c r="BA272" s="59">
        <v>0</v>
      </c>
      <c r="BB272" s="19">
        <v>0</v>
      </c>
      <c r="BC272" s="55">
        <v>0</v>
      </c>
      <c r="BD272" s="55">
        <v>-20490.509999999998</v>
      </c>
      <c r="BE272" s="19"/>
      <c r="BF272" s="55">
        <v>-322006.19</v>
      </c>
      <c r="BG272" s="55">
        <v>-5840.47</v>
      </c>
      <c r="BH272" s="55">
        <v>-210720.88</v>
      </c>
      <c r="BI272" s="55">
        <v>0</v>
      </c>
      <c r="BJ272" s="56"/>
      <c r="BK272" s="56">
        <v>-41593.620000000003</v>
      </c>
      <c r="BL272" s="56"/>
      <c r="BM272" s="21">
        <f t="shared" si="115"/>
        <v>62173.46699999988</v>
      </c>
      <c r="BN272" s="19"/>
      <c r="BO272" s="19">
        <v>-62173.47</v>
      </c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>
        <f t="shared" si="114"/>
        <v>-3.0000001206644811E-3</v>
      </c>
      <c r="CB272" s="20"/>
      <c r="CC272" s="20"/>
      <c r="CD272" s="20"/>
    </row>
    <row r="273" spans="1:82" s="49" customFormat="1" x14ac:dyDescent="0.3">
      <c r="A273" s="50" t="s">
        <v>558</v>
      </c>
      <c r="B273" s="51" t="s">
        <v>559</v>
      </c>
      <c r="C273" s="51" t="s">
        <v>560</v>
      </c>
      <c r="D273" s="51" t="s">
        <v>561</v>
      </c>
      <c r="E273" s="52" t="s">
        <v>441</v>
      </c>
      <c r="F273" s="52" t="s">
        <v>439</v>
      </c>
      <c r="G273" s="47" t="str">
        <f t="shared" si="116"/>
        <v>0</v>
      </c>
      <c r="H273" s="47" t="str">
        <f t="shared" si="117"/>
        <v>1</v>
      </c>
      <c r="I273" s="47" t="str">
        <f t="shared" si="118"/>
        <v>0</v>
      </c>
      <c r="J273" s="47" t="str">
        <f t="shared" si="119"/>
        <v>0</v>
      </c>
      <c r="K273" s="47" t="str">
        <f t="shared" si="120"/>
        <v>0100</v>
      </c>
      <c r="L273" s="52" t="str">
        <f t="shared" si="121"/>
        <v>21906196District Design and Led 18-21</v>
      </c>
      <c r="M273" s="55"/>
      <c r="N273" s="55"/>
      <c r="O273" s="55"/>
      <c r="P273" s="55"/>
      <c r="Q273" s="19">
        <f t="shared" si="124"/>
        <v>0</v>
      </c>
      <c r="R273" s="19"/>
      <c r="S273" s="19">
        <v>69390</v>
      </c>
      <c r="T273" s="55"/>
      <c r="U273" s="55"/>
      <c r="V273" s="55"/>
      <c r="W273" s="55"/>
      <c r="X273" s="55"/>
      <c r="Y273" s="55"/>
      <c r="Z273" s="55"/>
      <c r="AA273" s="55"/>
      <c r="AB273" s="55"/>
      <c r="AC273" s="19">
        <v>-36000</v>
      </c>
      <c r="AD273" s="55"/>
      <c r="AE273" s="19">
        <v>-32190</v>
      </c>
      <c r="AF273" s="19">
        <f t="shared" si="122"/>
        <v>1200</v>
      </c>
      <c r="AG273" s="55"/>
      <c r="AH273" s="55">
        <v>0</v>
      </c>
      <c r="AI273" s="55"/>
      <c r="AJ273" s="19">
        <v>-1200</v>
      </c>
      <c r="AK273" s="55"/>
      <c r="AL273" s="55"/>
      <c r="AM273" s="55"/>
      <c r="AN273" s="55">
        <v>0</v>
      </c>
      <c r="AO273" s="55">
        <v>0</v>
      </c>
      <c r="AP273" s="55"/>
      <c r="AQ273" s="55"/>
      <c r="AR273" s="55"/>
      <c r="AS273" s="55"/>
      <c r="AT273" s="56">
        <v>0</v>
      </c>
      <c r="AU273" s="56">
        <v>0</v>
      </c>
      <c r="AV273" s="56">
        <v>0</v>
      </c>
      <c r="AW273" s="22">
        <f t="shared" si="123"/>
        <v>0</v>
      </c>
      <c r="AX273" s="57">
        <v>0</v>
      </c>
      <c r="AY273" s="55">
        <v>62156</v>
      </c>
      <c r="AZ273" s="58"/>
      <c r="BA273" s="59">
        <v>0</v>
      </c>
      <c r="BB273" s="55">
        <v>0</v>
      </c>
      <c r="BC273" s="55">
        <v>0</v>
      </c>
      <c r="BD273" s="55">
        <v>0</v>
      </c>
      <c r="BE273" s="55"/>
      <c r="BF273" s="55"/>
      <c r="BG273" s="55">
        <v>0</v>
      </c>
      <c r="BH273" s="55">
        <v>0</v>
      </c>
      <c r="BI273" s="55">
        <v>0</v>
      </c>
      <c r="BJ273" s="56"/>
      <c r="BK273" s="56">
        <v>-40453.800000000003</v>
      </c>
      <c r="BL273" s="56"/>
      <c r="BM273" s="21">
        <f t="shared" si="115"/>
        <v>21702.199999999997</v>
      </c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>
        <f t="shared" si="114"/>
        <v>21702.199999999997</v>
      </c>
      <c r="CB273" s="20"/>
      <c r="CC273" s="20"/>
      <c r="CD273" s="20"/>
    </row>
    <row r="274" spans="1:82" s="49" customFormat="1" x14ac:dyDescent="0.3">
      <c r="A274" s="50" t="s">
        <v>217</v>
      </c>
      <c r="B274" s="51" t="s">
        <v>389</v>
      </c>
      <c r="C274" s="51" t="s">
        <v>218</v>
      </c>
      <c r="D274" s="51" t="s">
        <v>390</v>
      </c>
      <c r="E274" s="52" t="s">
        <v>441</v>
      </c>
      <c r="F274" s="52" t="s">
        <v>439</v>
      </c>
      <c r="G274" s="47" t="str">
        <f t="shared" si="116"/>
        <v>0</v>
      </c>
      <c r="H274" s="47" t="str">
        <f t="shared" si="117"/>
        <v>1</v>
      </c>
      <c r="I274" s="47" t="str">
        <f t="shared" si="118"/>
        <v>0</v>
      </c>
      <c r="J274" s="47" t="str">
        <f t="shared" si="119"/>
        <v>0</v>
      </c>
      <c r="K274" s="47" t="str">
        <f t="shared" si="120"/>
        <v>0100</v>
      </c>
      <c r="L274" s="52" t="str">
        <f t="shared" si="121"/>
        <v>23951094District Design and Led 18-21</v>
      </c>
      <c r="M274" s="55"/>
      <c r="N274" s="55"/>
      <c r="O274" s="55"/>
      <c r="P274" s="55"/>
      <c r="Q274" s="19">
        <f t="shared" si="124"/>
        <v>0</v>
      </c>
      <c r="R274" s="19"/>
      <c r="S274" s="19">
        <v>5000</v>
      </c>
      <c r="T274" s="55"/>
      <c r="U274" s="55"/>
      <c r="V274" s="55"/>
      <c r="W274" s="55"/>
      <c r="X274" s="55"/>
      <c r="Y274" s="55"/>
      <c r="Z274" s="55"/>
      <c r="AA274" s="55"/>
      <c r="AB274" s="55"/>
      <c r="AC274" s="19">
        <v>-2700</v>
      </c>
      <c r="AD274" s="19">
        <v>-2300</v>
      </c>
      <c r="AE274" s="55"/>
      <c r="AF274" s="19">
        <f t="shared" si="122"/>
        <v>0</v>
      </c>
      <c r="AG274" s="19"/>
      <c r="AH274" s="19">
        <v>6195</v>
      </c>
      <c r="AI274" s="19"/>
      <c r="AJ274" s="55"/>
      <c r="AK274" s="55"/>
      <c r="AL274" s="55"/>
      <c r="AM274" s="55"/>
      <c r="AN274" s="55">
        <v>0</v>
      </c>
      <c r="AO274" s="19">
        <v>-1200</v>
      </c>
      <c r="AP274" s="55"/>
      <c r="AQ274" s="55"/>
      <c r="AR274" s="55"/>
      <c r="AS274" s="55"/>
      <c r="AT274" s="56">
        <v>0</v>
      </c>
      <c r="AU274" s="56">
        <v>0</v>
      </c>
      <c r="AV274" s="56">
        <v>0</v>
      </c>
      <c r="AW274" s="22">
        <f t="shared" si="123"/>
        <v>4995</v>
      </c>
      <c r="AX274" s="23">
        <v>530</v>
      </c>
      <c r="AY274" s="19">
        <v>0</v>
      </c>
      <c r="AZ274" s="22"/>
      <c r="BA274" s="59">
        <v>0</v>
      </c>
      <c r="BB274" s="19">
        <v>0</v>
      </c>
      <c r="BC274" s="55">
        <v>0</v>
      </c>
      <c r="BD274" s="55">
        <v>-5475</v>
      </c>
      <c r="BE274" s="19"/>
      <c r="BF274" s="55"/>
      <c r="BG274" s="55">
        <v>0</v>
      </c>
      <c r="BH274" s="55">
        <v>0</v>
      </c>
      <c r="BI274" s="55">
        <v>0</v>
      </c>
      <c r="BJ274" s="56"/>
      <c r="BK274" s="56" t="s">
        <v>75</v>
      </c>
      <c r="BL274" s="56"/>
      <c r="BM274" s="21">
        <f t="shared" si="115"/>
        <v>50</v>
      </c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>
        <f t="shared" si="114"/>
        <v>50</v>
      </c>
      <c r="CB274" s="20"/>
      <c r="CC274" s="20"/>
      <c r="CD274" s="20"/>
    </row>
    <row r="275" spans="1:82" s="49" customFormat="1" x14ac:dyDescent="0.3">
      <c r="A275" s="50" t="s">
        <v>217</v>
      </c>
      <c r="B275" s="51" t="s">
        <v>391</v>
      </c>
      <c r="C275" s="51" t="s">
        <v>218</v>
      </c>
      <c r="D275" s="51" t="s">
        <v>392</v>
      </c>
      <c r="E275" s="52" t="s">
        <v>441</v>
      </c>
      <c r="F275" s="52" t="s">
        <v>439</v>
      </c>
      <c r="G275" s="47" t="str">
        <f t="shared" si="116"/>
        <v>0</v>
      </c>
      <c r="H275" s="47" t="str">
        <f t="shared" si="117"/>
        <v>1</v>
      </c>
      <c r="I275" s="47" t="str">
        <f t="shared" si="118"/>
        <v>0</v>
      </c>
      <c r="J275" s="47" t="str">
        <f t="shared" si="119"/>
        <v>0</v>
      </c>
      <c r="K275" s="47" t="str">
        <f t="shared" si="120"/>
        <v>0100</v>
      </c>
      <c r="L275" s="52" t="str">
        <f t="shared" si="121"/>
        <v>23951096District Design and Led 18-21</v>
      </c>
      <c r="M275" s="55"/>
      <c r="N275" s="55"/>
      <c r="O275" s="55"/>
      <c r="P275" s="55"/>
      <c r="Q275" s="19">
        <f t="shared" si="124"/>
        <v>0</v>
      </c>
      <c r="R275" s="19"/>
      <c r="S275" s="19">
        <v>10235</v>
      </c>
      <c r="T275" s="55"/>
      <c r="U275" s="55"/>
      <c r="V275" s="55"/>
      <c r="W275" s="55"/>
      <c r="X275" s="55"/>
      <c r="Y275" s="55"/>
      <c r="Z275" s="55"/>
      <c r="AA275" s="55"/>
      <c r="AB275" s="55"/>
      <c r="AC275" s="19">
        <v>-6240</v>
      </c>
      <c r="AD275" s="19">
        <v>-3995</v>
      </c>
      <c r="AE275" s="55"/>
      <c r="AF275" s="19">
        <f t="shared" si="122"/>
        <v>0</v>
      </c>
      <c r="AG275" s="19"/>
      <c r="AH275" s="19">
        <v>15230</v>
      </c>
      <c r="AI275" s="19"/>
      <c r="AJ275" s="55"/>
      <c r="AK275" s="55"/>
      <c r="AL275" s="55"/>
      <c r="AM275" s="55"/>
      <c r="AN275" s="19">
        <v>-500</v>
      </c>
      <c r="AO275" s="55">
        <v>0</v>
      </c>
      <c r="AP275" s="55"/>
      <c r="AQ275" s="55"/>
      <c r="AR275" s="19">
        <v>-8871.36</v>
      </c>
      <c r="AS275" s="19"/>
      <c r="AT275" s="21">
        <v>0</v>
      </c>
      <c r="AU275" s="21">
        <v>0</v>
      </c>
      <c r="AV275" s="21">
        <v>0</v>
      </c>
      <c r="AW275" s="22">
        <f t="shared" si="123"/>
        <v>5858.6399999999994</v>
      </c>
      <c r="AX275" s="23">
        <v>11310</v>
      </c>
      <c r="AY275" s="19">
        <v>0</v>
      </c>
      <c r="AZ275" s="22"/>
      <c r="BA275" s="24">
        <v>0</v>
      </c>
      <c r="BB275" s="19">
        <v>-5858.64</v>
      </c>
      <c r="BC275" s="55">
        <v>0</v>
      </c>
      <c r="BD275" s="19">
        <v>0</v>
      </c>
      <c r="BE275" s="55"/>
      <c r="BF275" s="55"/>
      <c r="BG275" s="55">
        <v>0</v>
      </c>
      <c r="BH275" s="19">
        <v>-897</v>
      </c>
      <c r="BI275" s="19">
        <v>-4802.74</v>
      </c>
      <c r="BJ275" s="21"/>
      <c r="BK275" s="21"/>
      <c r="BL275" s="21"/>
      <c r="BM275" s="21">
        <f t="shared" si="115"/>
        <v>5610.26</v>
      </c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>
        <f t="shared" si="114"/>
        <v>5610.26</v>
      </c>
      <c r="CB275" s="20"/>
      <c r="CC275" s="20"/>
      <c r="CD275" s="20"/>
    </row>
    <row r="276" spans="1:82" s="49" customFormat="1" x14ac:dyDescent="0.3">
      <c r="A276" s="50" t="s">
        <v>217</v>
      </c>
      <c r="B276" s="52" t="s">
        <v>393</v>
      </c>
      <c r="C276" s="51" t="s">
        <v>218</v>
      </c>
      <c r="D276" s="51" t="s">
        <v>394</v>
      </c>
      <c r="E276" s="52" t="s">
        <v>441</v>
      </c>
      <c r="F276" s="52" t="s">
        <v>439</v>
      </c>
      <c r="G276" s="47" t="str">
        <f t="shared" si="116"/>
        <v>0</v>
      </c>
      <c r="H276" s="47" t="str">
        <f t="shared" si="117"/>
        <v>0</v>
      </c>
      <c r="I276" s="47" t="str">
        <f t="shared" si="118"/>
        <v>0</v>
      </c>
      <c r="J276" s="47" t="str">
        <f t="shared" si="119"/>
        <v>0</v>
      </c>
      <c r="K276" s="47" t="str">
        <f t="shared" si="120"/>
        <v>0000</v>
      </c>
      <c r="L276" s="52" t="str">
        <f t="shared" si="121"/>
        <v>23951438District Design and Led 18-21</v>
      </c>
      <c r="M276" s="55"/>
      <c r="N276" s="55"/>
      <c r="O276" s="55"/>
      <c r="P276" s="55"/>
      <c r="Q276" s="19">
        <f t="shared" si="124"/>
        <v>0</v>
      </c>
      <c r="R276" s="55"/>
      <c r="S276" s="55">
        <v>0</v>
      </c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19">
        <f t="shared" si="122"/>
        <v>0</v>
      </c>
      <c r="AG276" s="19"/>
      <c r="AH276" s="19">
        <v>22600</v>
      </c>
      <c r="AI276" s="19"/>
      <c r="AJ276" s="55"/>
      <c r="AK276" s="55"/>
      <c r="AL276" s="55"/>
      <c r="AM276" s="55"/>
      <c r="AN276" s="19">
        <v>-8292.89</v>
      </c>
      <c r="AO276" s="19">
        <v>-5550</v>
      </c>
      <c r="AP276" s="55"/>
      <c r="AQ276" s="55"/>
      <c r="AR276" s="55"/>
      <c r="AS276" s="55">
        <v>-2800</v>
      </c>
      <c r="AT276" s="56">
        <v>0</v>
      </c>
      <c r="AU276" s="56">
        <v>0</v>
      </c>
      <c r="AV276" s="56">
        <v>0</v>
      </c>
      <c r="AW276" s="22">
        <f t="shared" si="123"/>
        <v>5957.1100000000006</v>
      </c>
      <c r="AX276" s="23">
        <v>14365</v>
      </c>
      <c r="AY276" s="19">
        <v>0</v>
      </c>
      <c r="AZ276" s="22"/>
      <c r="BA276" s="59">
        <v>0</v>
      </c>
      <c r="BB276" s="19">
        <v>-4979.7299999999996</v>
      </c>
      <c r="BC276" s="55">
        <v>0</v>
      </c>
      <c r="BD276" s="19">
        <v>-8925</v>
      </c>
      <c r="BE276" s="19"/>
      <c r="BF276" s="55"/>
      <c r="BG276" s="55">
        <v>0</v>
      </c>
      <c r="BH276" s="55">
        <v>0</v>
      </c>
      <c r="BI276" s="55">
        <v>-2800</v>
      </c>
      <c r="BJ276" s="56"/>
      <c r="BK276" s="56"/>
      <c r="BL276" s="56"/>
      <c r="BM276" s="21">
        <f t="shared" si="115"/>
        <v>3617.380000000001</v>
      </c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>
        <f t="shared" si="114"/>
        <v>3617.380000000001</v>
      </c>
      <c r="CB276" s="20"/>
      <c r="CC276" s="20"/>
      <c r="CD276" s="20"/>
    </row>
    <row r="277" spans="1:82" s="49" customFormat="1" x14ac:dyDescent="0.3">
      <c r="A277" s="50" t="s">
        <v>217</v>
      </c>
      <c r="B277" s="51" t="s">
        <v>562</v>
      </c>
      <c r="C277" s="51" t="s">
        <v>218</v>
      </c>
      <c r="D277" s="51" t="s">
        <v>563</v>
      </c>
      <c r="E277" s="52" t="s">
        <v>441</v>
      </c>
      <c r="F277" s="52" t="s">
        <v>439</v>
      </c>
      <c r="G277" s="47" t="str">
        <f t="shared" si="116"/>
        <v>0</v>
      </c>
      <c r="H277" s="47" t="str">
        <f t="shared" si="117"/>
        <v>1</v>
      </c>
      <c r="I277" s="47" t="str">
        <f t="shared" si="118"/>
        <v>0</v>
      </c>
      <c r="J277" s="47" t="str">
        <f t="shared" si="119"/>
        <v>0</v>
      </c>
      <c r="K277" s="47" t="str">
        <f t="shared" si="120"/>
        <v>0100</v>
      </c>
      <c r="L277" s="52" t="str">
        <f t="shared" si="121"/>
        <v>23958832District Design and Led 18-21</v>
      </c>
      <c r="M277" s="55"/>
      <c r="N277" s="55"/>
      <c r="O277" s="55"/>
      <c r="P277" s="55"/>
      <c r="Q277" s="19">
        <f t="shared" si="124"/>
        <v>0</v>
      </c>
      <c r="R277" s="19"/>
      <c r="S277" s="19">
        <v>10000</v>
      </c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19">
        <v>-8445</v>
      </c>
      <c r="AE277" s="55"/>
      <c r="AF277" s="19">
        <f t="shared" si="122"/>
        <v>1555</v>
      </c>
      <c r="AG277" s="19"/>
      <c r="AH277" s="19">
        <v>26600</v>
      </c>
      <c r="AI277" s="19"/>
      <c r="AJ277" s="55"/>
      <c r="AK277" s="55"/>
      <c r="AL277" s="55"/>
      <c r="AM277" s="55"/>
      <c r="AN277" s="19">
        <v>-17301.54</v>
      </c>
      <c r="AO277" s="19">
        <v>-2975</v>
      </c>
      <c r="AP277" s="55"/>
      <c r="AQ277" s="55"/>
      <c r="AR277" s="19">
        <v>-2975</v>
      </c>
      <c r="AS277" s="19"/>
      <c r="AT277" s="21">
        <v>0</v>
      </c>
      <c r="AU277" s="21">
        <v>-2800</v>
      </c>
      <c r="AV277" s="21">
        <v>0</v>
      </c>
      <c r="AW277" s="22">
        <f t="shared" si="123"/>
        <v>2103.4599999999991</v>
      </c>
      <c r="AX277" s="23">
        <v>17791</v>
      </c>
      <c r="AY277" s="19">
        <v>0</v>
      </c>
      <c r="AZ277" s="22"/>
      <c r="BA277" s="24">
        <v>0</v>
      </c>
      <c r="BB277" s="19">
        <v>-1743.78</v>
      </c>
      <c r="BC277" s="55">
        <v>0</v>
      </c>
      <c r="BD277" s="19">
        <v>0</v>
      </c>
      <c r="BE277" s="19"/>
      <c r="BF277" s="55"/>
      <c r="BG277" s="55">
        <v>0</v>
      </c>
      <c r="BH277" s="19">
        <v>0</v>
      </c>
      <c r="BI277" s="19">
        <v>-2975</v>
      </c>
      <c r="BJ277" s="21"/>
      <c r="BK277" s="21"/>
      <c r="BL277" s="21"/>
      <c r="BM277" s="21">
        <f t="shared" si="115"/>
        <v>15175.68</v>
      </c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>
        <f t="shared" si="114"/>
        <v>15175.68</v>
      </c>
      <c r="CB277" s="20"/>
      <c r="CC277" s="20"/>
      <c r="CD277" s="20"/>
    </row>
    <row r="278" spans="1:82" s="49" customFormat="1" x14ac:dyDescent="0.3">
      <c r="A278" s="50" t="s">
        <v>217</v>
      </c>
      <c r="B278" s="51" t="s">
        <v>40</v>
      </c>
      <c r="C278" s="51" t="s">
        <v>218</v>
      </c>
      <c r="D278" s="51" t="s">
        <v>42</v>
      </c>
      <c r="E278" s="52" t="s">
        <v>441</v>
      </c>
      <c r="F278" s="52" t="s">
        <v>439</v>
      </c>
      <c r="G278" s="47" t="str">
        <f t="shared" si="116"/>
        <v>0</v>
      </c>
      <c r="H278" s="47" t="str">
        <f t="shared" si="117"/>
        <v>1</v>
      </c>
      <c r="I278" s="47" t="str">
        <f t="shared" si="118"/>
        <v>0</v>
      </c>
      <c r="J278" s="47" t="str">
        <f t="shared" si="119"/>
        <v>0</v>
      </c>
      <c r="K278" s="47" t="str">
        <f t="shared" si="120"/>
        <v>0100</v>
      </c>
      <c r="L278" s="52" t="str">
        <f t="shared" si="121"/>
        <v>2395N/ADistrict Design and Led 18-21</v>
      </c>
      <c r="M278" s="55"/>
      <c r="N278" s="55"/>
      <c r="O278" s="55"/>
      <c r="P278" s="55"/>
      <c r="Q278" s="19">
        <f t="shared" si="124"/>
        <v>0</v>
      </c>
      <c r="R278" s="19"/>
      <c r="S278" s="19">
        <v>24200</v>
      </c>
      <c r="T278" s="55"/>
      <c r="U278" s="55"/>
      <c r="V278" s="55"/>
      <c r="W278" s="55"/>
      <c r="X278" s="55"/>
      <c r="Y278" s="55"/>
      <c r="Z278" s="55"/>
      <c r="AA278" s="55"/>
      <c r="AB278" s="55"/>
      <c r="AC278" s="19">
        <v>-14000</v>
      </c>
      <c r="AD278" s="55"/>
      <c r="AE278" s="19">
        <v>-10000</v>
      </c>
      <c r="AF278" s="19">
        <f t="shared" si="122"/>
        <v>200</v>
      </c>
      <c r="AG278" s="19"/>
      <c r="AH278" s="19">
        <v>79800</v>
      </c>
      <c r="AI278" s="19"/>
      <c r="AJ278" s="55"/>
      <c r="AK278" s="55"/>
      <c r="AL278" s="55"/>
      <c r="AM278" s="55"/>
      <c r="AN278" s="19">
        <v>-48350</v>
      </c>
      <c r="AO278" s="19">
        <v>-175</v>
      </c>
      <c r="AP278" s="55"/>
      <c r="AQ278" s="55"/>
      <c r="AR278" s="19">
        <v>-28175</v>
      </c>
      <c r="AS278" s="19">
        <v>-175</v>
      </c>
      <c r="AT278" s="21">
        <v>0</v>
      </c>
      <c r="AU278" s="21">
        <v>-175</v>
      </c>
      <c r="AV278" s="21">
        <v>0</v>
      </c>
      <c r="AW278" s="22">
        <f t="shared" si="123"/>
        <v>2950</v>
      </c>
      <c r="AX278" s="23">
        <v>88179</v>
      </c>
      <c r="AY278" s="19">
        <v>0</v>
      </c>
      <c r="AZ278" s="22"/>
      <c r="BA278" s="24">
        <v>0</v>
      </c>
      <c r="BB278" s="19">
        <v>-20551.36</v>
      </c>
      <c r="BC278" s="55">
        <v>0</v>
      </c>
      <c r="BD278" s="19">
        <v>-30000</v>
      </c>
      <c r="BE278" s="19"/>
      <c r="BF278" s="55"/>
      <c r="BG278" s="55">
        <v>-30000</v>
      </c>
      <c r="BH278" s="19">
        <v>0</v>
      </c>
      <c r="BI278" s="19">
        <v>-6000</v>
      </c>
      <c r="BJ278" s="21"/>
      <c r="BK278" s="21"/>
      <c r="BL278" s="21"/>
      <c r="BM278" s="21">
        <f t="shared" si="115"/>
        <v>4577.6399999999994</v>
      </c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>
        <f t="shared" si="114"/>
        <v>4577.6399999999994</v>
      </c>
      <c r="CB278" s="20"/>
      <c r="CC278" s="20"/>
      <c r="CD278" s="20"/>
    </row>
    <row r="279" spans="1:82" s="49" customFormat="1" x14ac:dyDescent="0.3">
      <c r="A279" s="50" t="s">
        <v>63</v>
      </c>
      <c r="B279" s="51" t="s">
        <v>564</v>
      </c>
      <c r="C279" s="51" t="s">
        <v>64</v>
      </c>
      <c r="D279" s="51" t="s">
        <v>565</v>
      </c>
      <c r="E279" s="52" t="s">
        <v>440</v>
      </c>
      <c r="F279" s="52" t="s">
        <v>439</v>
      </c>
      <c r="G279" s="47" t="str">
        <f t="shared" si="116"/>
        <v>0</v>
      </c>
      <c r="H279" s="47" t="str">
        <f t="shared" si="117"/>
        <v>0</v>
      </c>
      <c r="I279" s="47" t="str">
        <f t="shared" si="118"/>
        <v>1</v>
      </c>
      <c r="J279" s="47" t="str">
        <f t="shared" si="119"/>
        <v>0</v>
      </c>
      <c r="K279" s="47" t="str">
        <f t="shared" si="120"/>
        <v>0010</v>
      </c>
      <c r="L279" s="52" t="str">
        <f t="shared" si="121"/>
        <v>26900756District Design and Led 19-22</v>
      </c>
      <c r="M279" s="55"/>
      <c r="N279" s="55"/>
      <c r="O279" s="55"/>
      <c r="P279" s="55"/>
      <c r="Q279" s="19">
        <f t="shared" si="124"/>
        <v>0</v>
      </c>
      <c r="R279" s="19"/>
      <c r="S279" s="19">
        <v>0</v>
      </c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19">
        <f t="shared" si="122"/>
        <v>0</v>
      </c>
      <c r="AG279" s="19"/>
      <c r="AH279" s="19">
        <v>0</v>
      </c>
      <c r="AI279" s="19">
        <v>4790.7</v>
      </c>
      <c r="AJ279" s="55"/>
      <c r="AK279" s="55"/>
      <c r="AL279" s="55"/>
      <c r="AM279" s="55"/>
      <c r="AN279" s="55">
        <v>0</v>
      </c>
      <c r="AO279" s="19">
        <v>0</v>
      </c>
      <c r="AP279" s="55"/>
      <c r="AQ279" s="55"/>
      <c r="AR279" s="55"/>
      <c r="AS279" s="55"/>
      <c r="AT279" s="56">
        <v>0</v>
      </c>
      <c r="AU279" s="56">
        <v>0</v>
      </c>
      <c r="AV279" s="56">
        <v>0</v>
      </c>
      <c r="AW279" s="22">
        <f t="shared" si="123"/>
        <v>4790.7</v>
      </c>
      <c r="AX279" s="23">
        <v>0</v>
      </c>
      <c r="AY279" s="19">
        <v>38500</v>
      </c>
      <c r="AZ279" s="22"/>
      <c r="BA279" s="59">
        <v>0</v>
      </c>
      <c r="BB279" s="19">
        <v>0</v>
      </c>
      <c r="BC279" s="55">
        <v>0</v>
      </c>
      <c r="BD279" s="55">
        <v>0</v>
      </c>
      <c r="BE279" s="19">
        <v>-5445.98</v>
      </c>
      <c r="BF279" s="55">
        <v>-5112.03</v>
      </c>
      <c r="BG279" s="55">
        <v>-3093.66</v>
      </c>
      <c r="BH279" s="55">
        <v>-2670.47</v>
      </c>
      <c r="BI279" s="55">
        <v>-2441.56</v>
      </c>
      <c r="BJ279" s="56">
        <v>-3120.9</v>
      </c>
      <c r="BK279" s="56">
        <v>-2441.56</v>
      </c>
      <c r="BL279" s="56">
        <v>-386</v>
      </c>
      <c r="BM279" s="21">
        <f t="shared" si="115"/>
        <v>18578.539999999997</v>
      </c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>
        <f t="shared" si="114"/>
        <v>18578.539999999997</v>
      </c>
      <c r="CB279" s="20"/>
      <c r="CC279" s="20"/>
      <c r="CD279" s="20"/>
    </row>
    <row r="280" spans="1:82" s="49" customFormat="1" x14ac:dyDescent="0.3">
      <c r="A280" s="50" t="s">
        <v>63</v>
      </c>
      <c r="B280" s="51" t="s">
        <v>566</v>
      </c>
      <c r="C280" s="51" t="s">
        <v>64</v>
      </c>
      <c r="D280" s="51" t="s">
        <v>567</v>
      </c>
      <c r="E280" s="52" t="s">
        <v>440</v>
      </c>
      <c r="F280" s="52" t="s">
        <v>439</v>
      </c>
      <c r="G280" s="47" t="str">
        <f t="shared" si="116"/>
        <v>0</v>
      </c>
      <c r="H280" s="47" t="str">
        <f t="shared" si="117"/>
        <v>0</v>
      </c>
      <c r="I280" s="47" t="str">
        <f t="shared" si="118"/>
        <v>1</v>
      </c>
      <c r="J280" s="47" t="str">
        <f t="shared" si="119"/>
        <v>0</v>
      </c>
      <c r="K280" s="47" t="str">
        <f t="shared" si="120"/>
        <v>0010</v>
      </c>
      <c r="L280" s="52" t="str">
        <f t="shared" si="121"/>
        <v>26900822District Design and Led 19-22</v>
      </c>
      <c r="M280" s="55"/>
      <c r="N280" s="55"/>
      <c r="O280" s="55"/>
      <c r="P280" s="55"/>
      <c r="Q280" s="19">
        <f t="shared" si="124"/>
        <v>0</v>
      </c>
      <c r="R280" s="19"/>
      <c r="S280" s="19">
        <v>0</v>
      </c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19">
        <f t="shared" si="122"/>
        <v>0</v>
      </c>
      <c r="AG280" s="19"/>
      <c r="AH280" s="19">
        <v>0</v>
      </c>
      <c r="AI280" s="19">
        <v>4790.7</v>
      </c>
      <c r="AJ280" s="55"/>
      <c r="AK280" s="55"/>
      <c r="AL280" s="55"/>
      <c r="AM280" s="55"/>
      <c r="AN280" s="55">
        <v>0</v>
      </c>
      <c r="AO280" s="55">
        <v>0</v>
      </c>
      <c r="AP280" s="55"/>
      <c r="AQ280" s="55"/>
      <c r="AR280" s="55"/>
      <c r="AS280" s="55"/>
      <c r="AT280" s="56">
        <v>0</v>
      </c>
      <c r="AU280" s="56">
        <v>0</v>
      </c>
      <c r="AV280" s="56">
        <v>0</v>
      </c>
      <c r="AW280" s="22">
        <f t="shared" si="123"/>
        <v>4790.7</v>
      </c>
      <c r="AX280" s="23">
        <v>0</v>
      </c>
      <c r="AY280" s="19">
        <v>38500</v>
      </c>
      <c r="AZ280" s="22"/>
      <c r="BA280" s="59">
        <v>0</v>
      </c>
      <c r="BB280" s="19">
        <v>0</v>
      </c>
      <c r="BC280" s="55">
        <v>0</v>
      </c>
      <c r="BD280" s="55">
        <v>0</v>
      </c>
      <c r="BE280" s="55">
        <v>-5625.13</v>
      </c>
      <c r="BF280" s="55">
        <v>-5188.37</v>
      </c>
      <c r="BG280" s="55">
        <v>-3099.85</v>
      </c>
      <c r="BH280" s="55">
        <v>-2899.72</v>
      </c>
      <c r="BI280" s="55">
        <v>-2594.5</v>
      </c>
      <c r="BJ280" s="56">
        <v>-3728.5</v>
      </c>
      <c r="BK280" s="56">
        <v>-2517.88</v>
      </c>
      <c r="BL280" s="56">
        <v>-392</v>
      </c>
      <c r="BM280" s="21">
        <f t="shared" si="115"/>
        <v>17244.75</v>
      </c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>
        <f t="shared" si="114"/>
        <v>17244.75</v>
      </c>
      <c r="CB280" s="20"/>
      <c r="CC280" s="20"/>
      <c r="CD280" s="20"/>
    </row>
    <row r="281" spans="1:82" s="49" customFormat="1" x14ac:dyDescent="0.3">
      <c r="A281" s="50" t="s">
        <v>63</v>
      </c>
      <c r="B281" s="51" t="s">
        <v>568</v>
      </c>
      <c r="C281" s="51" t="s">
        <v>64</v>
      </c>
      <c r="D281" s="51" t="s">
        <v>569</v>
      </c>
      <c r="E281" s="52" t="s">
        <v>441</v>
      </c>
      <c r="F281" s="52" t="s">
        <v>439</v>
      </c>
      <c r="G281" s="47" t="str">
        <f t="shared" si="116"/>
        <v>0</v>
      </c>
      <c r="H281" s="47" t="str">
        <f t="shared" si="117"/>
        <v>0</v>
      </c>
      <c r="I281" s="47" t="str">
        <f t="shared" si="118"/>
        <v>0</v>
      </c>
      <c r="J281" s="47" t="str">
        <f t="shared" si="119"/>
        <v>0</v>
      </c>
      <c r="K281" s="47" t="str">
        <f t="shared" si="120"/>
        <v>0000</v>
      </c>
      <c r="L281" s="52" t="str">
        <f t="shared" si="121"/>
        <v>26901454District Design and Led 18-21</v>
      </c>
      <c r="M281" s="19"/>
      <c r="N281" s="19"/>
      <c r="O281" s="19"/>
      <c r="P281" s="19"/>
      <c r="Q281" s="19"/>
      <c r="R281" s="19"/>
      <c r="S281" s="19">
        <v>0</v>
      </c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>
        <f t="shared" si="122"/>
        <v>0</v>
      </c>
      <c r="AG281" s="19"/>
      <c r="AH281" s="19">
        <v>72000</v>
      </c>
      <c r="AI281" s="19"/>
      <c r="AJ281" s="19"/>
      <c r="AK281" s="19"/>
      <c r="AL281" s="19"/>
      <c r="AM281" s="19"/>
      <c r="AN281" s="19">
        <v>0</v>
      </c>
      <c r="AO281" s="19">
        <v>0</v>
      </c>
      <c r="AP281" s="19"/>
      <c r="AQ281" s="19"/>
      <c r="AR281" s="19"/>
      <c r="AS281" s="19"/>
      <c r="AT281" s="21"/>
      <c r="AU281" s="21"/>
      <c r="AV281" s="21"/>
      <c r="AW281" s="22">
        <f t="shared" si="123"/>
        <v>72000</v>
      </c>
      <c r="AX281" s="23"/>
      <c r="AY281" s="19"/>
      <c r="AZ281" s="22"/>
      <c r="BA281" s="24"/>
      <c r="BB281" s="19"/>
      <c r="BC281" s="19"/>
      <c r="BD281" s="19"/>
      <c r="BE281" s="19"/>
      <c r="BF281" s="19"/>
      <c r="BG281" s="19">
        <v>0</v>
      </c>
      <c r="BH281" s="19">
        <v>0</v>
      </c>
      <c r="BI281" s="19">
        <v>0</v>
      </c>
      <c r="BJ281" s="21"/>
      <c r="BK281" s="21"/>
      <c r="BL281" s="21"/>
      <c r="BM281" s="21">
        <f t="shared" si="115"/>
        <v>72000</v>
      </c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>
        <f t="shared" si="114"/>
        <v>72000</v>
      </c>
      <c r="CB281" s="20"/>
      <c r="CC281" s="20"/>
      <c r="CD281" s="20"/>
    </row>
    <row r="282" spans="1:82" s="49" customFormat="1" x14ac:dyDescent="0.3">
      <c r="A282" s="50" t="s">
        <v>63</v>
      </c>
      <c r="B282" s="51" t="s">
        <v>570</v>
      </c>
      <c r="C282" s="51" t="s">
        <v>64</v>
      </c>
      <c r="D282" s="51" t="s">
        <v>571</v>
      </c>
      <c r="E282" s="52" t="s">
        <v>440</v>
      </c>
      <c r="F282" s="52" t="s">
        <v>439</v>
      </c>
      <c r="G282" s="47" t="str">
        <f t="shared" si="116"/>
        <v>0</v>
      </c>
      <c r="H282" s="47" t="str">
        <f t="shared" si="117"/>
        <v>0</v>
      </c>
      <c r="I282" s="47" t="str">
        <f t="shared" si="118"/>
        <v>1</v>
      </c>
      <c r="J282" s="47" t="str">
        <f t="shared" si="119"/>
        <v>0</v>
      </c>
      <c r="K282" s="47" t="str">
        <f t="shared" si="120"/>
        <v>0010</v>
      </c>
      <c r="L282" s="52" t="str">
        <f t="shared" si="121"/>
        <v>26905916District Design and Led 19-22</v>
      </c>
      <c r="M282" s="55"/>
      <c r="N282" s="55"/>
      <c r="O282" s="55"/>
      <c r="P282" s="55"/>
      <c r="Q282" s="19">
        <f t="shared" ref="Q282:Q294" si="125">SUM(M282:P282)</f>
        <v>0</v>
      </c>
      <c r="R282" s="19"/>
      <c r="S282" s="19">
        <v>0</v>
      </c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19">
        <f t="shared" si="122"/>
        <v>0</v>
      </c>
      <c r="AG282" s="19"/>
      <c r="AH282" s="19">
        <v>0</v>
      </c>
      <c r="AI282" s="19">
        <v>4790.7</v>
      </c>
      <c r="AJ282" s="55"/>
      <c r="AK282" s="55"/>
      <c r="AL282" s="55"/>
      <c r="AM282" s="55"/>
      <c r="AN282" s="55">
        <v>0</v>
      </c>
      <c r="AO282" s="19">
        <v>0</v>
      </c>
      <c r="AP282" s="55"/>
      <c r="AQ282" s="55"/>
      <c r="AR282" s="55"/>
      <c r="AS282" s="55"/>
      <c r="AT282" s="56">
        <v>0</v>
      </c>
      <c r="AU282" s="56">
        <v>0</v>
      </c>
      <c r="AV282" s="56">
        <v>0</v>
      </c>
      <c r="AW282" s="22">
        <f t="shared" si="123"/>
        <v>4790.7</v>
      </c>
      <c r="AX282" s="23">
        <v>0</v>
      </c>
      <c r="AY282" s="19">
        <v>38500</v>
      </c>
      <c r="AZ282" s="22"/>
      <c r="BA282" s="59">
        <v>0</v>
      </c>
      <c r="BB282" s="19">
        <v>0</v>
      </c>
      <c r="BC282" s="55">
        <v>0</v>
      </c>
      <c r="BD282" s="55">
        <v>0</v>
      </c>
      <c r="BE282" s="19">
        <v>-6061.29</v>
      </c>
      <c r="BF282" s="55">
        <v>-5107.96</v>
      </c>
      <c r="BG282" s="55">
        <v>-3087.91</v>
      </c>
      <c r="BH282" s="55">
        <v>-2666.7</v>
      </c>
      <c r="BI282" s="55">
        <v>-2441.56</v>
      </c>
      <c r="BJ282" s="56">
        <v>-3364.72</v>
      </c>
      <c r="BK282" s="56">
        <v>-2441.56</v>
      </c>
      <c r="BL282" s="56">
        <v>-386</v>
      </c>
      <c r="BM282" s="21">
        <f t="shared" si="115"/>
        <v>17732.999999999993</v>
      </c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>
        <f t="shared" si="114"/>
        <v>17732.999999999993</v>
      </c>
      <c r="CB282" s="20"/>
      <c r="CC282" s="20"/>
      <c r="CD282" s="20"/>
    </row>
    <row r="283" spans="1:82" s="49" customFormat="1" x14ac:dyDescent="0.3">
      <c r="A283" s="50" t="s">
        <v>63</v>
      </c>
      <c r="B283" s="51" t="s">
        <v>572</v>
      </c>
      <c r="C283" s="51" t="s">
        <v>64</v>
      </c>
      <c r="D283" s="51" t="s">
        <v>573</v>
      </c>
      <c r="E283" s="52" t="s">
        <v>440</v>
      </c>
      <c r="F283" s="52" t="s">
        <v>439</v>
      </c>
      <c r="G283" s="47" t="str">
        <f t="shared" si="116"/>
        <v>0</v>
      </c>
      <c r="H283" s="47" t="str">
        <f t="shared" si="117"/>
        <v>0</v>
      </c>
      <c r="I283" s="47" t="str">
        <f t="shared" si="118"/>
        <v>1</v>
      </c>
      <c r="J283" s="47" t="str">
        <f t="shared" si="119"/>
        <v>0</v>
      </c>
      <c r="K283" s="47" t="str">
        <f t="shared" si="120"/>
        <v>0010</v>
      </c>
      <c r="L283" s="52" t="str">
        <f t="shared" si="121"/>
        <v>26907481District Design and Led 19-22</v>
      </c>
      <c r="M283" s="55"/>
      <c r="N283" s="55"/>
      <c r="O283" s="55"/>
      <c r="P283" s="55"/>
      <c r="Q283" s="19">
        <f t="shared" si="125"/>
        <v>0</v>
      </c>
      <c r="R283" s="19"/>
      <c r="S283" s="19">
        <v>0</v>
      </c>
      <c r="T283" s="55"/>
      <c r="U283" s="55"/>
      <c r="V283" s="55"/>
      <c r="W283" s="55"/>
      <c r="X283" s="55"/>
      <c r="Y283" s="55"/>
      <c r="Z283" s="55"/>
      <c r="AA283" s="55"/>
      <c r="AB283" s="55"/>
      <c r="AC283" s="19"/>
      <c r="AD283" s="55"/>
      <c r="AE283" s="19"/>
      <c r="AF283" s="19">
        <f t="shared" si="122"/>
        <v>0</v>
      </c>
      <c r="AG283" s="55"/>
      <c r="AH283" s="55">
        <v>0</v>
      </c>
      <c r="AI283" s="19">
        <v>4790.7</v>
      </c>
      <c r="AJ283" s="19"/>
      <c r="AK283" s="55"/>
      <c r="AL283" s="55"/>
      <c r="AM283" s="55"/>
      <c r="AN283" s="55">
        <v>0</v>
      </c>
      <c r="AO283" s="55">
        <v>0</v>
      </c>
      <c r="AP283" s="55"/>
      <c r="AQ283" s="55"/>
      <c r="AR283" s="55"/>
      <c r="AS283" s="55"/>
      <c r="AT283" s="56">
        <v>0</v>
      </c>
      <c r="AU283" s="56">
        <v>0</v>
      </c>
      <c r="AV283" s="56">
        <v>0</v>
      </c>
      <c r="AW283" s="22">
        <f t="shared" si="123"/>
        <v>4790.7</v>
      </c>
      <c r="AX283" s="57">
        <v>0</v>
      </c>
      <c r="AY283" s="55">
        <v>38500</v>
      </c>
      <c r="AZ283" s="22"/>
      <c r="BA283" s="59">
        <v>0</v>
      </c>
      <c r="BB283" s="19">
        <v>0</v>
      </c>
      <c r="BC283" s="55">
        <v>0</v>
      </c>
      <c r="BD283" s="55">
        <v>0</v>
      </c>
      <c r="BE283" s="55">
        <v>-5269.1399999999994</v>
      </c>
      <c r="BF283" s="55">
        <v>-4883.12</v>
      </c>
      <c r="BG283" s="55">
        <v>-2828.56</v>
      </c>
      <c r="BH283" s="55">
        <v>-2441.56</v>
      </c>
      <c r="BI283" s="55">
        <v>-2441.56</v>
      </c>
      <c r="BJ283" s="56">
        <v>-3020.43</v>
      </c>
      <c r="BK283" s="56">
        <v>-2441.56</v>
      </c>
      <c r="BL283" s="56">
        <v>-386</v>
      </c>
      <c r="BM283" s="21">
        <f t="shared" si="115"/>
        <v>19578.76999999999</v>
      </c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>
        <f t="shared" si="114"/>
        <v>19578.76999999999</v>
      </c>
      <c r="CB283" s="20"/>
      <c r="CC283" s="20"/>
      <c r="CD283" s="20"/>
    </row>
    <row r="284" spans="1:82" s="49" customFormat="1" x14ac:dyDescent="0.3">
      <c r="A284" s="50" t="s">
        <v>63</v>
      </c>
      <c r="B284" s="51" t="s">
        <v>40</v>
      </c>
      <c r="C284" s="51" t="s">
        <v>64</v>
      </c>
      <c r="D284" s="51" t="s">
        <v>42</v>
      </c>
      <c r="E284" s="52" t="s">
        <v>438</v>
      </c>
      <c r="F284" s="52" t="s">
        <v>439</v>
      </c>
      <c r="G284" s="47" t="str">
        <f t="shared" si="116"/>
        <v>1</v>
      </c>
      <c r="H284" s="47" t="str">
        <f t="shared" si="117"/>
        <v>0</v>
      </c>
      <c r="I284" s="47" t="str">
        <f t="shared" si="118"/>
        <v>0</v>
      </c>
      <c r="J284" s="47" t="str">
        <f t="shared" si="119"/>
        <v>0</v>
      </c>
      <c r="K284" s="47" t="str">
        <f t="shared" si="120"/>
        <v>1000</v>
      </c>
      <c r="L284" s="52" t="str">
        <f t="shared" si="121"/>
        <v>2690N/ADistrict Design and Led 17-20</v>
      </c>
      <c r="M284" s="19">
        <v>281696</v>
      </c>
      <c r="N284" s="55"/>
      <c r="O284" s="55"/>
      <c r="P284" s="55"/>
      <c r="Q284" s="19">
        <f t="shared" si="125"/>
        <v>281696</v>
      </c>
      <c r="R284" s="55"/>
      <c r="S284" s="55">
        <v>0</v>
      </c>
      <c r="T284" s="55"/>
      <c r="U284" s="55"/>
      <c r="V284" s="55"/>
      <c r="W284" s="19">
        <v>-114000</v>
      </c>
      <c r="X284" s="55"/>
      <c r="Y284" s="55"/>
      <c r="Z284" s="19">
        <v>-1088</v>
      </c>
      <c r="AA284" s="55"/>
      <c r="AB284" s="55"/>
      <c r="AC284" s="55"/>
      <c r="AD284" s="55"/>
      <c r="AE284" s="19">
        <v>-40800</v>
      </c>
      <c r="AF284" s="19">
        <f t="shared" si="122"/>
        <v>125808</v>
      </c>
      <c r="AG284" s="55"/>
      <c r="AH284" s="55">
        <v>0</v>
      </c>
      <c r="AI284" s="55"/>
      <c r="AJ284" s="55"/>
      <c r="AK284" s="55"/>
      <c r="AL284" s="55"/>
      <c r="AM284" s="55"/>
      <c r="AN284" s="55">
        <v>0</v>
      </c>
      <c r="AO284" s="55">
        <v>0</v>
      </c>
      <c r="AP284" s="55"/>
      <c r="AQ284" s="55"/>
      <c r="AR284" s="55"/>
      <c r="AS284" s="55">
        <v>-27097.23</v>
      </c>
      <c r="AT284" s="56">
        <v>0</v>
      </c>
      <c r="AU284" s="56">
        <v>0</v>
      </c>
      <c r="AV284" s="56">
        <v>-98710.77</v>
      </c>
      <c r="AW284" s="22">
        <f t="shared" si="123"/>
        <v>0</v>
      </c>
      <c r="AX284" s="57">
        <v>0</v>
      </c>
      <c r="AY284" s="55">
        <v>0</v>
      </c>
      <c r="AZ284" s="58"/>
      <c r="BA284" s="59">
        <v>0</v>
      </c>
      <c r="BB284" s="19">
        <v>0</v>
      </c>
      <c r="BC284" s="55">
        <v>0</v>
      </c>
      <c r="BD284" s="55">
        <v>0</v>
      </c>
      <c r="BE284" s="55"/>
      <c r="BF284" s="55"/>
      <c r="BG284" s="55">
        <v>0</v>
      </c>
      <c r="BH284" s="55">
        <v>0</v>
      </c>
      <c r="BI284" s="55">
        <v>0</v>
      </c>
      <c r="BJ284" s="56"/>
      <c r="BK284" s="56"/>
      <c r="BL284" s="56"/>
      <c r="BM284" s="21">
        <f t="shared" si="115"/>
        <v>0</v>
      </c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>
        <f t="shared" si="114"/>
        <v>0</v>
      </c>
      <c r="CB284" s="20"/>
      <c r="CC284" s="20"/>
      <c r="CD284" s="20"/>
    </row>
    <row r="285" spans="1:82" s="49" customFormat="1" x14ac:dyDescent="0.3">
      <c r="A285" s="50" t="s">
        <v>63</v>
      </c>
      <c r="B285" s="51" t="s">
        <v>40</v>
      </c>
      <c r="C285" s="51" t="s">
        <v>64</v>
      </c>
      <c r="D285" s="51" t="s">
        <v>42</v>
      </c>
      <c r="E285" s="52" t="s">
        <v>441</v>
      </c>
      <c r="F285" s="52" t="s">
        <v>439</v>
      </c>
      <c r="G285" s="47" t="str">
        <f t="shared" si="116"/>
        <v>0</v>
      </c>
      <c r="H285" s="47" t="str">
        <f t="shared" si="117"/>
        <v>1</v>
      </c>
      <c r="I285" s="47" t="str">
        <f t="shared" si="118"/>
        <v>0</v>
      </c>
      <c r="J285" s="47" t="str">
        <f t="shared" si="119"/>
        <v>0</v>
      </c>
      <c r="K285" s="47" t="str">
        <f t="shared" si="120"/>
        <v>0100</v>
      </c>
      <c r="L285" s="52" t="str">
        <f t="shared" si="121"/>
        <v>2690N/ADistrict Design and Led 18-21</v>
      </c>
      <c r="M285" s="55"/>
      <c r="N285" s="55"/>
      <c r="O285" s="55"/>
      <c r="P285" s="55"/>
      <c r="Q285" s="19">
        <f t="shared" si="125"/>
        <v>0</v>
      </c>
      <c r="R285" s="19"/>
      <c r="S285" s="19">
        <v>12846</v>
      </c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19">
        <f t="shared" si="122"/>
        <v>12846</v>
      </c>
      <c r="AG285" s="19"/>
      <c r="AH285" s="19">
        <v>256200</v>
      </c>
      <c r="AI285" s="19"/>
      <c r="AJ285" s="55"/>
      <c r="AK285" s="55"/>
      <c r="AL285" s="55"/>
      <c r="AM285" s="55"/>
      <c r="AN285" s="55">
        <v>0</v>
      </c>
      <c r="AO285" s="55">
        <v>0</v>
      </c>
      <c r="AP285" s="55"/>
      <c r="AQ285" s="55"/>
      <c r="AR285" s="19">
        <v>-51339.61</v>
      </c>
      <c r="AS285" s="19">
        <v>-23923</v>
      </c>
      <c r="AT285" s="21">
        <v>0</v>
      </c>
      <c r="AU285" s="21">
        <v>0</v>
      </c>
      <c r="AV285" s="21">
        <v>-17181.91</v>
      </c>
      <c r="AW285" s="22">
        <f t="shared" si="123"/>
        <v>176601.48</v>
      </c>
      <c r="AX285" s="23">
        <v>0</v>
      </c>
      <c r="AY285" s="19">
        <v>0</v>
      </c>
      <c r="AZ285" s="22"/>
      <c r="BA285" s="24">
        <v>0</v>
      </c>
      <c r="BB285" s="19">
        <v>0</v>
      </c>
      <c r="BC285" s="55">
        <v>0</v>
      </c>
      <c r="BD285" s="55">
        <v>-100543.03999999999</v>
      </c>
      <c r="BE285" s="55"/>
      <c r="BF285" s="55"/>
      <c r="BG285" s="55">
        <v>0</v>
      </c>
      <c r="BH285" s="19">
        <v>0</v>
      </c>
      <c r="BI285" s="19">
        <v>0</v>
      </c>
      <c r="BJ285" s="21"/>
      <c r="BK285" s="21"/>
      <c r="BL285" s="21">
        <v>-694</v>
      </c>
      <c r="BM285" s="21">
        <f t="shared" si="115"/>
        <v>75364.440000000017</v>
      </c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>
        <f t="shared" si="114"/>
        <v>75364.440000000017</v>
      </c>
      <c r="CB285" s="20"/>
      <c r="CC285" s="20"/>
      <c r="CD285" s="20"/>
    </row>
    <row r="286" spans="1:82" s="49" customFormat="1" x14ac:dyDescent="0.3">
      <c r="A286" s="50" t="s">
        <v>305</v>
      </c>
      <c r="B286" s="51" t="s">
        <v>412</v>
      </c>
      <c r="C286" s="51" t="s">
        <v>410</v>
      </c>
      <c r="D286" s="51" t="s">
        <v>413</v>
      </c>
      <c r="E286" s="52" t="s">
        <v>440</v>
      </c>
      <c r="F286" s="52" t="s">
        <v>439</v>
      </c>
      <c r="G286" s="47" t="str">
        <f t="shared" si="116"/>
        <v>0</v>
      </c>
      <c r="H286" s="47" t="str">
        <f t="shared" si="117"/>
        <v>0</v>
      </c>
      <c r="I286" s="47" t="str">
        <f t="shared" si="118"/>
        <v>1</v>
      </c>
      <c r="J286" s="47" t="str">
        <f t="shared" si="119"/>
        <v>0</v>
      </c>
      <c r="K286" s="47" t="str">
        <f t="shared" si="120"/>
        <v>0010</v>
      </c>
      <c r="L286" s="52" t="str">
        <f t="shared" si="121"/>
        <v>30008376District Design and Led 19-22</v>
      </c>
      <c r="M286" s="55"/>
      <c r="N286" s="55"/>
      <c r="O286" s="55"/>
      <c r="P286" s="55"/>
      <c r="Q286" s="19">
        <f t="shared" si="125"/>
        <v>0</v>
      </c>
      <c r="R286" s="19"/>
      <c r="S286" s="19">
        <v>0</v>
      </c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19"/>
      <c r="AE286" s="55"/>
      <c r="AF286" s="19">
        <f t="shared" si="122"/>
        <v>0</v>
      </c>
      <c r="AG286" s="19"/>
      <c r="AH286" s="19">
        <v>0</v>
      </c>
      <c r="AI286" s="19">
        <v>74250</v>
      </c>
      <c r="AJ286" s="55"/>
      <c r="AK286" s="55"/>
      <c r="AL286" s="55"/>
      <c r="AM286" s="55"/>
      <c r="AN286" s="19">
        <v>0</v>
      </c>
      <c r="AO286" s="19">
        <v>0</v>
      </c>
      <c r="AP286" s="55"/>
      <c r="AQ286" s="55"/>
      <c r="AR286" s="19"/>
      <c r="AS286" s="19"/>
      <c r="AT286" s="21">
        <v>0</v>
      </c>
      <c r="AU286" s="21">
        <v>0</v>
      </c>
      <c r="AV286" s="21">
        <v>0</v>
      </c>
      <c r="AW286" s="22">
        <f t="shared" si="123"/>
        <v>74250</v>
      </c>
      <c r="AX286" s="23">
        <v>0</v>
      </c>
      <c r="AY286" s="19">
        <v>74250</v>
      </c>
      <c r="AZ286" s="22"/>
      <c r="BA286" s="24">
        <v>0</v>
      </c>
      <c r="BB286" s="19">
        <v>0</v>
      </c>
      <c r="BC286" s="55">
        <v>0</v>
      </c>
      <c r="BD286" s="19">
        <v>0</v>
      </c>
      <c r="BE286" s="19"/>
      <c r="BF286" s="55">
        <v>-26976.82</v>
      </c>
      <c r="BG286" s="55">
        <v>-47674.05</v>
      </c>
      <c r="BH286" s="19">
        <v>-1464.81</v>
      </c>
      <c r="BI286" s="19">
        <v>0</v>
      </c>
      <c r="BJ286" s="21">
        <v>-19969.349999999999</v>
      </c>
      <c r="BK286" s="21"/>
      <c r="BL286" s="21" t="s">
        <v>75</v>
      </c>
      <c r="BM286" s="21">
        <f t="shared" si="115"/>
        <v>52414.969999999994</v>
      </c>
      <c r="BN286" s="19"/>
      <c r="BO286" s="19">
        <v>-1362.33</v>
      </c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>
        <f t="shared" si="114"/>
        <v>51052.639999999992</v>
      </c>
      <c r="CB286" s="20"/>
      <c r="CC286" s="20"/>
      <c r="CD286" s="20"/>
    </row>
    <row r="287" spans="1:82" s="49" customFormat="1" x14ac:dyDescent="0.3">
      <c r="A287" s="50" t="s">
        <v>574</v>
      </c>
      <c r="B287" s="51" t="s">
        <v>575</v>
      </c>
      <c r="C287" s="51" t="s">
        <v>576</v>
      </c>
      <c r="D287" s="51" t="s">
        <v>577</v>
      </c>
      <c r="E287" s="52" t="s">
        <v>438</v>
      </c>
      <c r="F287" s="52" t="s">
        <v>439</v>
      </c>
      <c r="G287" s="47" t="str">
        <f t="shared" si="116"/>
        <v>1</v>
      </c>
      <c r="H287" s="47" t="str">
        <f t="shared" si="117"/>
        <v>0</v>
      </c>
      <c r="I287" s="47" t="str">
        <f t="shared" si="118"/>
        <v>0</v>
      </c>
      <c r="J287" s="47" t="str">
        <f t="shared" si="119"/>
        <v>0</v>
      </c>
      <c r="K287" s="47" t="str">
        <f t="shared" si="120"/>
        <v>1000</v>
      </c>
      <c r="L287" s="52" t="str">
        <f t="shared" si="121"/>
        <v>30506582District Design and Led 17-20</v>
      </c>
      <c r="M287" s="19">
        <v>50000</v>
      </c>
      <c r="N287" s="19">
        <v>-15210</v>
      </c>
      <c r="O287" s="19">
        <v>-6376</v>
      </c>
      <c r="P287" s="19">
        <v>-2700</v>
      </c>
      <c r="Q287" s="19">
        <f t="shared" si="125"/>
        <v>25714</v>
      </c>
      <c r="R287" s="19">
        <v>52626</v>
      </c>
      <c r="S287" s="19">
        <v>0</v>
      </c>
      <c r="T287" s="19"/>
      <c r="U287" s="19"/>
      <c r="V287" s="19">
        <v>-25714</v>
      </c>
      <c r="W287" s="19"/>
      <c r="X287" s="19"/>
      <c r="Y287" s="19"/>
      <c r="Z287" s="19"/>
      <c r="AA287" s="19"/>
      <c r="AB287" s="19">
        <v>-35822</v>
      </c>
      <c r="AC287" s="19"/>
      <c r="AD287" s="19"/>
      <c r="AE287" s="19"/>
      <c r="AF287" s="19">
        <f t="shared" si="122"/>
        <v>16804</v>
      </c>
      <c r="AG287" s="19"/>
      <c r="AH287" s="19">
        <v>0</v>
      </c>
      <c r="AI287" s="19"/>
      <c r="AJ287" s="19"/>
      <c r="AK287" s="19"/>
      <c r="AL287" s="19"/>
      <c r="AM287" s="19"/>
      <c r="AN287" s="19">
        <v>-2310.13</v>
      </c>
      <c r="AO287" s="19">
        <v>-8626.18</v>
      </c>
      <c r="AP287" s="19">
        <v>-5867.69</v>
      </c>
      <c r="AQ287" s="19"/>
      <c r="AR287" s="19"/>
      <c r="AS287" s="19"/>
      <c r="AT287" s="21">
        <v>0</v>
      </c>
      <c r="AU287" s="21">
        <v>0</v>
      </c>
      <c r="AV287" s="21">
        <v>0</v>
      </c>
      <c r="AW287" s="22">
        <f t="shared" si="123"/>
        <v>-9.0949470177292824E-13</v>
      </c>
      <c r="AX287" s="23">
        <v>0</v>
      </c>
      <c r="AY287" s="19">
        <v>0</v>
      </c>
      <c r="AZ287" s="22"/>
      <c r="BA287" s="24">
        <v>0</v>
      </c>
      <c r="BB287" s="19">
        <v>0</v>
      </c>
      <c r="BC287" s="19">
        <v>0</v>
      </c>
      <c r="BD287" s="19">
        <v>0</v>
      </c>
      <c r="BE287" s="19"/>
      <c r="BF287" s="19"/>
      <c r="BG287" s="19">
        <v>0</v>
      </c>
      <c r="BH287" s="19">
        <v>0</v>
      </c>
      <c r="BI287" s="19">
        <v>0</v>
      </c>
      <c r="BJ287" s="21"/>
      <c r="BK287" s="21"/>
      <c r="BL287" s="21"/>
      <c r="BM287" s="21">
        <f t="shared" si="115"/>
        <v>-9.0949470177292824E-13</v>
      </c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>
        <f t="shared" si="114"/>
        <v>-9.0949470177292824E-13</v>
      </c>
      <c r="CB287" s="20"/>
      <c r="CC287" s="20"/>
      <c r="CD287" s="20"/>
    </row>
    <row r="288" spans="1:82" s="49" customFormat="1" x14ac:dyDescent="0.3">
      <c r="A288" s="50" t="s">
        <v>574</v>
      </c>
      <c r="B288" s="51" t="s">
        <v>40</v>
      </c>
      <c r="C288" s="51" t="s">
        <v>576</v>
      </c>
      <c r="D288" s="51" t="s">
        <v>42</v>
      </c>
      <c r="E288" s="52" t="s">
        <v>441</v>
      </c>
      <c r="F288" s="52" t="s">
        <v>439</v>
      </c>
      <c r="G288" s="47" t="str">
        <f t="shared" si="116"/>
        <v>0</v>
      </c>
      <c r="H288" s="47" t="str">
        <f t="shared" si="117"/>
        <v>0</v>
      </c>
      <c r="I288" s="47" t="str">
        <f t="shared" si="118"/>
        <v>0</v>
      </c>
      <c r="J288" s="47" t="str">
        <f t="shared" si="119"/>
        <v>0</v>
      </c>
      <c r="K288" s="47" t="str">
        <f t="shared" si="120"/>
        <v>0000</v>
      </c>
      <c r="L288" s="52" t="str">
        <f t="shared" si="121"/>
        <v>3050N/ADistrict Design and Led 18-21</v>
      </c>
      <c r="M288" s="55"/>
      <c r="N288" s="55"/>
      <c r="O288" s="55"/>
      <c r="P288" s="55"/>
      <c r="Q288" s="19">
        <f t="shared" si="125"/>
        <v>0</v>
      </c>
      <c r="R288" s="19"/>
      <c r="S288" s="19">
        <v>0</v>
      </c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19">
        <f t="shared" si="122"/>
        <v>0</v>
      </c>
      <c r="AG288" s="19"/>
      <c r="AH288" s="19">
        <v>57750</v>
      </c>
      <c r="AI288" s="19"/>
      <c r="AJ288" s="55"/>
      <c r="AK288" s="55"/>
      <c r="AL288" s="55"/>
      <c r="AM288" s="55"/>
      <c r="AN288" s="55">
        <v>0</v>
      </c>
      <c r="AO288" s="55">
        <v>0</v>
      </c>
      <c r="AP288" s="55"/>
      <c r="AQ288" s="55"/>
      <c r="AR288" s="55"/>
      <c r="AS288" s="55"/>
      <c r="AT288" s="56">
        <v>-17279.400000000001</v>
      </c>
      <c r="AU288" s="56">
        <v>0</v>
      </c>
      <c r="AV288" s="56">
        <v>0</v>
      </c>
      <c r="AW288" s="22">
        <f t="shared" si="123"/>
        <v>40470.6</v>
      </c>
      <c r="AX288" s="23">
        <v>0</v>
      </c>
      <c r="AY288" s="19">
        <v>0</v>
      </c>
      <c r="AZ288" s="22"/>
      <c r="BA288" s="59">
        <v>0</v>
      </c>
      <c r="BB288" s="19">
        <v>0</v>
      </c>
      <c r="BC288" s="55">
        <v>0</v>
      </c>
      <c r="BD288" s="55">
        <v>0</v>
      </c>
      <c r="BE288" s="55"/>
      <c r="BF288" s="55"/>
      <c r="BG288" s="55">
        <v>0</v>
      </c>
      <c r="BH288" s="55">
        <v>0</v>
      </c>
      <c r="BI288" s="55">
        <v>0</v>
      </c>
      <c r="BJ288" s="56"/>
      <c r="BK288" s="56"/>
      <c r="BL288" s="56"/>
      <c r="BM288" s="21">
        <f t="shared" si="115"/>
        <v>40470.6</v>
      </c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>
        <f t="shared" si="114"/>
        <v>40470.6</v>
      </c>
      <c r="CB288" s="20"/>
      <c r="CC288" s="20"/>
      <c r="CD288" s="20"/>
    </row>
    <row r="289" spans="1:82" s="49" customFormat="1" x14ac:dyDescent="0.3">
      <c r="A289" s="50" t="s">
        <v>65</v>
      </c>
      <c r="B289" s="51" t="s">
        <v>418</v>
      </c>
      <c r="C289" s="51" t="s">
        <v>67</v>
      </c>
      <c r="D289" s="51" t="s">
        <v>419</v>
      </c>
      <c r="E289" s="52" t="s">
        <v>441</v>
      </c>
      <c r="F289" s="52" t="s">
        <v>439</v>
      </c>
      <c r="G289" s="47" t="str">
        <f t="shared" si="116"/>
        <v>0</v>
      </c>
      <c r="H289" s="47" t="str">
        <f t="shared" si="117"/>
        <v>1</v>
      </c>
      <c r="I289" s="47" t="str">
        <f t="shared" si="118"/>
        <v>0</v>
      </c>
      <c r="J289" s="47" t="str">
        <f t="shared" si="119"/>
        <v>0</v>
      </c>
      <c r="K289" s="47" t="str">
        <f t="shared" si="120"/>
        <v>0100</v>
      </c>
      <c r="L289" s="52" t="str">
        <f t="shared" si="121"/>
        <v>31200052District Design and Led 18-21</v>
      </c>
      <c r="M289" s="55"/>
      <c r="N289" s="55"/>
      <c r="O289" s="55"/>
      <c r="P289" s="55"/>
      <c r="Q289" s="19">
        <f t="shared" si="125"/>
        <v>0</v>
      </c>
      <c r="R289" s="19"/>
      <c r="S289" s="19">
        <v>25000</v>
      </c>
      <c r="T289" s="55"/>
      <c r="U289" s="55"/>
      <c r="V289" s="55"/>
      <c r="W289" s="55"/>
      <c r="X289" s="55"/>
      <c r="Y289" s="55"/>
      <c r="Z289" s="55"/>
      <c r="AA289" s="55"/>
      <c r="AB289" s="55"/>
      <c r="AC289" s="19">
        <v>-13115</v>
      </c>
      <c r="AD289" s="19">
        <v>-6815.53</v>
      </c>
      <c r="AE289" s="19">
        <v>-441.86</v>
      </c>
      <c r="AF289" s="19">
        <f t="shared" si="122"/>
        <v>4627.6100000000006</v>
      </c>
      <c r="AG289" s="19"/>
      <c r="AH289" s="19">
        <v>50000</v>
      </c>
      <c r="AI289" s="19"/>
      <c r="AJ289" s="55"/>
      <c r="AK289" s="55"/>
      <c r="AL289" s="55"/>
      <c r="AM289" s="19">
        <v>-4627.6099999999997</v>
      </c>
      <c r="AN289" s="19">
        <v>-7954.63</v>
      </c>
      <c r="AO289" s="55">
        <v>0</v>
      </c>
      <c r="AP289" s="55"/>
      <c r="AQ289" s="55"/>
      <c r="AR289" s="55"/>
      <c r="AS289" s="55"/>
      <c r="AT289" s="56">
        <v>0</v>
      </c>
      <c r="AU289" s="56">
        <v>0</v>
      </c>
      <c r="AV289" s="56">
        <v>0</v>
      </c>
      <c r="AW289" s="22">
        <f t="shared" si="123"/>
        <v>42045.37</v>
      </c>
      <c r="AX289" s="23">
        <v>55160</v>
      </c>
      <c r="AY289" s="19">
        <v>0</v>
      </c>
      <c r="AZ289" s="22"/>
      <c r="BA289" s="59">
        <v>0</v>
      </c>
      <c r="BB289" s="19">
        <v>0</v>
      </c>
      <c r="BC289" s="19">
        <v>0</v>
      </c>
      <c r="BD289" s="19">
        <v>0</v>
      </c>
      <c r="BE289" s="55">
        <v>-12312.06</v>
      </c>
      <c r="BF289" s="55">
        <v>-500</v>
      </c>
      <c r="BG289" s="55">
        <v>-51.6</v>
      </c>
      <c r="BH289" s="55">
        <v>0</v>
      </c>
      <c r="BI289" s="55">
        <v>0</v>
      </c>
      <c r="BJ289" s="56">
        <v>-3782.61</v>
      </c>
      <c r="BK289" s="56"/>
      <c r="BL289" s="56">
        <v>-10299.67</v>
      </c>
      <c r="BM289" s="21">
        <f t="shared" si="115"/>
        <v>70259.429999999993</v>
      </c>
      <c r="BN289" s="19"/>
      <c r="BO289" s="19">
        <v>-7626.37</v>
      </c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>
        <f t="shared" si="114"/>
        <v>62633.05999999999</v>
      </c>
      <c r="CB289" s="20"/>
      <c r="CC289" s="20"/>
      <c r="CD289" s="20"/>
    </row>
    <row r="290" spans="1:82" s="49" customFormat="1" x14ac:dyDescent="0.3">
      <c r="A290" s="50" t="s">
        <v>65</v>
      </c>
      <c r="B290" s="51" t="s">
        <v>66</v>
      </c>
      <c r="C290" s="51" t="s">
        <v>67</v>
      </c>
      <c r="D290" s="51" t="s">
        <v>68</v>
      </c>
      <c r="E290" s="52" t="s">
        <v>441</v>
      </c>
      <c r="F290" s="52" t="s">
        <v>439</v>
      </c>
      <c r="G290" s="47" t="str">
        <f t="shared" si="116"/>
        <v>0</v>
      </c>
      <c r="H290" s="47" t="str">
        <f t="shared" si="117"/>
        <v>1</v>
      </c>
      <c r="I290" s="47" t="str">
        <f t="shared" si="118"/>
        <v>0</v>
      </c>
      <c r="J290" s="47" t="str">
        <f t="shared" si="119"/>
        <v>0</v>
      </c>
      <c r="K290" s="47" t="str">
        <f t="shared" si="120"/>
        <v>0100</v>
      </c>
      <c r="L290" s="52" t="str">
        <f t="shared" si="121"/>
        <v>31201384District Design and Led 18-21</v>
      </c>
      <c r="M290" s="55"/>
      <c r="N290" s="55"/>
      <c r="O290" s="55"/>
      <c r="P290" s="55"/>
      <c r="Q290" s="19">
        <f t="shared" si="125"/>
        <v>0</v>
      </c>
      <c r="R290" s="19"/>
      <c r="S290" s="19">
        <v>25000</v>
      </c>
      <c r="T290" s="55"/>
      <c r="U290" s="55"/>
      <c r="V290" s="55"/>
      <c r="W290" s="55"/>
      <c r="X290" s="55"/>
      <c r="Y290" s="55"/>
      <c r="Z290" s="55"/>
      <c r="AA290" s="55"/>
      <c r="AB290" s="55"/>
      <c r="AC290" s="19">
        <v>-5005</v>
      </c>
      <c r="AD290" s="19">
        <v>-5416.12</v>
      </c>
      <c r="AE290" s="19">
        <v>-3637.09</v>
      </c>
      <c r="AF290" s="19">
        <f t="shared" si="122"/>
        <v>10941.79</v>
      </c>
      <c r="AG290" s="19"/>
      <c r="AH290" s="19">
        <v>50000</v>
      </c>
      <c r="AI290" s="19"/>
      <c r="AJ290" s="55"/>
      <c r="AK290" s="55"/>
      <c r="AL290" s="55"/>
      <c r="AM290" s="19">
        <v>-10941.79</v>
      </c>
      <c r="AN290" s="19">
        <v>-28355.64</v>
      </c>
      <c r="AO290" s="55">
        <v>0</v>
      </c>
      <c r="AP290" s="55"/>
      <c r="AQ290" s="55"/>
      <c r="AR290" s="55"/>
      <c r="AS290" s="55"/>
      <c r="AT290" s="56">
        <v>0</v>
      </c>
      <c r="AU290" s="56">
        <v>0</v>
      </c>
      <c r="AV290" s="56">
        <v>0</v>
      </c>
      <c r="AW290" s="22">
        <f t="shared" si="123"/>
        <v>21644.36</v>
      </c>
      <c r="AX290" s="23">
        <v>55160</v>
      </c>
      <c r="AY290" s="19">
        <v>0</v>
      </c>
      <c r="AZ290" s="22"/>
      <c r="BA290" s="59">
        <v>0</v>
      </c>
      <c r="BB290" s="19">
        <v>0</v>
      </c>
      <c r="BC290" s="19">
        <v>0</v>
      </c>
      <c r="BD290" s="19">
        <v>0</v>
      </c>
      <c r="BE290" s="55">
        <v>-35687.07</v>
      </c>
      <c r="BF290" s="55">
        <v>-555.79</v>
      </c>
      <c r="BG290" s="55">
        <v>-1839.4</v>
      </c>
      <c r="BH290" s="55">
        <v>-4353.47</v>
      </c>
      <c r="BI290" s="55">
        <v>0</v>
      </c>
      <c r="BJ290" s="56">
        <v>-10808.66</v>
      </c>
      <c r="BK290" s="56"/>
      <c r="BL290" s="56">
        <v>-16139.84</v>
      </c>
      <c r="BM290" s="21">
        <f t="shared" si="115"/>
        <v>7420.1299999999974</v>
      </c>
      <c r="BN290" s="19"/>
      <c r="BO290" s="19">
        <v>-1593.16</v>
      </c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>
        <f t="shared" si="114"/>
        <v>5826.9699999999975</v>
      </c>
      <c r="CB290" s="20"/>
      <c r="CC290" s="20"/>
      <c r="CD290" s="20"/>
    </row>
    <row r="291" spans="1:82" s="49" customFormat="1" x14ac:dyDescent="0.3">
      <c r="A291" s="50" t="s">
        <v>65</v>
      </c>
      <c r="B291" s="51" t="s">
        <v>40</v>
      </c>
      <c r="C291" s="51" t="s">
        <v>67</v>
      </c>
      <c r="D291" s="51" t="s">
        <v>42</v>
      </c>
      <c r="E291" s="52" t="s">
        <v>441</v>
      </c>
      <c r="F291" s="52" t="s">
        <v>439</v>
      </c>
      <c r="G291" s="47" t="str">
        <f t="shared" si="116"/>
        <v>0</v>
      </c>
      <c r="H291" s="47" t="str">
        <f t="shared" si="117"/>
        <v>1</v>
      </c>
      <c r="I291" s="47" t="str">
        <f t="shared" si="118"/>
        <v>0</v>
      </c>
      <c r="J291" s="47" t="str">
        <f t="shared" si="119"/>
        <v>0</v>
      </c>
      <c r="K291" s="47" t="str">
        <f t="shared" si="120"/>
        <v>0100</v>
      </c>
      <c r="L291" s="52" t="str">
        <f t="shared" si="121"/>
        <v>3120N/ADistrict Design and Led 18-21</v>
      </c>
      <c r="M291" s="55"/>
      <c r="N291" s="55"/>
      <c r="O291" s="55"/>
      <c r="P291" s="55"/>
      <c r="Q291" s="19">
        <f t="shared" si="125"/>
        <v>0</v>
      </c>
      <c r="R291" s="19"/>
      <c r="S291" s="19">
        <v>184749</v>
      </c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19">
        <v>-485.42</v>
      </c>
      <c r="AE291" s="19">
        <v>-77000</v>
      </c>
      <c r="AF291" s="19">
        <f t="shared" si="122"/>
        <v>107263.57999999999</v>
      </c>
      <c r="AG291" s="19"/>
      <c r="AH291" s="19">
        <v>1285203</v>
      </c>
      <c r="AI291" s="19"/>
      <c r="AJ291" s="55"/>
      <c r="AK291" s="55"/>
      <c r="AL291" s="55"/>
      <c r="AM291" s="19">
        <v>-21293.39</v>
      </c>
      <c r="AN291" s="19">
        <v>-140338.26</v>
      </c>
      <c r="AO291" s="55">
        <v>0</v>
      </c>
      <c r="AP291" s="55"/>
      <c r="AQ291" s="55"/>
      <c r="AR291" s="55"/>
      <c r="AS291" s="55"/>
      <c r="AT291" s="56">
        <v>-503030.47</v>
      </c>
      <c r="AU291" s="56">
        <v>0</v>
      </c>
      <c r="AV291" s="56">
        <v>0</v>
      </c>
      <c r="AW291" s="22">
        <f t="shared" si="123"/>
        <v>727804.4600000002</v>
      </c>
      <c r="AX291" s="23">
        <v>1371003</v>
      </c>
      <c r="AY291" s="19">
        <v>0</v>
      </c>
      <c r="AZ291" s="22"/>
      <c r="BA291" s="59">
        <v>0</v>
      </c>
      <c r="BB291" s="19">
        <v>0</v>
      </c>
      <c r="BC291" s="19">
        <v>0</v>
      </c>
      <c r="BD291" s="19">
        <v>0</v>
      </c>
      <c r="BE291" s="55">
        <v>-508178.54</v>
      </c>
      <c r="BF291" s="55"/>
      <c r="BG291" s="55">
        <v>0</v>
      </c>
      <c r="BH291" s="55">
        <v>0</v>
      </c>
      <c r="BI291" s="55">
        <v>0</v>
      </c>
      <c r="BJ291" s="56"/>
      <c r="BK291" s="56"/>
      <c r="BL291" s="56" t="s">
        <v>75</v>
      </c>
      <c r="BM291" s="21">
        <f t="shared" si="115"/>
        <v>1590628.92</v>
      </c>
      <c r="BN291" s="19"/>
      <c r="BO291" s="19">
        <v>-1057811.7</v>
      </c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>
        <f t="shared" si="114"/>
        <v>532817.22</v>
      </c>
      <c r="CB291" s="20"/>
      <c r="CC291" s="20"/>
      <c r="CD291" s="20"/>
    </row>
    <row r="292" spans="1:82" s="49" customFormat="1" x14ac:dyDescent="0.3">
      <c r="A292" s="50" t="s">
        <v>104</v>
      </c>
      <c r="B292" s="51" t="s">
        <v>369</v>
      </c>
      <c r="C292" s="51" t="s">
        <v>106</v>
      </c>
      <c r="D292" s="51" t="s">
        <v>578</v>
      </c>
      <c r="E292" s="52" t="s">
        <v>440</v>
      </c>
      <c r="F292" s="52" t="s">
        <v>439</v>
      </c>
      <c r="G292" s="47" t="str">
        <f t="shared" si="116"/>
        <v>0</v>
      </c>
      <c r="H292" s="47" t="str">
        <f t="shared" si="117"/>
        <v>0</v>
      </c>
      <c r="I292" s="47" t="str">
        <f t="shared" si="118"/>
        <v>1</v>
      </c>
      <c r="J292" s="47" t="str">
        <f t="shared" si="119"/>
        <v>0</v>
      </c>
      <c r="K292" s="47" t="str">
        <f t="shared" si="120"/>
        <v>0010</v>
      </c>
      <c r="L292" s="52" t="str">
        <f t="shared" si="121"/>
        <v>91701550District Design and Led 19-22</v>
      </c>
      <c r="M292" s="55"/>
      <c r="N292" s="55"/>
      <c r="O292" s="55"/>
      <c r="P292" s="55"/>
      <c r="Q292" s="19">
        <f t="shared" si="125"/>
        <v>0</v>
      </c>
      <c r="R292" s="19"/>
      <c r="S292" s="19">
        <v>0</v>
      </c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19">
        <f t="shared" si="122"/>
        <v>0</v>
      </c>
      <c r="AG292" s="19"/>
      <c r="AH292" s="19">
        <v>0</v>
      </c>
      <c r="AI292" s="19">
        <v>28333.33</v>
      </c>
      <c r="AJ292" s="55"/>
      <c r="AK292" s="55"/>
      <c r="AL292" s="55"/>
      <c r="AM292" s="55"/>
      <c r="AN292" s="55">
        <v>0</v>
      </c>
      <c r="AO292" s="19">
        <v>0</v>
      </c>
      <c r="AP292" s="55"/>
      <c r="AQ292" s="55"/>
      <c r="AR292" s="55"/>
      <c r="AS292" s="55"/>
      <c r="AT292" s="56">
        <v>0</v>
      </c>
      <c r="AU292" s="56">
        <v>0</v>
      </c>
      <c r="AV292" s="56">
        <v>0</v>
      </c>
      <c r="AW292" s="22">
        <f t="shared" si="123"/>
        <v>28333.33</v>
      </c>
      <c r="AX292" s="23">
        <v>0</v>
      </c>
      <c r="AY292" s="19">
        <v>20500</v>
      </c>
      <c r="AZ292" s="22"/>
      <c r="BA292" s="59">
        <v>0</v>
      </c>
      <c r="BB292" s="19">
        <v>-3250</v>
      </c>
      <c r="BC292" s="55">
        <v>0</v>
      </c>
      <c r="BD292" s="55">
        <v>0</v>
      </c>
      <c r="BE292" s="19"/>
      <c r="BF292" s="55"/>
      <c r="BG292" s="55">
        <v>0</v>
      </c>
      <c r="BH292" s="55">
        <v>0</v>
      </c>
      <c r="BI292" s="55">
        <v>0</v>
      </c>
      <c r="BJ292" s="56"/>
      <c r="BK292" s="56" t="s">
        <v>75</v>
      </c>
      <c r="BL292" s="56"/>
      <c r="BM292" s="21">
        <f t="shared" si="115"/>
        <v>45583.33</v>
      </c>
      <c r="BN292" s="19"/>
      <c r="BO292" s="19">
        <v>-8000</v>
      </c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>
        <f t="shared" si="114"/>
        <v>37583.33</v>
      </c>
      <c r="CB292" s="20"/>
      <c r="CC292" s="20"/>
      <c r="CD292" s="20"/>
    </row>
    <row r="293" spans="1:82" s="49" customFormat="1" x14ac:dyDescent="0.3">
      <c r="A293" s="50" t="s">
        <v>104</v>
      </c>
      <c r="B293" s="51" t="s">
        <v>105</v>
      </c>
      <c r="C293" s="51" t="s">
        <v>106</v>
      </c>
      <c r="D293" s="51" t="s">
        <v>579</v>
      </c>
      <c r="E293" s="52" t="s">
        <v>440</v>
      </c>
      <c r="F293" s="52" t="s">
        <v>439</v>
      </c>
      <c r="G293" s="47" t="str">
        <f t="shared" si="116"/>
        <v>0</v>
      </c>
      <c r="H293" s="47" t="str">
        <f t="shared" si="117"/>
        <v>0</v>
      </c>
      <c r="I293" s="47" t="str">
        <f t="shared" si="118"/>
        <v>1</v>
      </c>
      <c r="J293" s="47" t="str">
        <f t="shared" si="119"/>
        <v>0</v>
      </c>
      <c r="K293" s="47" t="str">
        <f t="shared" si="120"/>
        <v>0010</v>
      </c>
      <c r="L293" s="52" t="str">
        <f t="shared" si="121"/>
        <v>91706971District Design and Led 19-22</v>
      </c>
      <c r="M293" s="55"/>
      <c r="N293" s="55"/>
      <c r="O293" s="55"/>
      <c r="P293" s="55"/>
      <c r="Q293" s="19">
        <f t="shared" si="125"/>
        <v>0</v>
      </c>
      <c r="R293" s="19"/>
      <c r="S293" s="19">
        <v>0</v>
      </c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19">
        <f t="shared" si="122"/>
        <v>0</v>
      </c>
      <c r="AG293" s="19"/>
      <c r="AH293" s="19">
        <v>0</v>
      </c>
      <c r="AI293" s="19">
        <v>28333.34</v>
      </c>
      <c r="AJ293" s="55"/>
      <c r="AK293" s="55"/>
      <c r="AL293" s="55"/>
      <c r="AM293" s="55"/>
      <c r="AN293" s="55">
        <v>0</v>
      </c>
      <c r="AO293" s="19">
        <v>0</v>
      </c>
      <c r="AP293" s="55"/>
      <c r="AQ293" s="55"/>
      <c r="AR293" s="55"/>
      <c r="AS293" s="55"/>
      <c r="AT293" s="56">
        <v>0</v>
      </c>
      <c r="AU293" s="56">
        <v>0</v>
      </c>
      <c r="AV293" s="56">
        <v>0</v>
      </c>
      <c r="AW293" s="22">
        <f t="shared" si="123"/>
        <v>28333.34</v>
      </c>
      <c r="AX293" s="23">
        <v>0</v>
      </c>
      <c r="AY293" s="19">
        <v>20500</v>
      </c>
      <c r="AZ293" s="22"/>
      <c r="BA293" s="59">
        <v>0</v>
      </c>
      <c r="BB293" s="19">
        <v>-250</v>
      </c>
      <c r="BC293" s="55">
        <v>0</v>
      </c>
      <c r="BD293" s="55">
        <v>0</v>
      </c>
      <c r="BE293" s="19"/>
      <c r="BF293" s="55"/>
      <c r="BG293" s="55">
        <v>0</v>
      </c>
      <c r="BH293" s="55">
        <v>0</v>
      </c>
      <c r="BI293" s="55">
        <v>0</v>
      </c>
      <c r="BJ293" s="56"/>
      <c r="BK293" s="56"/>
      <c r="BL293" s="56"/>
      <c r="BM293" s="21">
        <f t="shared" si="115"/>
        <v>48583.34</v>
      </c>
      <c r="BN293" s="19"/>
      <c r="BO293" s="19">
        <v>-11000</v>
      </c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>
        <f t="shared" si="114"/>
        <v>37583.339999999997</v>
      </c>
      <c r="CB293" s="20"/>
      <c r="CC293" s="20"/>
      <c r="CD293" s="20"/>
    </row>
    <row r="294" spans="1:82" s="49" customFormat="1" x14ac:dyDescent="0.3">
      <c r="A294" s="50" t="s">
        <v>104</v>
      </c>
      <c r="B294" s="51" t="s">
        <v>40</v>
      </c>
      <c r="C294" s="51" t="s">
        <v>106</v>
      </c>
      <c r="D294" s="51" t="s">
        <v>42</v>
      </c>
      <c r="E294" s="52" t="s">
        <v>438</v>
      </c>
      <c r="F294" s="52" t="s">
        <v>439</v>
      </c>
      <c r="G294" s="47" t="str">
        <f t="shared" si="116"/>
        <v>1</v>
      </c>
      <c r="H294" s="47" t="str">
        <f t="shared" si="117"/>
        <v>0</v>
      </c>
      <c r="I294" s="47" t="str">
        <f t="shared" si="118"/>
        <v>0</v>
      </c>
      <c r="J294" s="47" t="str">
        <f t="shared" si="119"/>
        <v>0</v>
      </c>
      <c r="K294" s="47" t="str">
        <f t="shared" si="120"/>
        <v>1000</v>
      </c>
      <c r="L294" s="52" t="str">
        <f t="shared" si="121"/>
        <v>9170N/ADistrict Design and Led 17-20</v>
      </c>
      <c r="M294" s="19">
        <v>41517</v>
      </c>
      <c r="N294" s="55"/>
      <c r="O294" s="55"/>
      <c r="P294" s="19">
        <v>-25686</v>
      </c>
      <c r="Q294" s="19">
        <f t="shared" si="125"/>
        <v>15831</v>
      </c>
      <c r="R294" s="55"/>
      <c r="S294" s="55">
        <v>0</v>
      </c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19">
        <f t="shared" si="122"/>
        <v>15831</v>
      </c>
      <c r="AG294" s="55"/>
      <c r="AH294" s="55">
        <v>0</v>
      </c>
      <c r="AI294" s="55"/>
      <c r="AJ294" s="55"/>
      <c r="AK294" s="55"/>
      <c r="AL294" s="55"/>
      <c r="AM294" s="55"/>
      <c r="AN294" s="55">
        <v>0</v>
      </c>
      <c r="AO294" s="55">
        <v>0</v>
      </c>
      <c r="AP294" s="55"/>
      <c r="AQ294" s="55"/>
      <c r="AR294" s="55"/>
      <c r="AS294" s="55"/>
      <c r="AT294" s="56">
        <v>0</v>
      </c>
      <c r="AU294" s="56">
        <v>0</v>
      </c>
      <c r="AV294" s="56">
        <v>0</v>
      </c>
      <c r="AW294" s="22">
        <f t="shared" si="123"/>
        <v>15831</v>
      </c>
      <c r="AX294" s="57">
        <v>0</v>
      </c>
      <c r="AY294" s="55">
        <v>0</v>
      </c>
      <c r="AZ294" s="58"/>
      <c r="BA294" s="59">
        <v>0</v>
      </c>
      <c r="BB294" s="19">
        <v>0</v>
      </c>
      <c r="BC294" s="55">
        <v>0</v>
      </c>
      <c r="BD294" s="55">
        <v>0</v>
      </c>
      <c r="BE294" s="55"/>
      <c r="BF294" s="55"/>
      <c r="BG294" s="55">
        <v>0</v>
      </c>
      <c r="BH294" s="55">
        <v>0</v>
      </c>
      <c r="BI294" s="55">
        <v>0</v>
      </c>
      <c r="BJ294" s="56"/>
      <c r="BK294" s="56"/>
      <c r="BL294" s="56"/>
      <c r="BM294" s="21">
        <f t="shared" si="115"/>
        <v>15831</v>
      </c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>
        <f t="shared" si="114"/>
        <v>15831</v>
      </c>
      <c r="CB294" s="20"/>
      <c r="CC294" s="20"/>
      <c r="CD294" s="20"/>
    </row>
    <row r="295" spans="1:82" s="49" customFormat="1" x14ac:dyDescent="0.3">
      <c r="A295" s="50" t="s">
        <v>50</v>
      </c>
      <c r="B295" s="51" t="s">
        <v>40</v>
      </c>
      <c r="C295" s="51" t="s">
        <v>52</v>
      </c>
      <c r="D295" s="51" t="s">
        <v>42</v>
      </c>
      <c r="E295" s="51" t="s">
        <v>580</v>
      </c>
      <c r="F295" s="51" t="s">
        <v>581</v>
      </c>
      <c r="G295" s="47" t="str">
        <f t="shared" si="116"/>
        <v>0</v>
      </c>
      <c r="H295" s="47" t="str">
        <f t="shared" si="117"/>
        <v>1</v>
      </c>
      <c r="I295" s="47" t="str">
        <f t="shared" si="118"/>
        <v>0</v>
      </c>
      <c r="J295" s="47" t="str">
        <f t="shared" si="119"/>
        <v>0</v>
      </c>
      <c r="K295" s="47" t="str">
        <f t="shared" si="120"/>
        <v>0100</v>
      </c>
      <c r="L295" s="51" t="str">
        <f t="shared" si="121"/>
        <v>0180N/AEASI MTSS</v>
      </c>
      <c r="M295" s="19"/>
      <c r="N295" s="19"/>
      <c r="O295" s="19"/>
      <c r="P295" s="19"/>
      <c r="Q295" s="19">
        <f t="shared" ref="Q295:Q296" si="126">SUM(M295:P295)</f>
        <v>0</v>
      </c>
      <c r="R295" s="19"/>
      <c r="S295" s="19">
        <v>59854</v>
      </c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>
        <f t="shared" ref="AF295:AF297" si="127">SUM(Q295:AE295)</f>
        <v>59854</v>
      </c>
      <c r="AG295" s="19"/>
      <c r="AH295" s="19">
        <v>65000</v>
      </c>
      <c r="AI295" s="19"/>
      <c r="AJ295" s="19"/>
      <c r="AK295" s="19"/>
      <c r="AL295" s="19"/>
      <c r="AM295" s="19"/>
      <c r="AN295" s="19">
        <v>0</v>
      </c>
      <c r="AO295" s="19">
        <v>0</v>
      </c>
      <c r="AP295" s="19"/>
      <c r="AQ295" s="19"/>
      <c r="AR295" s="19"/>
      <c r="AS295" s="19"/>
      <c r="AT295" s="21">
        <v>0</v>
      </c>
      <c r="AU295" s="21">
        <v>0</v>
      </c>
      <c r="AV295" s="21">
        <v>0</v>
      </c>
      <c r="AW295" s="22">
        <f t="shared" ref="AW295:AW297" si="128">SUM(AF295:AV295)</f>
        <v>124854</v>
      </c>
      <c r="AX295" s="23">
        <v>68790</v>
      </c>
      <c r="AY295" s="19">
        <v>0</v>
      </c>
      <c r="AZ295" s="22"/>
      <c r="BA295" s="24">
        <v>0</v>
      </c>
      <c r="BB295" s="19">
        <v>0</v>
      </c>
      <c r="BC295" s="19">
        <v>-26163.94</v>
      </c>
      <c r="BD295" s="19">
        <v>0</v>
      </c>
      <c r="BE295" s="19"/>
      <c r="BF295" s="19"/>
      <c r="BG295" s="19">
        <v>0</v>
      </c>
      <c r="BH295" s="19">
        <v>0</v>
      </c>
      <c r="BI295" s="19">
        <v>0</v>
      </c>
      <c r="BJ295" s="21"/>
      <c r="BK295" s="21"/>
      <c r="BL295" s="21">
        <v>-41706.43</v>
      </c>
      <c r="BM295" s="21">
        <f t="shared" si="115"/>
        <v>125773.63</v>
      </c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>
        <f t="shared" si="114"/>
        <v>125773.63</v>
      </c>
      <c r="CB295" s="20">
        <v>15831</v>
      </c>
      <c r="CC295" s="20"/>
      <c r="CD295" s="20"/>
    </row>
    <row r="296" spans="1:82" s="49" customFormat="1" x14ac:dyDescent="0.3">
      <c r="A296" s="50" t="s">
        <v>57</v>
      </c>
      <c r="B296" s="51" t="s">
        <v>40</v>
      </c>
      <c r="C296" s="51" t="s">
        <v>59</v>
      </c>
      <c r="D296" s="51" t="s">
        <v>42</v>
      </c>
      <c r="E296" s="51" t="s">
        <v>580</v>
      </c>
      <c r="F296" s="51" t="s">
        <v>581</v>
      </c>
      <c r="G296" s="47" t="str">
        <f t="shared" si="116"/>
        <v>0</v>
      </c>
      <c r="H296" s="47" t="str">
        <f t="shared" si="117"/>
        <v>1</v>
      </c>
      <c r="I296" s="47" t="str">
        <f t="shared" si="118"/>
        <v>0</v>
      </c>
      <c r="J296" s="47" t="str">
        <f t="shared" si="119"/>
        <v>0</v>
      </c>
      <c r="K296" s="47" t="str">
        <f t="shared" si="120"/>
        <v>0100</v>
      </c>
      <c r="L296" s="51" t="str">
        <f t="shared" si="121"/>
        <v>0900N/AEASI MTSS</v>
      </c>
      <c r="M296" s="19"/>
      <c r="N296" s="19"/>
      <c r="O296" s="19"/>
      <c r="P296" s="19"/>
      <c r="Q296" s="19">
        <f t="shared" si="126"/>
        <v>0</v>
      </c>
      <c r="R296" s="19"/>
      <c r="S296" s="19">
        <v>26073</v>
      </c>
      <c r="T296" s="19"/>
      <c r="U296" s="19"/>
      <c r="V296" s="19"/>
      <c r="W296" s="19"/>
      <c r="X296" s="19"/>
      <c r="Y296" s="19"/>
      <c r="Z296" s="19"/>
      <c r="AA296" s="19"/>
      <c r="AB296" s="19"/>
      <c r="AC296" s="19">
        <v>-4490</v>
      </c>
      <c r="AD296" s="19"/>
      <c r="AE296" s="19"/>
      <c r="AF296" s="19">
        <f t="shared" si="127"/>
        <v>21583</v>
      </c>
      <c r="AG296" s="19"/>
      <c r="AH296" s="19">
        <v>44508</v>
      </c>
      <c r="AI296" s="19"/>
      <c r="AJ296" s="19"/>
      <c r="AK296" s="19"/>
      <c r="AL296" s="19"/>
      <c r="AM296" s="19"/>
      <c r="AN296" s="19">
        <v>0</v>
      </c>
      <c r="AO296" s="19">
        <v>-2107.34</v>
      </c>
      <c r="AP296" s="19">
        <v>-616.13</v>
      </c>
      <c r="AQ296" s="19">
        <v>-5217.2700000000004</v>
      </c>
      <c r="AR296" s="19"/>
      <c r="AS296" s="19">
        <v>-10396.870000000001</v>
      </c>
      <c r="AT296" s="21">
        <v>-6695.76</v>
      </c>
      <c r="AU296" s="21">
        <v>-7593.26</v>
      </c>
      <c r="AV296" s="21">
        <v>-21155.09</v>
      </c>
      <c r="AW296" s="22">
        <f t="shared" si="128"/>
        <v>12309.280000000002</v>
      </c>
      <c r="AX296" s="23">
        <v>43971</v>
      </c>
      <c r="AY296" s="19">
        <v>0</v>
      </c>
      <c r="AZ296" s="22"/>
      <c r="BA296" s="24">
        <v>0</v>
      </c>
      <c r="BB296" s="19">
        <v>0</v>
      </c>
      <c r="BC296" s="19">
        <v>0</v>
      </c>
      <c r="BD296" s="19">
        <v>-4361.41</v>
      </c>
      <c r="BE296" s="19">
        <v>-1654.37</v>
      </c>
      <c r="BF296" s="19">
        <v>-1565.1</v>
      </c>
      <c r="BG296" s="19">
        <v>-22399.39</v>
      </c>
      <c r="BH296" s="19">
        <v>-1321.18</v>
      </c>
      <c r="BI296" s="19">
        <v>-136.79</v>
      </c>
      <c r="BJ296" s="21">
        <v>-6585.94</v>
      </c>
      <c r="BK296" s="21"/>
      <c r="BL296" s="21">
        <v>-18143.240000000002</v>
      </c>
      <c r="BM296" s="21">
        <f t="shared" si="115"/>
        <v>112.85999999999331</v>
      </c>
      <c r="BN296" s="19"/>
      <c r="BO296" s="19">
        <v>-112.86</v>
      </c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>
        <f t="shared" si="114"/>
        <v>-6.6933125708601438E-12</v>
      </c>
      <c r="CB296" s="20"/>
      <c r="CC296" s="20"/>
      <c r="CD296" s="20"/>
    </row>
    <row r="297" spans="1:82" s="49" customFormat="1" x14ac:dyDescent="0.3">
      <c r="A297" s="53" t="s">
        <v>80</v>
      </c>
      <c r="B297" s="51" t="s">
        <v>40</v>
      </c>
      <c r="C297" s="51" t="s">
        <v>82</v>
      </c>
      <c r="D297" s="51" t="s">
        <v>42</v>
      </c>
      <c r="E297" s="51" t="s">
        <v>580</v>
      </c>
      <c r="F297" s="51" t="s">
        <v>581</v>
      </c>
      <c r="G297" s="47" t="str">
        <f t="shared" si="116"/>
        <v>0</v>
      </c>
      <c r="H297" s="47" t="str">
        <f t="shared" si="117"/>
        <v>1</v>
      </c>
      <c r="I297" s="47" t="str">
        <f t="shared" si="118"/>
        <v>0</v>
      </c>
      <c r="J297" s="47" t="str">
        <f t="shared" si="119"/>
        <v>0</v>
      </c>
      <c r="K297" s="47" t="str">
        <f t="shared" si="120"/>
        <v>0100</v>
      </c>
      <c r="L297" s="51" t="str">
        <f t="shared" si="121"/>
        <v>0910N/AEASI MTSS</v>
      </c>
      <c r="M297" s="19"/>
      <c r="N297" s="19"/>
      <c r="O297" s="19"/>
      <c r="P297" s="19"/>
      <c r="Q297" s="19"/>
      <c r="R297" s="19"/>
      <c r="S297" s="19">
        <v>5000</v>
      </c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>
        <f t="shared" si="127"/>
        <v>5000</v>
      </c>
      <c r="AG297" s="19"/>
      <c r="AH297" s="19">
        <v>67156</v>
      </c>
      <c r="AI297" s="19"/>
      <c r="AJ297" s="19"/>
      <c r="AK297" s="19"/>
      <c r="AL297" s="19"/>
      <c r="AM297" s="19"/>
      <c r="AN297" s="19">
        <v>0</v>
      </c>
      <c r="AO297" s="19">
        <v>0</v>
      </c>
      <c r="AP297" s="19"/>
      <c r="AQ297" s="19"/>
      <c r="AR297" s="19"/>
      <c r="AS297" s="19"/>
      <c r="AT297" s="21">
        <v>-5000</v>
      </c>
      <c r="AU297" s="21"/>
      <c r="AV297" s="21"/>
      <c r="AW297" s="22">
        <f t="shared" si="128"/>
        <v>67156</v>
      </c>
      <c r="AX297" s="23">
        <v>65206</v>
      </c>
      <c r="AY297" s="19">
        <v>0</v>
      </c>
      <c r="AZ297" s="22"/>
      <c r="BA297" s="24"/>
      <c r="BB297" s="19">
        <v>-66970.429999999993</v>
      </c>
      <c r="BC297" s="19">
        <v>0</v>
      </c>
      <c r="BD297" s="19">
        <v>0</v>
      </c>
      <c r="BE297" s="19"/>
      <c r="BF297" s="19"/>
      <c r="BG297" s="19">
        <v>0</v>
      </c>
      <c r="BH297" s="19">
        <v>-4528.7</v>
      </c>
      <c r="BI297" s="19">
        <v>0</v>
      </c>
      <c r="BJ297" s="21"/>
      <c r="BK297" s="21"/>
      <c r="BL297" s="21">
        <v>-60677.32</v>
      </c>
      <c r="BM297" s="21">
        <f t="shared" si="115"/>
        <v>185.55000000001019</v>
      </c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>
        <f t="shared" si="114"/>
        <v>185.55000000001019</v>
      </c>
      <c r="CB297" s="20"/>
      <c r="CC297" s="20"/>
      <c r="CD297" s="20"/>
    </row>
    <row r="298" spans="1:82" s="49" customFormat="1" x14ac:dyDescent="0.3">
      <c r="A298" s="50" t="s">
        <v>582</v>
      </c>
      <c r="B298" s="51" t="s">
        <v>40</v>
      </c>
      <c r="C298" s="51" t="s">
        <v>583</v>
      </c>
      <c r="D298" s="51" t="s">
        <v>42</v>
      </c>
      <c r="E298" s="51" t="s">
        <v>580</v>
      </c>
      <c r="F298" s="51"/>
      <c r="G298" s="47"/>
      <c r="H298" s="47"/>
      <c r="I298" s="47"/>
      <c r="J298" s="47"/>
      <c r="K298" s="47"/>
      <c r="L298" s="51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21"/>
      <c r="AU298" s="21"/>
      <c r="AV298" s="21"/>
      <c r="AW298" s="22"/>
      <c r="AX298" s="23"/>
      <c r="AY298" s="19"/>
      <c r="AZ298" s="22">
        <v>5000</v>
      </c>
      <c r="BA298" s="24"/>
      <c r="BB298" s="19"/>
      <c r="BC298" s="19"/>
      <c r="BD298" s="19"/>
      <c r="BE298" s="19"/>
      <c r="BF298" s="19"/>
      <c r="BG298" s="19"/>
      <c r="BH298" s="19"/>
      <c r="BI298" s="19"/>
      <c r="BJ298" s="21"/>
      <c r="BK298" s="21"/>
      <c r="BL298" s="21"/>
      <c r="BM298" s="21">
        <f t="shared" si="115"/>
        <v>5000</v>
      </c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>
        <f t="shared" si="114"/>
        <v>5000</v>
      </c>
      <c r="CB298" s="20"/>
      <c r="CC298" s="20"/>
      <c r="CD298" s="20"/>
    </row>
    <row r="299" spans="1:82" s="49" customFormat="1" x14ac:dyDescent="0.3">
      <c r="A299" s="50" t="s">
        <v>88</v>
      </c>
      <c r="B299" s="51" t="s">
        <v>40</v>
      </c>
      <c r="C299" s="51" t="s">
        <v>90</v>
      </c>
      <c r="D299" s="51" t="s">
        <v>42</v>
      </c>
      <c r="E299" s="51" t="s">
        <v>580</v>
      </c>
      <c r="F299" s="51" t="s">
        <v>581</v>
      </c>
      <c r="G299" s="47" t="str">
        <f>IF(M299&gt;0, "1", "0")</f>
        <v>0</v>
      </c>
      <c r="H299" s="47" t="str">
        <f>IF(S299&gt;0, "1", "0")</f>
        <v>1</v>
      </c>
      <c r="I299" s="47" t="str">
        <f>IF(AI299&gt;0, "1", "0")</f>
        <v>0</v>
      </c>
      <c r="J299" s="47" t="str">
        <f>IF(AZ299&gt;0, "1", "0")</f>
        <v>0</v>
      </c>
      <c r="K299" s="47" t="str">
        <f>CONCATENATE(G299,H299,I299,J299)</f>
        <v>0100</v>
      </c>
      <c r="L299" s="52" t="str">
        <f>A299&amp;B299&amp;E299</f>
        <v>1560N/AEASI MTSS</v>
      </c>
      <c r="M299" s="19"/>
      <c r="N299" s="19"/>
      <c r="O299" s="19"/>
      <c r="P299" s="19"/>
      <c r="Q299" s="19">
        <f>SUM(M299:P299)</f>
        <v>0</v>
      </c>
      <c r="R299" s="19"/>
      <c r="S299" s="19">
        <v>34142</v>
      </c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>
        <f>SUM(Q299:AE299)</f>
        <v>34142</v>
      </c>
      <c r="AG299" s="19"/>
      <c r="AH299" s="19">
        <v>65000</v>
      </c>
      <c r="AI299" s="19"/>
      <c r="AJ299" s="19"/>
      <c r="AK299" s="19"/>
      <c r="AL299" s="19"/>
      <c r="AM299" s="19"/>
      <c r="AN299" s="19">
        <v>0</v>
      </c>
      <c r="AO299" s="19">
        <v>0</v>
      </c>
      <c r="AP299" s="19"/>
      <c r="AQ299" s="19"/>
      <c r="AR299" s="19"/>
      <c r="AS299" s="19"/>
      <c r="AT299" s="21"/>
      <c r="AU299" s="21">
        <v>0</v>
      </c>
      <c r="AV299" s="21">
        <v>-47063.49</v>
      </c>
      <c r="AW299" s="22">
        <f>SUM(AF299:AV299)</f>
        <v>52078.51</v>
      </c>
      <c r="AX299" s="23">
        <v>66515</v>
      </c>
      <c r="AY299" s="19">
        <v>0</v>
      </c>
      <c r="AZ299" s="22"/>
      <c r="BA299" s="24">
        <v>-25978.649999999998</v>
      </c>
      <c r="BB299" s="19">
        <v>-32766.57</v>
      </c>
      <c r="BC299" s="19">
        <v>0</v>
      </c>
      <c r="BD299" s="19">
        <v>0</v>
      </c>
      <c r="BE299" s="19"/>
      <c r="BF299" s="19">
        <v>-10297.32</v>
      </c>
      <c r="BG299" s="19">
        <v>0</v>
      </c>
      <c r="BH299" s="19">
        <v>0</v>
      </c>
      <c r="BI299" s="19">
        <v>-15253.4</v>
      </c>
      <c r="BJ299" s="21"/>
      <c r="BK299" s="21">
        <v>-11818.7</v>
      </c>
      <c r="BL299" s="21"/>
      <c r="BM299" s="21">
        <f t="shared" si="115"/>
        <v>22478.870000000014</v>
      </c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>
        <f t="shared" si="114"/>
        <v>22478.870000000014</v>
      </c>
      <c r="CB299" s="20"/>
      <c r="CC299" s="20"/>
      <c r="CD299" s="20"/>
    </row>
    <row r="300" spans="1:82" s="49" customFormat="1" x14ac:dyDescent="0.3">
      <c r="A300" s="50" t="s">
        <v>399</v>
      </c>
      <c r="B300" s="51" t="s">
        <v>40</v>
      </c>
      <c r="C300" s="51" t="s">
        <v>401</v>
      </c>
      <c r="D300" s="51" t="s">
        <v>42</v>
      </c>
      <c r="E300" s="51" t="s">
        <v>580</v>
      </c>
      <c r="F300" s="51"/>
      <c r="G300" s="47"/>
      <c r="H300" s="47"/>
      <c r="I300" s="47"/>
      <c r="J300" s="47"/>
      <c r="K300" s="47"/>
      <c r="L300" s="51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21"/>
      <c r="AU300" s="21"/>
      <c r="AV300" s="21"/>
      <c r="AW300" s="22"/>
      <c r="AX300" s="23"/>
      <c r="AY300" s="19"/>
      <c r="AZ300" s="22">
        <v>5000</v>
      </c>
      <c r="BA300" s="24"/>
      <c r="BB300" s="19"/>
      <c r="BC300" s="19"/>
      <c r="BD300" s="19"/>
      <c r="BE300" s="19"/>
      <c r="BF300" s="19"/>
      <c r="BG300" s="19"/>
      <c r="BH300" s="19"/>
      <c r="BI300" s="19"/>
      <c r="BJ300" s="21"/>
      <c r="BK300" s="21"/>
      <c r="BL300" s="21"/>
      <c r="BM300" s="21">
        <f t="shared" si="115"/>
        <v>5000</v>
      </c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>
        <f t="shared" si="114"/>
        <v>5000</v>
      </c>
      <c r="CB300" s="20"/>
      <c r="CC300" s="20"/>
      <c r="CD300" s="20"/>
    </row>
    <row r="301" spans="1:82" s="49" customFormat="1" x14ac:dyDescent="0.3">
      <c r="A301" s="50" t="s">
        <v>426</v>
      </c>
      <c r="B301" s="51" t="s">
        <v>40</v>
      </c>
      <c r="C301" s="51" t="s">
        <v>428</v>
      </c>
      <c r="D301" s="51" t="s">
        <v>42</v>
      </c>
      <c r="E301" s="51" t="s">
        <v>580</v>
      </c>
      <c r="F301" s="51" t="s">
        <v>581</v>
      </c>
      <c r="G301" s="47" t="str">
        <f>IF(M301&gt;0, "1", "0")</f>
        <v>0</v>
      </c>
      <c r="H301" s="47" t="str">
        <f>IF(S301&gt;0, "1", "0")</f>
        <v>1</v>
      </c>
      <c r="I301" s="47" t="str">
        <f>IF(AI301&gt;0, "1", "0")</f>
        <v>0</v>
      </c>
      <c r="J301" s="47" t="str">
        <f>IF(AZ301&gt;0, "1", "0")</f>
        <v>0</v>
      </c>
      <c r="K301" s="47" t="str">
        <f>CONCATENATE(G301,H301,I301,J301)</f>
        <v>0100</v>
      </c>
      <c r="L301" s="51" t="str">
        <f>A301&amp;B301&amp;E301</f>
        <v>3140N/AEASI MTSS</v>
      </c>
      <c r="M301" s="19"/>
      <c r="N301" s="19"/>
      <c r="O301" s="19"/>
      <c r="P301" s="19"/>
      <c r="Q301" s="19">
        <f>SUM(M301:P301)</f>
        <v>0</v>
      </c>
      <c r="R301" s="19"/>
      <c r="S301" s="19">
        <v>5480</v>
      </c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>
        <f>SUM(Q301:AE301)</f>
        <v>5480</v>
      </c>
      <c r="AG301" s="19"/>
      <c r="AH301" s="19">
        <v>70930</v>
      </c>
      <c r="AI301" s="19"/>
      <c r="AJ301" s="19"/>
      <c r="AK301" s="19"/>
      <c r="AL301" s="19"/>
      <c r="AM301" s="19"/>
      <c r="AN301" s="19">
        <v>-145.08000000000001</v>
      </c>
      <c r="AO301" s="19">
        <v>0</v>
      </c>
      <c r="AP301" s="19"/>
      <c r="AQ301" s="19"/>
      <c r="AR301" s="19"/>
      <c r="AS301" s="19">
        <v>-28371.360000000001</v>
      </c>
      <c r="AT301" s="21">
        <v>-923.67</v>
      </c>
      <c r="AU301" s="21">
        <v>0</v>
      </c>
      <c r="AV301" s="21">
        <v>-22552.04</v>
      </c>
      <c r="AW301" s="22">
        <f>SUM(AF301:AV301)</f>
        <v>24417.85</v>
      </c>
      <c r="AX301" s="23">
        <v>59590</v>
      </c>
      <c r="AY301" s="19">
        <v>0</v>
      </c>
      <c r="AZ301" s="22"/>
      <c r="BA301" s="24">
        <v>0</v>
      </c>
      <c r="BB301" s="19">
        <v>0</v>
      </c>
      <c r="BC301" s="19">
        <v>-17127.28</v>
      </c>
      <c r="BD301" s="19">
        <v>-2158.94</v>
      </c>
      <c r="BE301" s="19"/>
      <c r="BF301" s="19"/>
      <c r="BG301" s="19">
        <v>0</v>
      </c>
      <c r="BH301" s="19">
        <v>0</v>
      </c>
      <c r="BI301" s="19">
        <v>0</v>
      </c>
      <c r="BJ301" s="21"/>
      <c r="BK301" s="21">
        <v>-58221.24</v>
      </c>
      <c r="BL301" s="21">
        <v>-5590.76</v>
      </c>
      <c r="BM301" s="21">
        <f t="shared" si="115"/>
        <v>909.63000000000648</v>
      </c>
      <c r="BN301" s="19"/>
      <c r="BO301" s="19">
        <v>-909.63</v>
      </c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>
        <f t="shared" si="114"/>
        <v>6.4801497501321137E-12</v>
      </c>
      <c r="CB301" s="20"/>
      <c r="CC301" s="20"/>
      <c r="CD301" s="20"/>
    </row>
    <row r="302" spans="1:82" s="49" customFormat="1" x14ac:dyDescent="0.3">
      <c r="A302" s="50" t="s">
        <v>207</v>
      </c>
      <c r="B302" s="51" t="s">
        <v>40</v>
      </c>
      <c r="C302" s="51" t="s">
        <v>209</v>
      </c>
      <c r="D302" s="51" t="s">
        <v>42</v>
      </c>
      <c r="E302" s="51" t="s">
        <v>580</v>
      </c>
      <c r="F302" s="51" t="s">
        <v>581</v>
      </c>
      <c r="G302" s="47" t="str">
        <f>IF(M302&gt;0, "1", "0")</f>
        <v>0</v>
      </c>
      <c r="H302" s="47" t="str">
        <f>IF(S302&gt;0, "1", "0")</f>
        <v>1</v>
      </c>
      <c r="I302" s="47" t="str">
        <f>IF(AI302&gt;0, "1", "0")</f>
        <v>0</v>
      </c>
      <c r="J302" s="47" t="str">
        <f>IF(AZ302&gt;0, "1", "0")</f>
        <v>0</v>
      </c>
      <c r="K302" s="47" t="str">
        <f>CONCATENATE(G302,H302,I302,J302)</f>
        <v>0100</v>
      </c>
      <c r="L302" s="51" t="str">
        <f>A302&amp;B302&amp;E302</f>
        <v>8001N/AEASI MTSS</v>
      </c>
      <c r="M302" s="19"/>
      <c r="N302" s="19"/>
      <c r="O302" s="19"/>
      <c r="P302" s="19"/>
      <c r="Q302" s="19">
        <f>SUM(M302:P302)</f>
        <v>0</v>
      </c>
      <c r="R302" s="19"/>
      <c r="S302" s="19">
        <v>21000</v>
      </c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>
        <f>SUM(Q302:AE302)</f>
        <v>21000</v>
      </c>
      <c r="AG302" s="19"/>
      <c r="AH302" s="19">
        <v>49125</v>
      </c>
      <c r="AI302" s="19"/>
      <c r="AJ302" s="19"/>
      <c r="AK302" s="19">
        <v>-9413</v>
      </c>
      <c r="AL302" s="19"/>
      <c r="AM302" s="19"/>
      <c r="AN302" s="19">
        <v>0</v>
      </c>
      <c r="AO302" s="19">
        <v>0</v>
      </c>
      <c r="AP302" s="19"/>
      <c r="AQ302" s="19"/>
      <c r="AR302" s="19"/>
      <c r="AS302" s="19"/>
      <c r="AT302" s="21">
        <v>0</v>
      </c>
      <c r="AU302" s="21">
        <v>-16046</v>
      </c>
      <c r="AV302" s="21">
        <v>0</v>
      </c>
      <c r="AW302" s="22">
        <f>SUM(AF302:AV302)</f>
        <v>44666</v>
      </c>
      <c r="AX302" s="23">
        <v>51625</v>
      </c>
      <c r="AY302" s="19">
        <v>0</v>
      </c>
      <c r="AZ302" s="22"/>
      <c r="BA302" s="24">
        <v>0</v>
      </c>
      <c r="BB302" s="19">
        <v>0</v>
      </c>
      <c r="BC302" s="19">
        <v>-15867</v>
      </c>
      <c r="BD302" s="19">
        <v>0</v>
      </c>
      <c r="BE302" s="19"/>
      <c r="BF302" s="19"/>
      <c r="BG302" s="19">
        <v>0</v>
      </c>
      <c r="BH302" s="19">
        <v>0</v>
      </c>
      <c r="BI302" s="19">
        <v>0</v>
      </c>
      <c r="BJ302" s="21"/>
      <c r="BK302" s="21"/>
      <c r="BL302" s="21">
        <v>-34593.919999999998</v>
      </c>
      <c r="BM302" s="21">
        <f>SUM(AW302:BL302)</f>
        <v>45830.080000000002</v>
      </c>
      <c r="BN302" s="19"/>
      <c r="BO302" s="19">
        <v>-4352.87</v>
      </c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>
        <f t="shared" si="114"/>
        <v>41477.21</v>
      </c>
      <c r="CB302" s="20"/>
      <c r="CC302" s="20"/>
      <c r="CD302" s="20"/>
    </row>
    <row r="303" spans="1:82" s="49" customFormat="1" x14ac:dyDescent="0.3">
      <c r="A303" s="50" t="s">
        <v>55</v>
      </c>
      <c r="B303" s="51" t="s">
        <v>464</v>
      </c>
      <c r="C303" s="51" t="s">
        <v>56</v>
      </c>
      <c r="D303" s="51" t="s">
        <v>465</v>
      </c>
      <c r="E303" s="52" t="s">
        <v>584</v>
      </c>
      <c r="F303" s="52"/>
      <c r="G303" s="47"/>
      <c r="H303" s="47"/>
      <c r="I303" s="47"/>
      <c r="J303" s="47"/>
      <c r="K303" s="47"/>
      <c r="L303" s="52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21"/>
      <c r="AU303" s="21"/>
      <c r="AV303" s="21"/>
      <c r="AW303" s="22"/>
      <c r="AX303" s="23"/>
      <c r="AY303" s="19"/>
      <c r="AZ303" s="22">
        <v>20000</v>
      </c>
      <c r="BA303" s="24"/>
      <c r="BB303" s="19"/>
      <c r="BC303" s="19"/>
      <c r="BD303" s="19"/>
      <c r="BE303" s="19"/>
      <c r="BF303" s="19"/>
      <c r="BG303" s="19"/>
      <c r="BH303" s="19"/>
      <c r="BI303" s="19"/>
      <c r="BJ303" s="21"/>
      <c r="BK303" s="21"/>
      <c r="BL303" s="21"/>
      <c r="BM303" s="21">
        <f t="shared" ref="BM303:BM304" si="129">SUM(AW303:BL303)</f>
        <v>20000</v>
      </c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>
        <f t="shared" si="114"/>
        <v>20000</v>
      </c>
      <c r="CB303" s="20"/>
      <c r="CC303" s="20"/>
      <c r="CD303" s="20"/>
    </row>
    <row r="304" spans="1:82" s="49" customFormat="1" x14ac:dyDescent="0.3">
      <c r="A304" s="50" t="s">
        <v>55</v>
      </c>
      <c r="B304" s="51" t="s">
        <v>585</v>
      </c>
      <c r="C304" s="51" t="s">
        <v>56</v>
      </c>
      <c r="D304" s="51" t="s">
        <v>586</v>
      </c>
      <c r="E304" s="52" t="s">
        <v>584</v>
      </c>
      <c r="F304" s="52"/>
      <c r="G304" s="47"/>
      <c r="H304" s="47"/>
      <c r="I304" s="47"/>
      <c r="J304" s="47"/>
      <c r="K304" s="47"/>
      <c r="L304" s="52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21"/>
      <c r="AU304" s="21"/>
      <c r="AV304" s="21"/>
      <c r="AW304" s="22"/>
      <c r="AX304" s="23"/>
      <c r="AY304" s="19"/>
      <c r="AZ304" s="22">
        <v>20000</v>
      </c>
      <c r="BA304" s="24"/>
      <c r="BB304" s="19"/>
      <c r="BC304" s="19"/>
      <c r="BD304" s="19"/>
      <c r="BE304" s="19"/>
      <c r="BF304" s="19"/>
      <c r="BG304" s="19"/>
      <c r="BH304" s="19"/>
      <c r="BI304" s="19"/>
      <c r="BJ304" s="21"/>
      <c r="BK304" s="21"/>
      <c r="BL304" s="21"/>
      <c r="BM304" s="21">
        <f t="shared" si="129"/>
        <v>20000</v>
      </c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>
        <f t="shared" si="114"/>
        <v>20000</v>
      </c>
      <c r="CB304" s="20"/>
      <c r="CC304" s="20"/>
      <c r="CD304" s="20"/>
    </row>
    <row r="305" spans="1:82" s="49" customFormat="1" x14ac:dyDescent="0.3">
      <c r="A305" s="53" t="s">
        <v>385</v>
      </c>
      <c r="B305" s="52" t="s">
        <v>386</v>
      </c>
      <c r="C305" s="51" t="s">
        <v>387</v>
      </c>
      <c r="D305" s="51" t="s">
        <v>388</v>
      </c>
      <c r="E305" s="52" t="s">
        <v>584</v>
      </c>
      <c r="F305" s="52" t="s">
        <v>587</v>
      </c>
      <c r="G305" s="47" t="str">
        <f>IF(M305&gt;0, "1", "0")</f>
        <v>1</v>
      </c>
      <c r="H305" s="47" t="str">
        <f>IF(S305&gt;0, "1", "0")</f>
        <v>0</v>
      </c>
      <c r="I305" s="47" t="str">
        <f>IF(AI305&gt;0, "1", "0")</f>
        <v>0</v>
      </c>
      <c r="J305" s="47" t="str">
        <f>IF(AZ305&gt;0, "1", "0")</f>
        <v>0</v>
      </c>
      <c r="K305" s="47" t="str">
        <f>CONCATENATE(G305,H305,I305,J305)</f>
        <v>1000</v>
      </c>
      <c r="L305" s="52" t="str">
        <f>A305&amp;B305&amp;E305</f>
        <v>21809149Engagement Planning</v>
      </c>
      <c r="M305" s="19">
        <v>10478</v>
      </c>
      <c r="N305" s="19"/>
      <c r="O305" s="19"/>
      <c r="P305" s="19"/>
      <c r="Q305" s="19">
        <f>SUM(M305:P305)</f>
        <v>10478</v>
      </c>
      <c r="R305" s="19"/>
      <c r="S305" s="19">
        <v>0</v>
      </c>
      <c r="T305" s="19"/>
      <c r="U305" s="19"/>
      <c r="V305" s="19"/>
      <c r="W305" s="19">
        <v>-10478</v>
      </c>
      <c r="X305" s="19"/>
      <c r="Y305" s="19"/>
      <c r="Z305" s="19"/>
      <c r="AA305" s="19"/>
      <c r="AB305" s="19"/>
      <c r="AC305" s="19"/>
      <c r="AD305" s="19"/>
      <c r="AE305" s="19"/>
      <c r="AF305" s="19">
        <f>SUM(Q305:AE305)</f>
        <v>0</v>
      </c>
      <c r="AG305" s="19"/>
      <c r="AH305" s="19">
        <v>0</v>
      </c>
      <c r="AI305" s="19"/>
      <c r="AJ305" s="19"/>
      <c r="AK305" s="19"/>
      <c r="AL305" s="19"/>
      <c r="AM305" s="19"/>
      <c r="AN305" s="19">
        <v>0</v>
      </c>
      <c r="AO305" s="19">
        <v>0</v>
      </c>
      <c r="AP305" s="19"/>
      <c r="AQ305" s="19"/>
      <c r="AR305" s="19"/>
      <c r="AS305" s="19"/>
      <c r="AT305" s="21">
        <v>0</v>
      </c>
      <c r="AU305" s="21">
        <v>0</v>
      </c>
      <c r="AV305" s="21">
        <v>0</v>
      </c>
      <c r="AW305" s="22">
        <f>SUM(AF305:AV305)</f>
        <v>0</v>
      </c>
      <c r="AX305" s="23">
        <v>0</v>
      </c>
      <c r="AY305" s="19">
        <v>0</v>
      </c>
      <c r="AZ305" s="22"/>
      <c r="BA305" s="24">
        <v>0</v>
      </c>
      <c r="BB305" s="19">
        <v>0</v>
      </c>
      <c r="BC305" s="19">
        <v>0</v>
      </c>
      <c r="BD305" s="19">
        <v>0</v>
      </c>
      <c r="BE305" s="19"/>
      <c r="BF305" s="19"/>
      <c r="BG305" s="19">
        <v>0</v>
      </c>
      <c r="BH305" s="19">
        <v>0</v>
      </c>
      <c r="BI305" s="19">
        <v>0</v>
      </c>
      <c r="BJ305" s="21"/>
      <c r="BK305" s="21"/>
      <c r="BL305" s="21"/>
      <c r="BM305" s="21">
        <f>SUM(AW305:BL305)</f>
        <v>0</v>
      </c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>
        <f t="shared" si="114"/>
        <v>0</v>
      </c>
      <c r="CB305" s="20"/>
      <c r="CC305" s="20"/>
      <c r="CD305" s="20"/>
    </row>
    <row r="306" spans="1:82" s="49" customFormat="1" x14ac:dyDescent="0.3">
      <c r="A306" s="50" t="s">
        <v>65</v>
      </c>
      <c r="B306" s="51" t="s">
        <v>588</v>
      </c>
      <c r="C306" s="51" t="s">
        <v>67</v>
      </c>
      <c r="D306" s="51" t="s">
        <v>589</v>
      </c>
      <c r="E306" s="52" t="s">
        <v>584</v>
      </c>
      <c r="F306" s="52" t="s">
        <v>587</v>
      </c>
      <c r="G306" s="47" t="str">
        <f>IF(M306&gt;0, "1", "0")</f>
        <v>1</v>
      </c>
      <c r="H306" s="47" t="str">
        <f>IF(S306&gt;0, "1", "0")</f>
        <v>1</v>
      </c>
      <c r="I306" s="47" t="str">
        <f>IF(AI306&gt;0, "1", "0")</f>
        <v>0</v>
      </c>
      <c r="J306" s="47" t="str">
        <f>IF(AZ306&gt;0, "1", "0")</f>
        <v>0</v>
      </c>
      <c r="K306" s="47" t="str">
        <f>CONCATENATE(G306,H306,I306,J306)</f>
        <v>1100</v>
      </c>
      <c r="L306" s="52" t="str">
        <f>A306&amp;B306&amp;E306</f>
        <v>31203880Engagement Planning</v>
      </c>
      <c r="M306" s="19">
        <v>11906</v>
      </c>
      <c r="N306" s="19"/>
      <c r="O306" s="19">
        <v>-1245</v>
      </c>
      <c r="P306" s="19"/>
      <c r="Q306" s="19">
        <f>SUM(M306:P306)</f>
        <v>10661</v>
      </c>
      <c r="R306" s="19"/>
      <c r="S306" s="19">
        <v>10000</v>
      </c>
      <c r="T306" s="19"/>
      <c r="U306" s="19"/>
      <c r="V306" s="19">
        <v>-2363</v>
      </c>
      <c r="W306" s="19"/>
      <c r="X306" s="19">
        <v>-2414</v>
      </c>
      <c r="Y306" s="19">
        <v>-4751</v>
      </c>
      <c r="Z306" s="19">
        <v>-1133</v>
      </c>
      <c r="AA306" s="19"/>
      <c r="AB306" s="19"/>
      <c r="AC306" s="19"/>
      <c r="AD306" s="19"/>
      <c r="AE306" s="19">
        <v>-4879.8999999999996</v>
      </c>
      <c r="AF306" s="19">
        <f>SUM(Q306:AE306)</f>
        <v>5120.1000000000004</v>
      </c>
      <c r="AG306" s="19"/>
      <c r="AH306" s="19">
        <v>0</v>
      </c>
      <c r="AI306" s="19"/>
      <c r="AJ306" s="19"/>
      <c r="AK306" s="19"/>
      <c r="AL306" s="19"/>
      <c r="AM306" s="19">
        <v>-340.62</v>
      </c>
      <c r="AN306" s="19">
        <v>0</v>
      </c>
      <c r="AO306" s="19">
        <v>0</v>
      </c>
      <c r="AP306" s="19"/>
      <c r="AQ306" s="19"/>
      <c r="AR306" s="19"/>
      <c r="AS306" s="19"/>
      <c r="AT306" s="21">
        <v>-4779.4799999999996</v>
      </c>
      <c r="AU306" s="21">
        <v>0</v>
      </c>
      <c r="AV306" s="21">
        <v>0</v>
      </c>
      <c r="AW306" s="22">
        <f>SUM(AF306:AV306)</f>
        <v>9.0949470177292824E-13</v>
      </c>
      <c r="AX306" s="23">
        <v>0</v>
      </c>
      <c r="AY306" s="19">
        <v>0</v>
      </c>
      <c r="AZ306" s="22"/>
      <c r="BA306" s="24">
        <v>0</v>
      </c>
      <c r="BB306" s="19">
        <v>0</v>
      </c>
      <c r="BC306" s="19">
        <v>0</v>
      </c>
      <c r="BD306" s="19">
        <v>0</v>
      </c>
      <c r="BE306" s="19"/>
      <c r="BF306" s="19"/>
      <c r="BG306" s="19">
        <v>0</v>
      </c>
      <c r="BH306" s="19">
        <v>0</v>
      </c>
      <c r="BI306" s="19">
        <v>0</v>
      </c>
      <c r="BJ306" s="21"/>
      <c r="BK306" s="21"/>
      <c r="BL306" s="21"/>
      <c r="BM306" s="21">
        <f>SUM(AW306:BL306)</f>
        <v>9.0949470177292824E-13</v>
      </c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>
        <f t="shared" si="114"/>
        <v>9.0949470177292824E-13</v>
      </c>
      <c r="CB306" s="20"/>
      <c r="CC306" s="20"/>
      <c r="CD306" s="20"/>
    </row>
    <row r="307" spans="1:82" s="49" customFormat="1" x14ac:dyDescent="0.3">
      <c r="A307" s="50" t="s">
        <v>250</v>
      </c>
      <c r="B307" s="51" t="s">
        <v>40</v>
      </c>
      <c r="C307" s="51" t="s">
        <v>252</v>
      </c>
      <c r="D307" s="51" t="s">
        <v>42</v>
      </c>
      <c r="E307" s="52" t="s">
        <v>590</v>
      </c>
      <c r="F307" s="52" t="s">
        <v>591</v>
      </c>
      <c r="G307" s="47" t="str">
        <f>IF(M307&gt;0, "1", "0")</f>
        <v>0</v>
      </c>
      <c r="H307" s="47" t="str">
        <f>IF(S307&gt;0, "1", "0")</f>
        <v>0</v>
      </c>
      <c r="I307" s="47" t="str">
        <f>IF(AI307&gt;0, "1", "0")</f>
        <v>0</v>
      </c>
      <c r="J307" s="47" t="str">
        <f>IF(AZ307&gt;0, "1", "0")</f>
        <v>1</v>
      </c>
      <c r="K307" s="47" t="str">
        <f>CONCATENATE(G307,H307,I307,J307)</f>
        <v>0001</v>
      </c>
      <c r="L307" s="52" t="str">
        <f>A307&amp;B307&amp;E307</f>
        <v>0060N/AReallocated Assistance Fund</v>
      </c>
      <c r="M307" s="55"/>
      <c r="N307" s="55"/>
      <c r="O307" s="55"/>
      <c r="P307" s="55"/>
      <c r="Q307" s="19"/>
      <c r="R307" s="19"/>
      <c r="S307" s="19">
        <v>0</v>
      </c>
      <c r="T307" s="55"/>
      <c r="U307" s="55"/>
      <c r="V307" s="55"/>
      <c r="W307" s="55"/>
      <c r="X307" s="55"/>
      <c r="Y307" s="55"/>
      <c r="Z307" s="55"/>
      <c r="AA307" s="55"/>
      <c r="AB307" s="55"/>
      <c r="AC307" s="19"/>
      <c r="AD307" s="55"/>
      <c r="AE307" s="19"/>
      <c r="AF307" s="19">
        <f>SUM(Q307:AE307)</f>
        <v>0</v>
      </c>
      <c r="AG307" s="19"/>
      <c r="AH307" s="19">
        <v>0</v>
      </c>
      <c r="AI307" s="19"/>
      <c r="AJ307" s="55"/>
      <c r="AK307" s="55"/>
      <c r="AL307" s="55"/>
      <c r="AM307" s="55"/>
      <c r="AN307" s="19">
        <v>0</v>
      </c>
      <c r="AO307" s="19">
        <v>0</v>
      </c>
      <c r="AP307" s="55"/>
      <c r="AQ307" s="55"/>
      <c r="AR307" s="19"/>
      <c r="AS307" s="19"/>
      <c r="AT307" s="21"/>
      <c r="AU307" s="21"/>
      <c r="AV307" s="21"/>
      <c r="AW307" s="22">
        <f>SUM(AF307:AV307)</f>
        <v>0</v>
      </c>
      <c r="AX307" s="23"/>
      <c r="AY307" s="19"/>
      <c r="AZ307" s="22">
        <v>29486</v>
      </c>
      <c r="BA307" s="24"/>
      <c r="BB307" s="19"/>
      <c r="BC307" s="55"/>
      <c r="BD307" s="19"/>
      <c r="BE307" s="19">
        <v>-7371.5</v>
      </c>
      <c r="BF307" s="55"/>
      <c r="BG307" s="55">
        <v>0</v>
      </c>
      <c r="BH307" s="19">
        <v>-7371.5</v>
      </c>
      <c r="BI307" s="19">
        <v>0</v>
      </c>
      <c r="BJ307" s="21"/>
      <c r="BK307" s="21">
        <v>-14743</v>
      </c>
      <c r="BL307" s="21"/>
      <c r="BM307" s="21">
        <f>SUM(AW307:BL307)</f>
        <v>0</v>
      </c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>
        <f t="shared" si="114"/>
        <v>0</v>
      </c>
      <c r="CB307" s="20"/>
      <c r="CC307" s="20"/>
      <c r="CD307" s="20"/>
    </row>
    <row r="308" spans="1:82" s="49" customFormat="1" x14ac:dyDescent="0.3">
      <c r="A308" s="53" t="s">
        <v>221</v>
      </c>
      <c r="B308" s="51" t="s">
        <v>40</v>
      </c>
      <c r="C308" s="51" t="s">
        <v>222</v>
      </c>
      <c r="D308" s="51" t="s">
        <v>42</v>
      </c>
      <c r="E308" s="52" t="s">
        <v>590</v>
      </c>
      <c r="F308" s="52" t="s">
        <v>591</v>
      </c>
      <c r="G308" s="47" t="str">
        <f>IF(M308&gt;0, "1", "0")</f>
        <v>0</v>
      </c>
      <c r="H308" s="47" t="str">
        <f>IF(S308&gt;0, "1", "0")</f>
        <v>0</v>
      </c>
      <c r="I308" s="47" t="str">
        <f>IF(AI308&gt;0, "1", "0")</f>
        <v>0</v>
      </c>
      <c r="J308" s="47" t="str">
        <f>IF(AZ308&gt;0, "1", "0")</f>
        <v>1</v>
      </c>
      <c r="K308" s="47" t="str">
        <f>CONCATENATE(G308,H308,I308,J308)</f>
        <v>0001</v>
      </c>
      <c r="L308" s="52" t="str">
        <f>A308&amp;B308&amp;E308</f>
        <v>2760N/AReallocated Assistance Fund</v>
      </c>
      <c r="M308" s="19"/>
      <c r="N308" s="19"/>
      <c r="O308" s="19"/>
      <c r="P308" s="19"/>
      <c r="Q308" s="19"/>
      <c r="R308" s="19"/>
      <c r="S308" s="19">
        <v>0</v>
      </c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>
        <f>SUM(Q308:AE308)</f>
        <v>0</v>
      </c>
      <c r="AG308" s="55"/>
      <c r="AH308" s="55">
        <v>0</v>
      </c>
      <c r="AI308" s="55"/>
      <c r="AJ308" s="19"/>
      <c r="AK308" s="19"/>
      <c r="AL308" s="19"/>
      <c r="AM308" s="19"/>
      <c r="AN308" s="19">
        <v>0</v>
      </c>
      <c r="AO308" s="19">
        <v>0</v>
      </c>
      <c r="AP308" s="19"/>
      <c r="AQ308" s="55"/>
      <c r="AR308" s="19"/>
      <c r="AS308" s="19"/>
      <c r="AT308" s="21"/>
      <c r="AU308" s="21"/>
      <c r="AV308" s="21"/>
      <c r="AW308" s="22">
        <f>SUM(AF308:AV308)</f>
        <v>0</v>
      </c>
      <c r="AX308" s="57"/>
      <c r="AY308" s="55"/>
      <c r="AZ308" s="58">
        <v>25257</v>
      </c>
      <c r="BA308" s="24"/>
      <c r="BB308" s="19"/>
      <c r="BC308" s="19"/>
      <c r="BD308" s="19"/>
      <c r="BE308" s="19"/>
      <c r="BF308" s="19"/>
      <c r="BG308" s="55">
        <v>0</v>
      </c>
      <c r="BH308" s="19">
        <v>0</v>
      </c>
      <c r="BI308" s="19">
        <v>0</v>
      </c>
      <c r="BJ308" s="21"/>
      <c r="BK308" s="21"/>
      <c r="BL308" s="21"/>
      <c r="BM308" s="21">
        <f>SUM(AW308:BL308)</f>
        <v>25257</v>
      </c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>
        <f t="shared" si="114"/>
        <v>25257</v>
      </c>
      <c r="CB308" s="20"/>
      <c r="CC308" s="20"/>
      <c r="CD308" s="20"/>
    </row>
    <row r="309" spans="1:82" s="49" customFormat="1" x14ac:dyDescent="0.3">
      <c r="A309" s="50" t="s">
        <v>108</v>
      </c>
      <c r="B309" s="51" t="s">
        <v>592</v>
      </c>
      <c r="C309" s="51" t="s">
        <v>110</v>
      </c>
      <c r="D309" s="51" t="s">
        <v>593</v>
      </c>
      <c r="E309" s="51" t="s">
        <v>594</v>
      </c>
      <c r="F309" s="51"/>
      <c r="G309" s="47"/>
      <c r="H309" s="47"/>
      <c r="I309" s="47"/>
      <c r="J309" s="47"/>
      <c r="K309" s="47"/>
      <c r="L309" s="51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21"/>
      <c r="AU309" s="21"/>
      <c r="AV309" s="21"/>
      <c r="AW309" s="22"/>
      <c r="AX309" s="23"/>
      <c r="AY309" s="19"/>
      <c r="AZ309" s="22">
        <v>48500</v>
      </c>
      <c r="BA309" s="24"/>
      <c r="BB309" s="19"/>
      <c r="BC309" s="19"/>
      <c r="BD309" s="19"/>
      <c r="BE309" s="19"/>
      <c r="BF309" s="19"/>
      <c r="BG309" s="19"/>
      <c r="BH309" s="19"/>
      <c r="BI309" s="19"/>
      <c r="BJ309" s="21"/>
      <c r="BK309" s="21"/>
      <c r="BL309" s="21"/>
      <c r="BM309" s="21">
        <f t="shared" ref="BM309:BM352" si="130">SUM(AW309:BL309)</f>
        <v>48500</v>
      </c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>
        <f t="shared" si="114"/>
        <v>48500</v>
      </c>
      <c r="CB309" s="20"/>
      <c r="CC309" s="20"/>
      <c r="CD309" s="20"/>
    </row>
    <row r="310" spans="1:82" s="49" customFormat="1" x14ac:dyDescent="0.3">
      <c r="A310" s="50" t="s">
        <v>595</v>
      </c>
      <c r="B310" s="51" t="s">
        <v>596</v>
      </c>
      <c r="C310" s="51" t="s">
        <v>597</v>
      </c>
      <c r="D310" s="51" t="s">
        <v>598</v>
      </c>
      <c r="E310" s="51" t="s">
        <v>594</v>
      </c>
      <c r="F310" s="51"/>
      <c r="G310" s="47"/>
      <c r="H310" s="47"/>
      <c r="I310" s="47"/>
      <c r="J310" s="47"/>
      <c r="K310" s="47"/>
      <c r="L310" s="51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21"/>
      <c r="AU310" s="21"/>
      <c r="AV310" s="21"/>
      <c r="AW310" s="22"/>
      <c r="AX310" s="23"/>
      <c r="AY310" s="19"/>
      <c r="AZ310" s="22">
        <v>51000</v>
      </c>
      <c r="BA310" s="24"/>
      <c r="BB310" s="19"/>
      <c r="BC310" s="19"/>
      <c r="BD310" s="19"/>
      <c r="BE310" s="19"/>
      <c r="BF310" s="19"/>
      <c r="BG310" s="19"/>
      <c r="BH310" s="19"/>
      <c r="BI310" s="19"/>
      <c r="BJ310" s="21"/>
      <c r="BK310" s="21"/>
      <c r="BL310" s="21"/>
      <c r="BM310" s="21">
        <f t="shared" si="130"/>
        <v>51000</v>
      </c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>
        <f t="shared" si="114"/>
        <v>51000</v>
      </c>
      <c r="CB310" s="20"/>
      <c r="CC310" s="20"/>
      <c r="CD310" s="20"/>
    </row>
    <row r="311" spans="1:82" s="49" customFormat="1" x14ac:dyDescent="0.3">
      <c r="A311" s="50" t="s">
        <v>599</v>
      </c>
      <c r="B311" s="51" t="s">
        <v>600</v>
      </c>
      <c r="C311" s="51" t="s">
        <v>601</v>
      </c>
      <c r="D311" s="51" t="s">
        <v>602</v>
      </c>
      <c r="E311" s="51" t="s">
        <v>594</v>
      </c>
      <c r="F311" s="51"/>
      <c r="G311" s="47"/>
      <c r="H311" s="47"/>
      <c r="I311" s="47"/>
      <c r="J311" s="47"/>
      <c r="K311" s="47"/>
      <c r="L311" s="51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21"/>
      <c r="AU311" s="21"/>
      <c r="AV311" s="21"/>
      <c r="AW311" s="22"/>
      <c r="AX311" s="23"/>
      <c r="AY311" s="19"/>
      <c r="AZ311" s="22">
        <v>42000</v>
      </c>
      <c r="BA311" s="24"/>
      <c r="BB311" s="19"/>
      <c r="BC311" s="19"/>
      <c r="BD311" s="19"/>
      <c r="BE311" s="19"/>
      <c r="BF311" s="19"/>
      <c r="BG311" s="19"/>
      <c r="BH311" s="19"/>
      <c r="BI311" s="19"/>
      <c r="BJ311" s="21"/>
      <c r="BK311" s="21"/>
      <c r="BL311" s="21"/>
      <c r="BM311" s="21">
        <f t="shared" si="130"/>
        <v>42000</v>
      </c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>
        <f t="shared" si="114"/>
        <v>42000</v>
      </c>
      <c r="CB311" s="20"/>
      <c r="CC311" s="20"/>
      <c r="CD311" s="20"/>
    </row>
    <row r="312" spans="1:82" s="49" customFormat="1" x14ac:dyDescent="0.3">
      <c r="A312" s="50" t="s">
        <v>76</v>
      </c>
      <c r="B312" s="51" t="s">
        <v>603</v>
      </c>
      <c r="C312" s="51" t="s">
        <v>284</v>
      </c>
      <c r="D312" s="51" t="s">
        <v>604</v>
      </c>
      <c r="E312" s="51" t="s">
        <v>594</v>
      </c>
      <c r="F312" s="51"/>
      <c r="G312" s="47"/>
      <c r="H312" s="47"/>
      <c r="I312" s="47"/>
      <c r="J312" s="47"/>
      <c r="K312" s="47"/>
      <c r="L312" s="51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21"/>
      <c r="AU312" s="21"/>
      <c r="AV312" s="21"/>
      <c r="AW312" s="22"/>
      <c r="AX312" s="23"/>
      <c r="AY312" s="19"/>
      <c r="AZ312" s="22">
        <v>32980</v>
      </c>
      <c r="BA312" s="24"/>
      <c r="BB312" s="19"/>
      <c r="BC312" s="19"/>
      <c r="BD312" s="19"/>
      <c r="BE312" s="19"/>
      <c r="BF312" s="19"/>
      <c r="BG312" s="19"/>
      <c r="BH312" s="19"/>
      <c r="BI312" s="19"/>
      <c r="BJ312" s="21"/>
      <c r="BK312" s="21"/>
      <c r="BL312" s="21"/>
      <c r="BM312" s="21">
        <f t="shared" si="130"/>
        <v>32980</v>
      </c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>
        <f t="shared" si="114"/>
        <v>32980</v>
      </c>
      <c r="CB312" s="20"/>
      <c r="CC312" s="20"/>
      <c r="CD312" s="20"/>
    </row>
    <row r="313" spans="1:82" s="49" customFormat="1" x14ac:dyDescent="0.3">
      <c r="A313" s="53" t="s">
        <v>76</v>
      </c>
      <c r="B313" s="52" t="s">
        <v>40</v>
      </c>
      <c r="C313" s="51" t="s">
        <v>284</v>
      </c>
      <c r="D313" s="51" t="s">
        <v>42</v>
      </c>
      <c r="E313" s="51" t="s">
        <v>594</v>
      </c>
      <c r="F313" s="51" t="s">
        <v>605</v>
      </c>
      <c r="G313" s="47" t="str">
        <f>IF(M313&gt;0, "1", "0")</f>
        <v>0</v>
      </c>
      <c r="H313" s="47" t="str">
        <f>IF(S313&gt;0, "1", "0")</f>
        <v>0</v>
      </c>
      <c r="I313" s="47" t="str">
        <f>IF(AI313&gt;0, "1", "0")</f>
        <v>0</v>
      </c>
      <c r="J313" s="47" t="str">
        <f>IF(AZ313&gt;0, "1", "0")</f>
        <v>0</v>
      </c>
      <c r="K313" s="47" t="str">
        <f>CONCATENATE(G313,H313,I313,J313)</f>
        <v>0000</v>
      </c>
      <c r="L313" s="51" t="str">
        <f>A313&amp;B313&amp;E313</f>
        <v>0480N/ASchool Turnaround Leaders Program</v>
      </c>
      <c r="M313" s="19"/>
      <c r="N313" s="19"/>
      <c r="O313" s="19"/>
      <c r="P313" s="19"/>
      <c r="Q313" s="19">
        <f>SUM(M313:P313)</f>
        <v>0</v>
      </c>
      <c r="R313" s="19"/>
      <c r="S313" s="19">
        <v>0</v>
      </c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>
        <f>SUM(Q313:AE313)</f>
        <v>0</v>
      </c>
      <c r="AG313" s="19"/>
      <c r="AH313" s="19">
        <v>96161</v>
      </c>
      <c r="AI313" s="19"/>
      <c r="AJ313" s="19"/>
      <c r="AK313" s="19"/>
      <c r="AL313" s="19"/>
      <c r="AM313" s="19"/>
      <c r="AN313" s="19">
        <v>0</v>
      </c>
      <c r="AO313" s="19">
        <v>0</v>
      </c>
      <c r="AP313" s="19"/>
      <c r="AQ313" s="19"/>
      <c r="AR313" s="19">
        <v>-14920</v>
      </c>
      <c r="AS313" s="19"/>
      <c r="AT313" s="21">
        <v>0</v>
      </c>
      <c r="AU313" s="21">
        <v>-38005.440000000002</v>
      </c>
      <c r="AV313" s="21">
        <v>0</v>
      </c>
      <c r="AW313" s="22">
        <f>SUM(AF313:AV313)</f>
        <v>43235.56</v>
      </c>
      <c r="AX313" s="23">
        <v>133195</v>
      </c>
      <c r="AY313" s="19">
        <v>0</v>
      </c>
      <c r="AZ313" s="22"/>
      <c r="BA313" s="24">
        <v>0</v>
      </c>
      <c r="BB313" s="19">
        <v>-200</v>
      </c>
      <c r="BC313" s="19">
        <v>0</v>
      </c>
      <c r="BD313" s="19">
        <v>-18400</v>
      </c>
      <c r="BE313" s="19"/>
      <c r="BF313" s="19">
        <v>-5500</v>
      </c>
      <c r="BG313" s="19">
        <v>0</v>
      </c>
      <c r="BH313" s="19">
        <v>0</v>
      </c>
      <c r="BI313" s="19">
        <v>-30300</v>
      </c>
      <c r="BJ313" s="21"/>
      <c r="BK313" s="21"/>
      <c r="BL313" s="21">
        <v>-3100</v>
      </c>
      <c r="BM313" s="21">
        <f t="shared" si="130"/>
        <v>118930.56</v>
      </c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>
        <f t="shared" si="114"/>
        <v>118930.56</v>
      </c>
      <c r="CB313" s="20"/>
      <c r="CC313" s="20"/>
      <c r="CD313" s="20"/>
    </row>
    <row r="314" spans="1:82" s="49" customFormat="1" x14ac:dyDescent="0.3">
      <c r="A314" s="50" t="s">
        <v>55</v>
      </c>
      <c r="B314" s="51" t="s">
        <v>606</v>
      </c>
      <c r="C314" s="51" t="s">
        <v>56</v>
      </c>
      <c r="D314" s="51" t="s">
        <v>607</v>
      </c>
      <c r="E314" s="51" t="s">
        <v>594</v>
      </c>
      <c r="F314" s="51" t="s">
        <v>605</v>
      </c>
      <c r="G314" s="47" t="str">
        <f>IF(M314&gt;0, "1", "0")</f>
        <v>0</v>
      </c>
      <c r="H314" s="47" t="str">
        <f>IF(S314&gt;0, "1", "0")</f>
        <v>1</v>
      </c>
      <c r="I314" s="47" t="str">
        <f>IF(AI314&gt;0, "1", "0")</f>
        <v>0</v>
      </c>
      <c r="J314" s="47" t="str">
        <f>IF(AZ314&gt;0, "1", "0")</f>
        <v>0</v>
      </c>
      <c r="K314" s="47" t="str">
        <f>CONCATENATE(G314,H314,I314,J314)</f>
        <v>0100</v>
      </c>
      <c r="L314" s="51" t="str">
        <f>A314&amp;B314&amp;E314</f>
        <v>08800067School Turnaround Leaders Program</v>
      </c>
      <c r="M314" s="19"/>
      <c r="N314" s="19"/>
      <c r="O314" s="19"/>
      <c r="P314" s="19"/>
      <c r="Q314" s="19">
        <f>SUM(M314:P314)</f>
        <v>0</v>
      </c>
      <c r="R314" s="19"/>
      <c r="S314" s="19">
        <v>21560</v>
      </c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>
        <f>SUM(Q314:AE314)</f>
        <v>21560</v>
      </c>
      <c r="AG314" s="19"/>
      <c r="AH314" s="19">
        <v>0</v>
      </c>
      <c r="AI314" s="19"/>
      <c r="AJ314" s="19"/>
      <c r="AK314" s="19"/>
      <c r="AL314" s="19"/>
      <c r="AM314" s="19"/>
      <c r="AN314" s="19">
        <v>0</v>
      </c>
      <c r="AO314" s="19">
        <v>0</v>
      </c>
      <c r="AP314" s="19"/>
      <c r="AQ314" s="19"/>
      <c r="AR314" s="19"/>
      <c r="AS314" s="19"/>
      <c r="AT314" s="21">
        <v>0</v>
      </c>
      <c r="AU314" s="21">
        <v>0</v>
      </c>
      <c r="AV314" s="21">
        <v>0</v>
      </c>
      <c r="AW314" s="22">
        <f>SUM(AF314:AV314)</f>
        <v>21560</v>
      </c>
      <c r="AX314" s="23">
        <v>21808</v>
      </c>
      <c r="AY314" s="19">
        <v>0</v>
      </c>
      <c r="AZ314" s="22"/>
      <c r="BA314" s="24">
        <v>0</v>
      </c>
      <c r="BB314" s="19">
        <v>0</v>
      </c>
      <c r="BC314" s="19">
        <v>0</v>
      </c>
      <c r="BD314" s="19">
        <v>0</v>
      </c>
      <c r="BE314" s="19"/>
      <c r="BF314" s="19"/>
      <c r="BG314" s="19">
        <v>0</v>
      </c>
      <c r="BH314" s="19">
        <v>0</v>
      </c>
      <c r="BI314" s="19">
        <v>0</v>
      </c>
      <c r="BJ314" s="21"/>
      <c r="BK314" s="21"/>
      <c r="BL314" s="21"/>
      <c r="BM314" s="21">
        <f t="shared" si="130"/>
        <v>43368</v>
      </c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>
        <f t="shared" si="114"/>
        <v>43368</v>
      </c>
      <c r="CB314" s="20"/>
      <c r="CC314" s="20"/>
      <c r="CD314" s="20"/>
    </row>
    <row r="315" spans="1:82" s="49" customFormat="1" x14ac:dyDescent="0.3">
      <c r="A315" s="50" t="s">
        <v>55</v>
      </c>
      <c r="B315" s="51" t="s">
        <v>606</v>
      </c>
      <c r="C315" s="51" t="s">
        <v>56</v>
      </c>
      <c r="D315" s="51" t="s">
        <v>607</v>
      </c>
      <c r="E315" s="51" t="s">
        <v>594</v>
      </c>
      <c r="F315" s="51"/>
      <c r="G315" s="47"/>
      <c r="H315" s="47"/>
      <c r="I315" s="47"/>
      <c r="J315" s="47"/>
      <c r="K315" s="47"/>
      <c r="L315" s="51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21"/>
      <c r="AU315" s="21"/>
      <c r="AV315" s="21"/>
      <c r="AW315" s="22"/>
      <c r="AX315" s="23"/>
      <c r="AY315" s="19"/>
      <c r="AZ315" s="22">
        <v>30000</v>
      </c>
      <c r="BA315" s="24"/>
      <c r="BB315" s="19"/>
      <c r="BC315" s="19"/>
      <c r="BD315" s="19"/>
      <c r="BE315" s="19"/>
      <c r="BF315" s="19"/>
      <c r="BG315" s="19"/>
      <c r="BH315" s="19"/>
      <c r="BI315" s="19"/>
      <c r="BJ315" s="21"/>
      <c r="BK315" s="21"/>
      <c r="BL315" s="21"/>
      <c r="BM315" s="21">
        <f t="shared" si="130"/>
        <v>30000</v>
      </c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>
        <f t="shared" si="114"/>
        <v>30000</v>
      </c>
      <c r="CB315" s="20"/>
      <c r="CC315" s="20"/>
      <c r="CD315" s="20"/>
    </row>
    <row r="316" spans="1:82" s="49" customFormat="1" x14ac:dyDescent="0.3">
      <c r="A316" s="50" t="s">
        <v>55</v>
      </c>
      <c r="B316" s="51" t="s">
        <v>280</v>
      </c>
      <c r="C316" s="51" t="s">
        <v>56</v>
      </c>
      <c r="D316" s="51" t="s">
        <v>608</v>
      </c>
      <c r="E316" s="51" t="s">
        <v>594</v>
      </c>
      <c r="F316" s="51" t="s">
        <v>605</v>
      </c>
      <c r="G316" s="47" t="str">
        <f>IF(M316&gt;0, "1", "0")</f>
        <v>0</v>
      </c>
      <c r="H316" s="47" t="str">
        <f>IF(S316&gt;0, "1", "0")</f>
        <v>1</v>
      </c>
      <c r="I316" s="47" t="str">
        <f>IF(AI316&gt;0, "1", "0")</f>
        <v>0</v>
      </c>
      <c r="J316" s="47" t="str">
        <f>IF(AZ316&gt;0, "1", "0")</f>
        <v>0</v>
      </c>
      <c r="K316" s="47" t="str">
        <f>CONCATENATE(G316,H316,I316,J316)</f>
        <v>0100</v>
      </c>
      <c r="L316" s="51" t="str">
        <f>A316&amp;B316&amp;E316</f>
        <v>08800220School Turnaround Leaders Program</v>
      </c>
      <c r="M316" s="19"/>
      <c r="N316" s="19"/>
      <c r="O316" s="19"/>
      <c r="P316" s="19"/>
      <c r="Q316" s="19">
        <f>SUM(M316:P316)</f>
        <v>0</v>
      </c>
      <c r="R316" s="19"/>
      <c r="S316" s="19">
        <v>25053</v>
      </c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>
        <f>SUM(Q316:AE316)</f>
        <v>25053</v>
      </c>
      <c r="AG316" s="19"/>
      <c r="AH316" s="19">
        <v>0</v>
      </c>
      <c r="AI316" s="19"/>
      <c r="AJ316" s="19"/>
      <c r="AK316" s="19"/>
      <c r="AL316" s="19"/>
      <c r="AM316" s="19"/>
      <c r="AN316" s="19">
        <v>0</v>
      </c>
      <c r="AO316" s="19">
        <v>-19404</v>
      </c>
      <c r="AP316" s="19"/>
      <c r="AQ316" s="19"/>
      <c r="AR316" s="19"/>
      <c r="AS316" s="19"/>
      <c r="AT316" s="21">
        <v>0</v>
      </c>
      <c r="AU316" s="21">
        <v>0</v>
      </c>
      <c r="AV316" s="21">
        <v>0</v>
      </c>
      <c r="AW316" s="22">
        <f>SUM(AF316:AV316)</f>
        <v>5649</v>
      </c>
      <c r="AX316" s="23">
        <v>0</v>
      </c>
      <c r="AY316" s="19">
        <v>0</v>
      </c>
      <c r="AZ316" s="22"/>
      <c r="BA316" s="24">
        <v>0</v>
      </c>
      <c r="BB316" s="19">
        <v>0</v>
      </c>
      <c r="BC316" s="19">
        <v>0</v>
      </c>
      <c r="BD316" s="19">
        <v>0</v>
      </c>
      <c r="BE316" s="19"/>
      <c r="BF316" s="19"/>
      <c r="BG316" s="19">
        <v>0</v>
      </c>
      <c r="BH316" s="19">
        <v>0</v>
      </c>
      <c r="BI316" s="19">
        <v>0</v>
      </c>
      <c r="BJ316" s="21"/>
      <c r="BK316" s="21"/>
      <c r="BL316" s="21"/>
      <c r="BM316" s="21">
        <f t="shared" si="130"/>
        <v>5649</v>
      </c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>
        <f t="shared" si="114"/>
        <v>5649</v>
      </c>
      <c r="CB316" s="20"/>
      <c r="CC316" s="20"/>
      <c r="CD316" s="20"/>
    </row>
    <row r="317" spans="1:82" s="49" customFormat="1" x14ac:dyDescent="0.3">
      <c r="A317" s="50" t="s">
        <v>55</v>
      </c>
      <c r="B317" s="51" t="s">
        <v>453</v>
      </c>
      <c r="C317" s="51" t="s">
        <v>56</v>
      </c>
      <c r="D317" s="51" t="s">
        <v>454</v>
      </c>
      <c r="E317" s="51" t="s">
        <v>594</v>
      </c>
      <c r="F317" s="51" t="s">
        <v>605</v>
      </c>
      <c r="G317" s="47" t="str">
        <f>IF(M317&gt;0, "1", "0")</f>
        <v>0</v>
      </c>
      <c r="H317" s="47" t="str">
        <f>IF(S317&gt;0, "1", "0")</f>
        <v>1</v>
      </c>
      <c r="I317" s="47" t="str">
        <f>IF(AI317&gt;0, "1", "0")</f>
        <v>0</v>
      </c>
      <c r="J317" s="47" t="str">
        <f>IF(AZ317&gt;0, "1", "0")</f>
        <v>0</v>
      </c>
      <c r="K317" s="47" t="str">
        <f>CONCATENATE(G317,H317,I317,J317)</f>
        <v>0100</v>
      </c>
      <c r="L317" s="51" t="str">
        <f>A317&amp;B317&amp;E317</f>
        <v>08800520School Turnaround Leaders Program</v>
      </c>
      <c r="M317" s="19"/>
      <c r="N317" s="19"/>
      <c r="O317" s="19"/>
      <c r="P317" s="19"/>
      <c r="Q317" s="19">
        <f>SUM(M317:P317)</f>
        <v>0</v>
      </c>
      <c r="R317" s="19"/>
      <c r="S317" s="19">
        <v>101437</v>
      </c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>
        <f>SUM(Q317:AE317)</f>
        <v>101437</v>
      </c>
      <c r="AG317" s="19"/>
      <c r="AH317" s="19">
        <v>0</v>
      </c>
      <c r="AI317" s="19"/>
      <c r="AJ317" s="19"/>
      <c r="AK317" s="19"/>
      <c r="AL317" s="19"/>
      <c r="AM317" s="19"/>
      <c r="AN317" s="19">
        <v>0</v>
      </c>
      <c r="AO317" s="19">
        <v>0</v>
      </c>
      <c r="AP317" s="19"/>
      <c r="AQ317" s="19"/>
      <c r="AR317" s="19"/>
      <c r="AS317" s="19"/>
      <c r="AT317" s="21">
        <v>0</v>
      </c>
      <c r="AU317" s="21">
        <v>0</v>
      </c>
      <c r="AV317" s="21">
        <v>0</v>
      </c>
      <c r="AW317" s="22">
        <f>SUM(AF317:AV317)</f>
        <v>101437</v>
      </c>
      <c r="AX317" s="23">
        <v>0</v>
      </c>
      <c r="AY317" s="19">
        <v>0</v>
      </c>
      <c r="AZ317" s="22"/>
      <c r="BA317" s="24">
        <v>0</v>
      </c>
      <c r="BB317" s="19">
        <v>0</v>
      </c>
      <c r="BC317" s="19">
        <v>0</v>
      </c>
      <c r="BD317" s="19">
        <v>0</v>
      </c>
      <c r="BE317" s="19"/>
      <c r="BF317" s="19"/>
      <c r="BG317" s="19">
        <v>0</v>
      </c>
      <c r="BH317" s="19">
        <v>0</v>
      </c>
      <c r="BI317" s="19">
        <v>0</v>
      </c>
      <c r="BJ317" s="21"/>
      <c r="BK317" s="21"/>
      <c r="BL317" s="21"/>
      <c r="BM317" s="21">
        <f t="shared" si="130"/>
        <v>101437</v>
      </c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>
        <f t="shared" si="114"/>
        <v>101437</v>
      </c>
      <c r="CB317" s="20"/>
      <c r="CC317" s="20"/>
      <c r="CD317" s="20"/>
    </row>
    <row r="318" spans="1:82" s="49" customFormat="1" x14ac:dyDescent="0.3">
      <c r="A318" s="50" t="s">
        <v>55</v>
      </c>
      <c r="B318" s="51" t="s">
        <v>609</v>
      </c>
      <c r="C318" s="51" t="s">
        <v>56</v>
      </c>
      <c r="D318" s="51" t="s">
        <v>610</v>
      </c>
      <c r="E318" s="51" t="s">
        <v>594</v>
      </c>
      <c r="F318" s="51" t="s">
        <v>605</v>
      </c>
      <c r="G318" s="47" t="str">
        <f>IF(M318&gt;0, "1", "0")</f>
        <v>0</v>
      </c>
      <c r="H318" s="47" t="str">
        <f>IF(S318&gt;0, "1", "0")</f>
        <v>0</v>
      </c>
      <c r="I318" s="47" t="str">
        <f>IF(AI318&gt;0, "1", "0")</f>
        <v>1</v>
      </c>
      <c r="J318" s="47" t="str">
        <f>IF(AZ318&gt;0, "1", "0")</f>
        <v>0</v>
      </c>
      <c r="K318" s="47" t="str">
        <f>CONCATENATE(G318,H318,I318,J318)</f>
        <v>0010</v>
      </c>
      <c r="L318" s="51" t="str">
        <f>A318&amp;B318&amp;E318</f>
        <v>08801748School Turnaround Leaders Program</v>
      </c>
      <c r="M318" s="19"/>
      <c r="N318" s="19"/>
      <c r="O318" s="19"/>
      <c r="P318" s="19"/>
      <c r="Q318" s="19">
        <f>SUM(M318:P318)</f>
        <v>0</v>
      </c>
      <c r="R318" s="19"/>
      <c r="S318" s="19">
        <v>0</v>
      </c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>
        <f>SUM(Q318:AE318)</f>
        <v>0</v>
      </c>
      <c r="AG318" s="19"/>
      <c r="AH318" s="19">
        <v>0</v>
      </c>
      <c r="AI318" s="19">
        <v>56853.1</v>
      </c>
      <c r="AJ318" s="19"/>
      <c r="AK318" s="19"/>
      <c r="AL318" s="19"/>
      <c r="AM318" s="19"/>
      <c r="AN318" s="19">
        <v>0</v>
      </c>
      <c r="AO318" s="19">
        <v>0</v>
      </c>
      <c r="AP318" s="19"/>
      <c r="AQ318" s="19"/>
      <c r="AR318" s="19"/>
      <c r="AS318" s="19"/>
      <c r="AT318" s="21">
        <v>0</v>
      </c>
      <c r="AU318" s="21">
        <v>0</v>
      </c>
      <c r="AV318" s="21">
        <v>0</v>
      </c>
      <c r="AW318" s="22">
        <f>SUM(AF318:AV318)</f>
        <v>56853.1</v>
      </c>
      <c r="AX318" s="23">
        <v>0</v>
      </c>
      <c r="AY318" s="19">
        <v>0</v>
      </c>
      <c r="AZ318" s="22"/>
      <c r="BA318" s="24">
        <v>0</v>
      </c>
      <c r="BB318" s="19">
        <v>0</v>
      </c>
      <c r="BC318" s="19">
        <v>0</v>
      </c>
      <c r="BD318" s="19">
        <v>0</v>
      </c>
      <c r="BE318" s="19"/>
      <c r="BF318" s="19"/>
      <c r="BG318" s="19">
        <v>0</v>
      </c>
      <c r="BH318" s="19">
        <v>0</v>
      </c>
      <c r="BI318" s="19">
        <v>0</v>
      </c>
      <c r="BJ318" s="21"/>
      <c r="BK318" s="21"/>
      <c r="BL318" s="21"/>
      <c r="BM318" s="21">
        <f t="shared" si="130"/>
        <v>56853.1</v>
      </c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>
        <f t="shared" si="114"/>
        <v>56853.1</v>
      </c>
      <c r="CB318" s="20"/>
      <c r="CC318" s="20"/>
      <c r="CD318" s="20"/>
    </row>
    <row r="319" spans="1:82" s="49" customFormat="1" x14ac:dyDescent="0.3">
      <c r="A319" s="50" t="s">
        <v>55</v>
      </c>
      <c r="B319" s="51" t="s">
        <v>609</v>
      </c>
      <c r="C319" s="51" t="s">
        <v>56</v>
      </c>
      <c r="D319" s="51" t="s">
        <v>610</v>
      </c>
      <c r="E319" s="51" t="s">
        <v>594</v>
      </c>
      <c r="F319" s="51"/>
      <c r="G319" s="47"/>
      <c r="H319" s="47"/>
      <c r="I319" s="47"/>
      <c r="J319" s="47"/>
      <c r="K319" s="47"/>
      <c r="L319" s="51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21"/>
      <c r="AU319" s="21"/>
      <c r="AV319" s="21"/>
      <c r="AW319" s="22"/>
      <c r="AX319" s="23"/>
      <c r="AY319" s="19"/>
      <c r="AZ319" s="22">
        <v>11000</v>
      </c>
      <c r="BA319" s="24"/>
      <c r="BB319" s="19"/>
      <c r="BC319" s="19"/>
      <c r="BD319" s="19"/>
      <c r="BE319" s="19"/>
      <c r="BF319" s="19"/>
      <c r="BG319" s="19"/>
      <c r="BH319" s="19"/>
      <c r="BI319" s="19"/>
      <c r="BJ319" s="21"/>
      <c r="BK319" s="21"/>
      <c r="BL319" s="21"/>
      <c r="BM319" s="21">
        <f t="shared" si="130"/>
        <v>11000</v>
      </c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>
        <f t="shared" si="114"/>
        <v>11000</v>
      </c>
      <c r="CB319" s="20"/>
      <c r="CC319" s="20"/>
      <c r="CD319" s="20"/>
    </row>
    <row r="320" spans="1:82" s="49" customFormat="1" x14ac:dyDescent="0.3">
      <c r="A320" s="50" t="s">
        <v>55</v>
      </c>
      <c r="B320" s="51" t="s">
        <v>460</v>
      </c>
      <c r="C320" s="51" t="s">
        <v>56</v>
      </c>
      <c r="D320" s="51" t="s">
        <v>461</v>
      </c>
      <c r="E320" s="51" t="s">
        <v>594</v>
      </c>
      <c r="F320" s="51" t="s">
        <v>605</v>
      </c>
      <c r="G320" s="47" t="str">
        <f>IF(M320&gt;0, "1", "0")</f>
        <v>0</v>
      </c>
      <c r="H320" s="47" t="str">
        <f>IF(S320&gt;0, "1", "0")</f>
        <v>1</v>
      </c>
      <c r="I320" s="47" t="str">
        <f>IF(AI320&gt;0, "1", "0")</f>
        <v>0</v>
      </c>
      <c r="J320" s="47" t="str">
        <f>IF(AZ320&gt;0, "1", "0")</f>
        <v>0</v>
      </c>
      <c r="K320" s="47" t="str">
        <f>CONCATENATE(G320,H320,I320,J320)</f>
        <v>0100</v>
      </c>
      <c r="L320" s="51" t="str">
        <f>A320&amp;B320&amp;E320</f>
        <v>08802129School Turnaround Leaders Program</v>
      </c>
      <c r="M320" s="19"/>
      <c r="N320" s="19"/>
      <c r="O320" s="19"/>
      <c r="P320" s="19"/>
      <c r="Q320" s="19">
        <f>SUM(M320:P320)</f>
        <v>0</v>
      </c>
      <c r="R320" s="19"/>
      <c r="S320" s="19">
        <v>25053</v>
      </c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>
        <f>SUM(Q320:AE320)</f>
        <v>25053</v>
      </c>
      <c r="AG320" s="19"/>
      <c r="AH320" s="19">
        <v>0</v>
      </c>
      <c r="AI320" s="19"/>
      <c r="AJ320" s="19"/>
      <c r="AK320" s="19"/>
      <c r="AL320" s="19"/>
      <c r="AM320" s="19"/>
      <c r="AN320" s="19">
        <v>0</v>
      </c>
      <c r="AO320" s="19">
        <v>0</v>
      </c>
      <c r="AP320" s="19"/>
      <c r="AQ320" s="19"/>
      <c r="AR320" s="19"/>
      <c r="AS320" s="19"/>
      <c r="AT320" s="21">
        <v>0</v>
      </c>
      <c r="AU320" s="21">
        <v>0</v>
      </c>
      <c r="AV320" s="21">
        <v>0</v>
      </c>
      <c r="AW320" s="22">
        <f>SUM(AF320:AV320)</f>
        <v>25053</v>
      </c>
      <c r="AX320" s="23">
        <v>0</v>
      </c>
      <c r="AY320" s="19">
        <v>0</v>
      </c>
      <c r="AZ320" s="22"/>
      <c r="BA320" s="24">
        <v>0</v>
      </c>
      <c r="BB320" s="19">
        <v>0</v>
      </c>
      <c r="BC320" s="19">
        <v>0</v>
      </c>
      <c r="BD320" s="19">
        <v>0</v>
      </c>
      <c r="BE320" s="19"/>
      <c r="BF320" s="19"/>
      <c r="BG320" s="19">
        <v>0</v>
      </c>
      <c r="BH320" s="19">
        <v>0</v>
      </c>
      <c r="BI320" s="19">
        <v>0</v>
      </c>
      <c r="BJ320" s="21"/>
      <c r="BK320" s="21"/>
      <c r="BL320" s="21"/>
      <c r="BM320" s="21">
        <f t="shared" si="130"/>
        <v>25053</v>
      </c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>
        <f t="shared" si="114"/>
        <v>25053</v>
      </c>
      <c r="CB320" s="20"/>
      <c r="CC320" s="20"/>
      <c r="CD320" s="20"/>
    </row>
    <row r="321" spans="1:82" s="49" customFormat="1" x14ac:dyDescent="0.3">
      <c r="A321" s="50" t="s">
        <v>55</v>
      </c>
      <c r="B321" s="51" t="s">
        <v>611</v>
      </c>
      <c r="C321" s="51" t="s">
        <v>56</v>
      </c>
      <c r="D321" s="51" t="s">
        <v>612</v>
      </c>
      <c r="E321" s="51" t="s">
        <v>594</v>
      </c>
      <c r="F321" s="51" t="s">
        <v>605</v>
      </c>
      <c r="G321" s="47" t="str">
        <f>IF(M321&gt;0, "1", "0")</f>
        <v>0</v>
      </c>
      <c r="H321" s="47" t="str">
        <f>IF(S321&gt;0, "1", "0")</f>
        <v>1</v>
      </c>
      <c r="I321" s="47" t="str">
        <f>IF(AI321&gt;0, "1", "0")</f>
        <v>0</v>
      </c>
      <c r="J321" s="47" t="str">
        <f>IF(AZ321&gt;0, "1", "0")</f>
        <v>0</v>
      </c>
      <c r="K321" s="47" t="str">
        <f>CONCATENATE(G321,H321,I321,J321)</f>
        <v>0100</v>
      </c>
      <c r="L321" s="51" t="str">
        <f>A321&amp;B321&amp;E321</f>
        <v>08802183School Turnaround Leaders Program</v>
      </c>
      <c r="M321" s="19"/>
      <c r="N321" s="19"/>
      <c r="O321" s="19"/>
      <c r="P321" s="19"/>
      <c r="Q321" s="19">
        <f>SUM(M321:P321)</f>
        <v>0</v>
      </c>
      <c r="R321" s="19"/>
      <c r="S321" s="19">
        <v>94153</v>
      </c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>
        <f>SUM(Q321:AE321)</f>
        <v>94153</v>
      </c>
      <c r="AG321" s="19"/>
      <c r="AH321" s="19">
        <v>0</v>
      </c>
      <c r="AI321" s="19"/>
      <c r="AJ321" s="19"/>
      <c r="AK321" s="19"/>
      <c r="AL321" s="19"/>
      <c r="AM321" s="19"/>
      <c r="AN321" s="19">
        <v>0</v>
      </c>
      <c r="AO321" s="19">
        <v>0</v>
      </c>
      <c r="AP321" s="19"/>
      <c r="AQ321" s="19"/>
      <c r="AR321" s="19"/>
      <c r="AS321" s="19"/>
      <c r="AT321" s="21">
        <v>0</v>
      </c>
      <c r="AU321" s="21">
        <v>0</v>
      </c>
      <c r="AV321" s="21">
        <v>0</v>
      </c>
      <c r="AW321" s="22">
        <f>SUM(AF321:AV321)</f>
        <v>94153</v>
      </c>
      <c r="AX321" s="23">
        <v>0</v>
      </c>
      <c r="AY321" s="19">
        <v>0</v>
      </c>
      <c r="AZ321" s="22"/>
      <c r="BA321" s="24">
        <v>0</v>
      </c>
      <c r="BB321" s="19">
        <v>0</v>
      </c>
      <c r="BC321" s="19">
        <v>0</v>
      </c>
      <c r="BD321" s="19">
        <v>0</v>
      </c>
      <c r="BE321" s="19"/>
      <c r="BF321" s="19"/>
      <c r="BG321" s="19">
        <v>0</v>
      </c>
      <c r="BH321" s="19">
        <v>0</v>
      </c>
      <c r="BI321" s="19">
        <v>0</v>
      </c>
      <c r="BJ321" s="21"/>
      <c r="BK321" s="21"/>
      <c r="BL321" s="21"/>
      <c r="BM321" s="21">
        <f t="shared" si="130"/>
        <v>94153</v>
      </c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>
        <f t="shared" si="114"/>
        <v>94153</v>
      </c>
      <c r="CB321" s="20"/>
      <c r="CC321" s="20"/>
      <c r="CD321" s="20"/>
    </row>
    <row r="322" spans="1:82" s="49" customFormat="1" x14ac:dyDescent="0.3">
      <c r="A322" s="50" t="s">
        <v>55</v>
      </c>
      <c r="B322" s="51" t="s">
        <v>464</v>
      </c>
      <c r="C322" s="51" t="s">
        <v>56</v>
      </c>
      <c r="D322" s="51" t="s">
        <v>465</v>
      </c>
      <c r="E322" s="51" t="s">
        <v>594</v>
      </c>
      <c r="F322" s="51" t="s">
        <v>605</v>
      </c>
      <c r="G322" s="47" t="str">
        <f>IF(M322&gt;0, "1", "0")</f>
        <v>0</v>
      </c>
      <c r="H322" s="47" t="str">
        <f>IF(S322&gt;0, "1", "0")</f>
        <v>1</v>
      </c>
      <c r="I322" s="47" t="str">
        <f>IF(AI322&gt;0, "1", "0")</f>
        <v>0</v>
      </c>
      <c r="J322" s="47" t="str">
        <f>IF(AZ322&gt;0, "1", "0")</f>
        <v>0</v>
      </c>
      <c r="K322" s="47" t="str">
        <f>CONCATENATE(G322,H322,I322,J322)</f>
        <v>0100</v>
      </c>
      <c r="L322" s="51" t="str">
        <f>A322&amp;B322&amp;E322</f>
        <v>08802209School Turnaround Leaders Program</v>
      </c>
      <c r="M322" s="19"/>
      <c r="N322" s="19"/>
      <c r="O322" s="19"/>
      <c r="P322" s="19"/>
      <c r="Q322" s="19">
        <f>SUM(M322:P322)</f>
        <v>0</v>
      </c>
      <c r="R322" s="19"/>
      <c r="S322" s="19">
        <v>94153</v>
      </c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>
        <f>SUM(Q322:AE322)</f>
        <v>94153</v>
      </c>
      <c r="AG322" s="19"/>
      <c r="AH322" s="19">
        <v>0</v>
      </c>
      <c r="AI322" s="19"/>
      <c r="AJ322" s="19"/>
      <c r="AK322" s="19"/>
      <c r="AL322" s="19"/>
      <c r="AM322" s="19"/>
      <c r="AN322" s="19">
        <v>0</v>
      </c>
      <c r="AO322" s="19">
        <v>-9702</v>
      </c>
      <c r="AP322" s="19"/>
      <c r="AQ322" s="19"/>
      <c r="AR322" s="19"/>
      <c r="AS322" s="19"/>
      <c r="AT322" s="21">
        <v>0</v>
      </c>
      <c r="AU322" s="21">
        <v>0</v>
      </c>
      <c r="AV322" s="21">
        <v>0</v>
      </c>
      <c r="AW322" s="22">
        <f>SUM(AF322:AV322)</f>
        <v>84451</v>
      </c>
      <c r="AX322" s="23">
        <v>0</v>
      </c>
      <c r="AY322" s="19">
        <v>0</v>
      </c>
      <c r="AZ322" s="22"/>
      <c r="BA322" s="24">
        <v>0</v>
      </c>
      <c r="BB322" s="19">
        <v>0</v>
      </c>
      <c r="BC322" s="19">
        <v>0</v>
      </c>
      <c r="BD322" s="19">
        <v>0</v>
      </c>
      <c r="BE322" s="19"/>
      <c r="BF322" s="19"/>
      <c r="BG322" s="19">
        <v>0</v>
      </c>
      <c r="BH322" s="19">
        <v>0</v>
      </c>
      <c r="BI322" s="19">
        <v>0</v>
      </c>
      <c r="BJ322" s="21"/>
      <c r="BK322" s="21"/>
      <c r="BL322" s="21"/>
      <c r="BM322" s="21">
        <f t="shared" si="130"/>
        <v>84451</v>
      </c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>
        <f t="shared" ref="CA322:CA349" si="131">SUM(BM322:BZ322)</f>
        <v>84451</v>
      </c>
      <c r="CB322" s="20"/>
      <c r="CC322" s="20"/>
      <c r="CD322" s="20"/>
    </row>
    <row r="323" spans="1:82" s="49" customFormat="1" x14ac:dyDescent="0.3">
      <c r="A323" s="50" t="s">
        <v>55</v>
      </c>
      <c r="B323" s="51" t="s">
        <v>464</v>
      </c>
      <c r="C323" s="51" t="s">
        <v>56</v>
      </c>
      <c r="D323" s="51" t="s">
        <v>465</v>
      </c>
      <c r="E323" s="51" t="s">
        <v>594</v>
      </c>
      <c r="F323" s="51"/>
      <c r="G323" s="47"/>
      <c r="H323" s="47"/>
      <c r="I323" s="47"/>
      <c r="J323" s="47"/>
      <c r="K323" s="47"/>
      <c r="L323" s="51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21"/>
      <c r="AU323" s="21"/>
      <c r="AV323" s="21"/>
      <c r="AW323" s="22"/>
      <c r="AX323" s="23"/>
      <c r="AY323" s="19"/>
      <c r="AZ323" s="22">
        <v>24000</v>
      </c>
      <c r="BA323" s="24"/>
      <c r="BB323" s="19"/>
      <c r="BC323" s="19"/>
      <c r="BD323" s="19"/>
      <c r="BE323" s="19"/>
      <c r="BF323" s="19"/>
      <c r="BG323" s="19"/>
      <c r="BH323" s="19"/>
      <c r="BI323" s="19"/>
      <c r="BJ323" s="21"/>
      <c r="BK323" s="21"/>
      <c r="BL323" s="21"/>
      <c r="BM323" s="21">
        <f t="shared" si="130"/>
        <v>24000</v>
      </c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>
        <f t="shared" ref="CA323:CA386" si="132">SUM(BM323:BZ323)</f>
        <v>24000</v>
      </c>
      <c r="CB323" s="20"/>
      <c r="CC323" s="20"/>
      <c r="CD323" s="20"/>
    </row>
    <row r="324" spans="1:82" s="49" customFormat="1" x14ac:dyDescent="0.3">
      <c r="A324" s="50" t="s">
        <v>55</v>
      </c>
      <c r="B324" s="51" t="s">
        <v>613</v>
      </c>
      <c r="C324" s="51" t="s">
        <v>56</v>
      </c>
      <c r="D324" s="51" t="s">
        <v>614</v>
      </c>
      <c r="E324" s="51" t="s">
        <v>594</v>
      </c>
      <c r="F324" s="51"/>
      <c r="G324" s="47"/>
      <c r="H324" s="47"/>
      <c r="I324" s="47"/>
      <c r="J324" s="47"/>
      <c r="K324" s="47"/>
      <c r="L324" s="51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21"/>
      <c r="AU324" s="21"/>
      <c r="AV324" s="21"/>
      <c r="AW324" s="22"/>
      <c r="AX324" s="23"/>
      <c r="AY324" s="19"/>
      <c r="AZ324" s="22">
        <v>12000</v>
      </c>
      <c r="BA324" s="24"/>
      <c r="BB324" s="19"/>
      <c r="BC324" s="19"/>
      <c r="BD324" s="19"/>
      <c r="BE324" s="19"/>
      <c r="BF324" s="19"/>
      <c r="BG324" s="19"/>
      <c r="BH324" s="19"/>
      <c r="BI324" s="19"/>
      <c r="BJ324" s="21"/>
      <c r="BK324" s="21"/>
      <c r="BL324" s="21"/>
      <c r="BM324" s="21">
        <f t="shared" si="130"/>
        <v>12000</v>
      </c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>
        <f t="shared" si="132"/>
        <v>12000</v>
      </c>
      <c r="CB324" s="20"/>
      <c r="CC324" s="20"/>
      <c r="CD324" s="20"/>
    </row>
    <row r="325" spans="1:82" s="49" customFormat="1" x14ac:dyDescent="0.3">
      <c r="A325" s="50" t="s">
        <v>55</v>
      </c>
      <c r="B325" s="51" t="s">
        <v>474</v>
      </c>
      <c r="C325" s="51" t="s">
        <v>56</v>
      </c>
      <c r="D325" s="51" t="s">
        <v>475</v>
      </c>
      <c r="E325" s="51" t="s">
        <v>594</v>
      </c>
      <c r="F325" s="51" t="s">
        <v>605</v>
      </c>
      <c r="G325" s="47" t="str">
        <f>IF(M325&gt;0, "1", "0")</f>
        <v>0</v>
      </c>
      <c r="H325" s="47" t="str">
        <f>IF(S325&gt;0, "1", "0")</f>
        <v>1</v>
      </c>
      <c r="I325" s="47" t="str">
        <f>IF(AI325&gt;0, "1", "0")</f>
        <v>0</v>
      </c>
      <c r="J325" s="47" t="str">
        <f>IF(AZ325&gt;0, "1", "0")</f>
        <v>0</v>
      </c>
      <c r="K325" s="47" t="str">
        <f>CONCATENATE(G325,H325,I325,J325)</f>
        <v>0100</v>
      </c>
      <c r="L325" s="51" t="str">
        <f>A325&amp;B325&amp;E325</f>
        <v>08802757School Turnaround Leaders Program</v>
      </c>
      <c r="M325" s="19"/>
      <c r="N325" s="19"/>
      <c r="O325" s="19"/>
      <c r="P325" s="19"/>
      <c r="Q325" s="19">
        <f>SUM(M325:P325)</f>
        <v>0</v>
      </c>
      <c r="R325" s="19"/>
      <c r="S325" s="19">
        <v>25053</v>
      </c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>
        <f>SUM(Q325:AE325)</f>
        <v>25053</v>
      </c>
      <c r="AG325" s="19"/>
      <c r="AH325" s="19">
        <v>0</v>
      </c>
      <c r="AI325" s="19"/>
      <c r="AJ325" s="19"/>
      <c r="AK325" s="19"/>
      <c r="AL325" s="19"/>
      <c r="AM325" s="19"/>
      <c r="AN325" s="19">
        <v>0</v>
      </c>
      <c r="AO325" s="19">
        <v>-19404</v>
      </c>
      <c r="AP325" s="19"/>
      <c r="AQ325" s="19"/>
      <c r="AR325" s="19"/>
      <c r="AS325" s="19"/>
      <c r="AT325" s="21">
        <v>0</v>
      </c>
      <c r="AU325" s="21">
        <v>0</v>
      </c>
      <c r="AV325" s="21">
        <v>0</v>
      </c>
      <c r="AW325" s="22">
        <f>SUM(AF325:AV325)</f>
        <v>5649</v>
      </c>
      <c r="AX325" s="23">
        <v>0</v>
      </c>
      <c r="AY325" s="19">
        <v>0</v>
      </c>
      <c r="AZ325" s="22"/>
      <c r="BA325" s="24">
        <v>0</v>
      </c>
      <c r="BB325" s="19">
        <v>0</v>
      </c>
      <c r="BC325" s="19">
        <v>0</v>
      </c>
      <c r="BD325" s="19">
        <v>0</v>
      </c>
      <c r="BE325" s="19"/>
      <c r="BF325" s="19"/>
      <c r="BG325" s="19">
        <v>0</v>
      </c>
      <c r="BH325" s="19">
        <v>0</v>
      </c>
      <c r="BI325" s="19">
        <v>0</v>
      </c>
      <c r="BJ325" s="21"/>
      <c r="BK325" s="21"/>
      <c r="BL325" s="21"/>
      <c r="BM325" s="21">
        <f t="shared" si="130"/>
        <v>5649</v>
      </c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>
        <f t="shared" si="132"/>
        <v>5649</v>
      </c>
      <c r="CB325" s="20"/>
      <c r="CC325" s="20"/>
      <c r="CD325" s="20"/>
    </row>
    <row r="326" spans="1:82" s="49" customFormat="1" x14ac:dyDescent="0.3">
      <c r="A326" s="50" t="s">
        <v>55</v>
      </c>
      <c r="B326" s="51" t="s">
        <v>478</v>
      </c>
      <c r="C326" s="51" t="s">
        <v>56</v>
      </c>
      <c r="D326" s="51" t="s">
        <v>615</v>
      </c>
      <c r="E326" s="51" t="s">
        <v>594</v>
      </c>
      <c r="F326" s="51" t="s">
        <v>605</v>
      </c>
      <c r="G326" s="47" t="str">
        <f>IF(M326&gt;0, "1", "0")</f>
        <v>0</v>
      </c>
      <c r="H326" s="47" t="str">
        <f>IF(S326&gt;0, "1", "0")</f>
        <v>1</v>
      </c>
      <c r="I326" s="47" t="str">
        <f>IF(AI326&gt;0, "1", "0")</f>
        <v>0</v>
      </c>
      <c r="J326" s="47" t="str">
        <f>IF(AZ326&gt;0, "1", "0")</f>
        <v>0</v>
      </c>
      <c r="K326" s="47" t="str">
        <f>CONCATENATE(G326,H326,I326,J326)</f>
        <v>0100</v>
      </c>
      <c r="L326" s="51" t="str">
        <f>A326&amp;B326&amp;E326</f>
        <v>08804444School Turnaround Leaders Program</v>
      </c>
      <c r="M326" s="19"/>
      <c r="N326" s="19"/>
      <c r="O326" s="19"/>
      <c r="P326" s="19"/>
      <c r="Q326" s="19">
        <f>SUM(M326:P326)</f>
        <v>0</v>
      </c>
      <c r="R326" s="19"/>
      <c r="S326" s="19">
        <v>25053</v>
      </c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>
        <f>SUM(Q326:AE326)</f>
        <v>25053</v>
      </c>
      <c r="AG326" s="19"/>
      <c r="AH326" s="19">
        <v>0</v>
      </c>
      <c r="AI326" s="19"/>
      <c r="AJ326" s="19"/>
      <c r="AK326" s="19"/>
      <c r="AL326" s="19"/>
      <c r="AM326" s="19"/>
      <c r="AN326" s="19">
        <v>0</v>
      </c>
      <c r="AO326" s="19">
        <v>-25053</v>
      </c>
      <c r="AP326" s="19"/>
      <c r="AQ326" s="19"/>
      <c r="AR326" s="19"/>
      <c r="AS326" s="19"/>
      <c r="AT326" s="21">
        <v>0</v>
      </c>
      <c r="AU326" s="21">
        <v>0</v>
      </c>
      <c r="AV326" s="21">
        <v>0</v>
      </c>
      <c r="AW326" s="22">
        <f>SUM(AF326:AV326)</f>
        <v>0</v>
      </c>
      <c r="AX326" s="23">
        <v>0</v>
      </c>
      <c r="AY326" s="19">
        <v>0</v>
      </c>
      <c r="AZ326" s="22"/>
      <c r="BA326" s="24">
        <v>0</v>
      </c>
      <c r="BB326" s="19">
        <v>0</v>
      </c>
      <c r="BC326" s="19">
        <v>0</v>
      </c>
      <c r="BD326" s="19">
        <v>0</v>
      </c>
      <c r="BE326" s="19"/>
      <c r="BF326" s="19"/>
      <c r="BG326" s="19">
        <v>0</v>
      </c>
      <c r="BH326" s="19">
        <v>0</v>
      </c>
      <c r="BI326" s="19">
        <v>0</v>
      </c>
      <c r="BJ326" s="21"/>
      <c r="BK326" s="21"/>
      <c r="BL326" s="21"/>
      <c r="BM326" s="21">
        <f t="shared" si="130"/>
        <v>0</v>
      </c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>
        <f t="shared" si="132"/>
        <v>0</v>
      </c>
      <c r="CB326" s="20"/>
      <c r="CC326" s="20"/>
      <c r="CD326" s="20"/>
    </row>
    <row r="327" spans="1:82" s="49" customFormat="1" x14ac:dyDescent="0.3">
      <c r="A327" s="50" t="s">
        <v>55</v>
      </c>
      <c r="B327" s="51" t="s">
        <v>482</v>
      </c>
      <c r="C327" s="51" t="s">
        <v>56</v>
      </c>
      <c r="D327" s="51" t="s">
        <v>483</v>
      </c>
      <c r="E327" s="51" t="s">
        <v>594</v>
      </c>
      <c r="F327" s="51" t="s">
        <v>605</v>
      </c>
      <c r="G327" s="47" t="str">
        <f>IF(M327&gt;0, "1", "0")</f>
        <v>0</v>
      </c>
      <c r="H327" s="47" t="str">
        <f>IF(S327&gt;0, "1", "0")</f>
        <v>1</v>
      </c>
      <c r="I327" s="47" t="str">
        <f>IF(AI327&gt;0, "1", "0")</f>
        <v>0</v>
      </c>
      <c r="J327" s="47" t="str">
        <f>IF(AZ327&gt;0, "1", "0")</f>
        <v>0</v>
      </c>
      <c r="K327" s="47" t="str">
        <f>CONCATENATE(G327,H327,I327,J327)</f>
        <v>0100</v>
      </c>
      <c r="L327" s="51" t="str">
        <f>A327&amp;B327&amp;E327</f>
        <v>08804795School Turnaround Leaders Program</v>
      </c>
      <c r="M327" s="19"/>
      <c r="N327" s="19"/>
      <c r="O327" s="19"/>
      <c r="P327" s="19"/>
      <c r="Q327" s="19">
        <f>SUM(M327:P327)</f>
        <v>0</v>
      </c>
      <c r="R327" s="19"/>
      <c r="S327" s="19">
        <v>7837</v>
      </c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>
        <f>SUM(Q327:AE327)</f>
        <v>7837</v>
      </c>
      <c r="AG327" s="19"/>
      <c r="AH327" s="19">
        <v>0</v>
      </c>
      <c r="AI327" s="19"/>
      <c r="AJ327" s="19"/>
      <c r="AK327" s="19"/>
      <c r="AL327" s="19"/>
      <c r="AM327" s="19"/>
      <c r="AN327" s="19">
        <v>0</v>
      </c>
      <c r="AO327" s="19">
        <v>0</v>
      </c>
      <c r="AP327" s="19"/>
      <c r="AQ327" s="19"/>
      <c r="AR327" s="19"/>
      <c r="AS327" s="19"/>
      <c r="AT327" s="21">
        <v>0</v>
      </c>
      <c r="AU327" s="21">
        <v>0</v>
      </c>
      <c r="AV327" s="21">
        <v>0</v>
      </c>
      <c r="AW327" s="22">
        <f>SUM(AF327:AV327)</f>
        <v>7837</v>
      </c>
      <c r="AX327" s="23">
        <v>0</v>
      </c>
      <c r="AY327" s="19">
        <v>0</v>
      </c>
      <c r="AZ327" s="22"/>
      <c r="BA327" s="24">
        <v>0</v>
      </c>
      <c r="BB327" s="19">
        <v>0</v>
      </c>
      <c r="BC327" s="19">
        <v>0</v>
      </c>
      <c r="BD327" s="19">
        <v>0</v>
      </c>
      <c r="BE327" s="19"/>
      <c r="BF327" s="19"/>
      <c r="BG327" s="19">
        <v>0</v>
      </c>
      <c r="BH327" s="19">
        <v>0</v>
      </c>
      <c r="BI327" s="19">
        <v>0</v>
      </c>
      <c r="BJ327" s="21"/>
      <c r="BK327" s="21"/>
      <c r="BL327" s="21"/>
      <c r="BM327" s="21">
        <f t="shared" si="130"/>
        <v>7837</v>
      </c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>
        <f t="shared" si="132"/>
        <v>7837</v>
      </c>
      <c r="CB327" s="20"/>
      <c r="CC327" s="20"/>
      <c r="CD327" s="20"/>
    </row>
    <row r="328" spans="1:82" s="49" customFormat="1" x14ac:dyDescent="0.3">
      <c r="A328" s="50" t="s">
        <v>55</v>
      </c>
      <c r="B328" s="51" t="s">
        <v>173</v>
      </c>
      <c r="C328" s="51" t="s">
        <v>56</v>
      </c>
      <c r="D328" s="51" t="s">
        <v>174</v>
      </c>
      <c r="E328" s="51" t="s">
        <v>594</v>
      </c>
      <c r="F328" s="51" t="s">
        <v>605</v>
      </c>
      <c r="G328" s="47" t="str">
        <f>IF(M328&gt;0, "1", "0")</f>
        <v>0</v>
      </c>
      <c r="H328" s="47" t="str">
        <f>IF(S328&gt;0, "1", "0")</f>
        <v>0</v>
      </c>
      <c r="I328" s="47" t="str">
        <f>IF(AI328&gt;0, "1", "0")</f>
        <v>1</v>
      </c>
      <c r="J328" s="47" t="str">
        <f>IF(AZ328&gt;0, "1", "0")</f>
        <v>0</v>
      </c>
      <c r="K328" s="47" t="str">
        <f>CONCATENATE(G328,H328,I328,J328)</f>
        <v>0010</v>
      </c>
      <c r="L328" s="51" t="str">
        <f>A328&amp;B328&amp;E328</f>
        <v>08805255School Turnaround Leaders Program</v>
      </c>
      <c r="M328" s="19"/>
      <c r="N328" s="19"/>
      <c r="O328" s="19"/>
      <c r="P328" s="19"/>
      <c r="Q328" s="19">
        <f>SUM(M328:P328)</f>
        <v>0</v>
      </c>
      <c r="R328" s="19"/>
      <c r="S328" s="19">
        <v>0</v>
      </c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>
        <f>SUM(Q328:AE328)</f>
        <v>0</v>
      </c>
      <c r="AG328" s="19"/>
      <c r="AH328" s="19">
        <v>0</v>
      </c>
      <c r="AI328" s="19">
        <v>38617.199999999997</v>
      </c>
      <c r="AJ328" s="19"/>
      <c r="AK328" s="19"/>
      <c r="AL328" s="19"/>
      <c r="AM328" s="19"/>
      <c r="AN328" s="19">
        <v>0</v>
      </c>
      <c r="AO328" s="19">
        <v>0</v>
      </c>
      <c r="AP328" s="19"/>
      <c r="AQ328" s="19"/>
      <c r="AR328" s="19"/>
      <c r="AS328" s="19"/>
      <c r="AT328" s="21">
        <v>0</v>
      </c>
      <c r="AU328" s="21">
        <v>0</v>
      </c>
      <c r="AV328" s="21">
        <v>0</v>
      </c>
      <c r="AW328" s="22">
        <f>SUM(AF328:AV328)</f>
        <v>38617.199999999997</v>
      </c>
      <c r="AX328" s="23">
        <v>0</v>
      </c>
      <c r="AY328" s="19">
        <v>0</v>
      </c>
      <c r="AZ328" s="22"/>
      <c r="BA328" s="24">
        <v>0</v>
      </c>
      <c r="BB328" s="19">
        <v>0</v>
      </c>
      <c r="BC328" s="19">
        <v>0</v>
      </c>
      <c r="BD328" s="19">
        <v>0</v>
      </c>
      <c r="BE328" s="19"/>
      <c r="BF328" s="19"/>
      <c r="BG328" s="19">
        <v>0</v>
      </c>
      <c r="BH328" s="19">
        <v>0</v>
      </c>
      <c r="BI328" s="19">
        <v>0</v>
      </c>
      <c r="BJ328" s="21"/>
      <c r="BK328" s="21"/>
      <c r="BL328" s="21"/>
      <c r="BM328" s="21">
        <f t="shared" si="130"/>
        <v>38617.199999999997</v>
      </c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>
        <f t="shared" si="132"/>
        <v>38617.199999999997</v>
      </c>
      <c r="CB328" s="20"/>
      <c r="CC328" s="20"/>
      <c r="CD328" s="20"/>
    </row>
    <row r="329" spans="1:82" s="49" customFormat="1" x14ac:dyDescent="0.3">
      <c r="A329" s="50" t="s">
        <v>55</v>
      </c>
      <c r="B329" s="51" t="s">
        <v>173</v>
      </c>
      <c r="C329" s="51" t="s">
        <v>56</v>
      </c>
      <c r="D329" s="51" t="s">
        <v>174</v>
      </c>
      <c r="E329" s="51" t="s">
        <v>594</v>
      </c>
      <c r="F329" s="51"/>
      <c r="G329" s="47"/>
      <c r="H329" s="47"/>
      <c r="I329" s="47"/>
      <c r="J329" s="47"/>
      <c r="K329" s="47"/>
      <c r="L329" s="51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21"/>
      <c r="AU329" s="21"/>
      <c r="AV329" s="21"/>
      <c r="AW329" s="22"/>
      <c r="AX329" s="23"/>
      <c r="AY329" s="19"/>
      <c r="AZ329" s="22">
        <v>24000</v>
      </c>
      <c r="BA329" s="24"/>
      <c r="BB329" s="19"/>
      <c r="BC329" s="19"/>
      <c r="BD329" s="19"/>
      <c r="BE329" s="19"/>
      <c r="BF329" s="19"/>
      <c r="BG329" s="19"/>
      <c r="BH329" s="19"/>
      <c r="BI329" s="19"/>
      <c r="BJ329" s="21"/>
      <c r="BK329" s="21"/>
      <c r="BL329" s="21"/>
      <c r="BM329" s="21">
        <f t="shared" si="130"/>
        <v>24000</v>
      </c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>
        <f t="shared" si="132"/>
        <v>24000</v>
      </c>
      <c r="CB329" s="20"/>
      <c r="CC329" s="20"/>
      <c r="CD329" s="20"/>
    </row>
    <row r="330" spans="1:82" s="49" customFormat="1" x14ac:dyDescent="0.3">
      <c r="A330" s="50" t="s">
        <v>55</v>
      </c>
      <c r="B330" s="51" t="s">
        <v>616</v>
      </c>
      <c r="C330" s="51" t="s">
        <v>56</v>
      </c>
      <c r="D330" s="51" t="s">
        <v>617</v>
      </c>
      <c r="E330" s="51" t="s">
        <v>594</v>
      </c>
      <c r="F330" s="51" t="s">
        <v>605</v>
      </c>
      <c r="G330" s="47" t="str">
        <f>IF(M330&gt;0, "1", "0")</f>
        <v>0</v>
      </c>
      <c r="H330" s="47" t="str">
        <f>IF(S330&gt;0, "1", "0")</f>
        <v>1</v>
      </c>
      <c r="I330" s="47" t="str">
        <f>IF(AI330&gt;0, "1", "0")</f>
        <v>0</v>
      </c>
      <c r="J330" s="47" t="str">
        <f>IF(AZ330&gt;0, "1", "0")</f>
        <v>0</v>
      </c>
      <c r="K330" s="47" t="str">
        <f>CONCATENATE(G330,H330,I330,J330)</f>
        <v>0100</v>
      </c>
      <c r="L330" s="51" t="str">
        <f>A330&amp;B330&amp;E330</f>
        <v>08805448School Turnaround Leaders Program</v>
      </c>
      <c r="M330" s="19"/>
      <c r="N330" s="19"/>
      <c r="O330" s="19"/>
      <c r="P330" s="19"/>
      <c r="Q330" s="19">
        <f>SUM(M330:P330)</f>
        <v>0</v>
      </c>
      <c r="R330" s="19"/>
      <c r="S330" s="19">
        <v>94153</v>
      </c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>
        <f>SUM(Q330:AE330)</f>
        <v>94153</v>
      </c>
      <c r="AG330" s="19"/>
      <c r="AH330" s="19">
        <v>0</v>
      </c>
      <c r="AI330" s="19"/>
      <c r="AJ330" s="19"/>
      <c r="AK330" s="19"/>
      <c r="AL330" s="19"/>
      <c r="AM330" s="19"/>
      <c r="AN330" s="19">
        <v>0</v>
      </c>
      <c r="AO330" s="19">
        <v>-9702</v>
      </c>
      <c r="AP330" s="19"/>
      <c r="AQ330" s="19"/>
      <c r="AR330" s="19"/>
      <c r="AS330" s="19"/>
      <c r="AT330" s="21">
        <v>0</v>
      </c>
      <c r="AU330" s="21">
        <v>0</v>
      </c>
      <c r="AV330" s="21">
        <v>0</v>
      </c>
      <c r="AW330" s="22">
        <f>SUM(AF330:AV330)</f>
        <v>84451</v>
      </c>
      <c r="AX330" s="23">
        <v>0</v>
      </c>
      <c r="AY330" s="19">
        <v>0</v>
      </c>
      <c r="AZ330" s="22"/>
      <c r="BA330" s="24">
        <v>0</v>
      </c>
      <c r="BB330" s="19">
        <v>0</v>
      </c>
      <c r="BC330" s="19">
        <v>0</v>
      </c>
      <c r="BD330" s="19">
        <v>0</v>
      </c>
      <c r="BE330" s="19"/>
      <c r="BF330" s="19"/>
      <c r="BG330" s="19">
        <v>0</v>
      </c>
      <c r="BH330" s="19">
        <v>0</v>
      </c>
      <c r="BI330" s="19">
        <v>0</v>
      </c>
      <c r="BJ330" s="21"/>
      <c r="BK330" s="21"/>
      <c r="BL330" s="21"/>
      <c r="BM330" s="21">
        <f t="shared" si="130"/>
        <v>84451</v>
      </c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>
        <f t="shared" si="132"/>
        <v>84451</v>
      </c>
      <c r="CB330" s="20"/>
      <c r="CC330" s="20"/>
      <c r="CD330" s="20"/>
    </row>
    <row r="331" spans="1:82" s="49" customFormat="1" x14ac:dyDescent="0.3">
      <c r="A331" s="50" t="s">
        <v>55</v>
      </c>
      <c r="B331" s="51" t="s">
        <v>585</v>
      </c>
      <c r="C331" s="51" t="s">
        <v>56</v>
      </c>
      <c r="D331" s="51" t="s">
        <v>586</v>
      </c>
      <c r="E331" s="51" t="s">
        <v>594</v>
      </c>
      <c r="F331" s="51" t="s">
        <v>605</v>
      </c>
      <c r="G331" s="47" t="str">
        <f>IF(M331&gt;0, "1", "0")</f>
        <v>0</v>
      </c>
      <c r="H331" s="47" t="str">
        <f>IF(S331&gt;0, "1", "0")</f>
        <v>1</v>
      </c>
      <c r="I331" s="47" t="str">
        <f>IF(AI331&gt;0, "1", "0")</f>
        <v>0</v>
      </c>
      <c r="J331" s="47" t="str">
        <f>IF(AZ331&gt;0, "1", "0")</f>
        <v>0</v>
      </c>
      <c r="K331" s="47" t="str">
        <f>CONCATENATE(G331,H331,I331,J331)</f>
        <v>0100</v>
      </c>
      <c r="L331" s="51" t="str">
        <f>A331&amp;B331&amp;E331</f>
        <v>08806239School Turnaround Leaders Program</v>
      </c>
      <c r="M331" s="19"/>
      <c r="N331" s="19"/>
      <c r="O331" s="19"/>
      <c r="P331" s="19"/>
      <c r="Q331" s="19">
        <f>SUM(M331:P331)</f>
        <v>0</v>
      </c>
      <c r="R331" s="19"/>
      <c r="S331" s="19">
        <v>94153</v>
      </c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>
        <f>SUM(Q331:AE331)</f>
        <v>94153</v>
      </c>
      <c r="AG331" s="19"/>
      <c r="AH331" s="19">
        <v>0</v>
      </c>
      <c r="AI331" s="19"/>
      <c r="AJ331" s="19"/>
      <c r="AK331" s="19"/>
      <c r="AL331" s="19"/>
      <c r="AM331" s="19"/>
      <c r="AN331" s="19">
        <v>0</v>
      </c>
      <c r="AO331" s="19">
        <v>-9702</v>
      </c>
      <c r="AP331" s="19"/>
      <c r="AQ331" s="19"/>
      <c r="AR331" s="19"/>
      <c r="AS331" s="19"/>
      <c r="AT331" s="21">
        <v>0</v>
      </c>
      <c r="AU331" s="21">
        <v>0</v>
      </c>
      <c r="AV331" s="21">
        <v>0</v>
      </c>
      <c r="AW331" s="22">
        <f>SUM(AF331:AV331)</f>
        <v>84451</v>
      </c>
      <c r="AX331" s="23">
        <v>0</v>
      </c>
      <c r="AY331" s="19">
        <v>0</v>
      </c>
      <c r="AZ331" s="22"/>
      <c r="BA331" s="24">
        <v>0</v>
      </c>
      <c r="BB331" s="19">
        <v>0</v>
      </c>
      <c r="BC331" s="19">
        <v>0</v>
      </c>
      <c r="BD331" s="19">
        <v>0</v>
      </c>
      <c r="BE331" s="19"/>
      <c r="BF331" s="19"/>
      <c r="BG331" s="19">
        <v>0</v>
      </c>
      <c r="BH331" s="19">
        <v>0</v>
      </c>
      <c r="BI331" s="19">
        <v>0</v>
      </c>
      <c r="BJ331" s="21"/>
      <c r="BK331" s="21"/>
      <c r="BL331" s="21"/>
      <c r="BM331" s="21">
        <f t="shared" si="130"/>
        <v>84451</v>
      </c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>
        <f t="shared" si="132"/>
        <v>84451</v>
      </c>
      <c r="CB331" s="20"/>
      <c r="CC331" s="20"/>
      <c r="CD331" s="20"/>
    </row>
    <row r="332" spans="1:82" s="49" customFormat="1" x14ac:dyDescent="0.3">
      <c r="A332" s="50" t="s">
        <v>55</v>
      </c>
      <c r="B332" s="51" t="s">
        <v>618</v>
      </c>
      <c r="C332" s="51" t="s">
        <v>56</v>
      </c>
      <c r="D332" s="51" t="s">
        <v>619</v>
      </c>
      <c r="E332" s="51" t="s">
        <v>594</v>
      </c>
      <c r="F332" s="51" t="s">
        <v>605</v>
      </c>
      <c r="G332" s="47" t="str">
        <f>IF(M332&gt;0, "1", "0")</f>
        <v>0</v>
      </c>
      <c r="H332" s="47" t="str">
        <f>IF(S332&gt;0, "1", "0")</f>
        <v>1</v>
      </c>
      <c r="I332" s="47" t="str">
        <f>IF(AI332&gt;0, "1", "0")</f>
        <v>0</v>
      </c>
      <c r="J332" s="47" t="str">
        <f>IF(AZ332&gt;0, "1", "0")</f>
        <v>0</v>
      </c>
      <c r="K332" s="47" t="str">
        <f>CONCATENATE(G332,H332,I332,J332)</f>
        <v>0100</v>
      </c>
      <c r="L332" s="51" t="str">
        <f>A332&amp;B332&amp;E332</f>
        <v>08806508School Turnaround Leaders Program</v>
      </c>
      <c r="M332" s="19"/>
      <c r="N332" s="19"/>
      <c r="O332" s="19"/>
      <c r="P332" s="19"/>
      <c r="Q332" s="19">
        <f>SUM(M332:P332)</f>
        <v>0</v>
      </c>
      <c r="R332" s="19"/>
      <c r="S332" s="19">
        <v>48510</v>
      </c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>
        <f>SUM(Q332:AE332)</f>
        <v>48510</v>
      </c>
      <c r="AG332" s="19"/>
      <c r="AH332" s="19">
        <v>0</v>
      </c>
      <c r="AI332" s="19"/>
      <c r="AJ332" s="19"/>
      <c r="AK332" s="19"/>
      <c r="AL332" s="19"/>
      <c r="AM332" s="19"/>
      <c r="AN332" s="19">
        <v>0</v>
      </c>
      <c r="AO332" s="19">
        <v>0</v>
      </c>
      <c r="AP332" s="19"/>
      <c r="AQ332" s="19"/>
      <c r="AR332" s="19"/>
      <c r="AS332" s="19"/>
      <c r="AT332" s="21">
        <v>0</v>
      </c>
      <c r="AU332" s="21">
        <v>0</v>
      </c>
      <c r="AV332" s="21">
        <v>0</v>
      </c>
      <c r="AW332" s="22">
        <f>SUM(AF332:AV332)</f>
        <v>48510</v>
      </c>
      <c r="AX332" s="23">
        <v>35983.200000000004</v>
      </c>
      <c r="AY332" s="19">
        <v>0</v>
      </c>
      <c r="AZ332" s="22"/>
      <c r="BA332" s="24">
        <v>0</v>
      </c>
      <c r="BB332" s="19">
        <v>0</v>
      </c>
      <c r="BC332" s="19">
        <v>0</v>
      </c>
      <c r="BD332" s="19">
        <v>0</v>
      </c>
      <c r="BE332" s="19"/>
      <c r="BF332" s="19"/>
      <c r="BG332" s="19">
        <v>0</v>
      </c>
      <c r="BH332" s="19">
        <v>0</v>
      </c>
      <c r="BI332" s="19">
        <v>0</v>
      </c>
      <c r="BJ332" s="21"/>
      <c r="BK332" s="21"/>
      <c r="BL332" s="21"/>
      <c r="BM332" s="21">
        <f t="shared" si="130"/>
        <v>84493.200000000012</v>
      </c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>
        <f t="shared" si="132"/>
        <v>84493.200000000012</v>
      </c>
      <c r="CB332" s="20"/>
      <c r="CC332" s="20"/>
      <c r="CD332" s="20"/>
    </row>
    <row r="333" spans="1:82" s="49" customFormat="1" x14ac:dyDescent="0.3">
      <c r="A333" s="50" t="s">
        <v>55</v>
      </c>
      <c r="B333" s="51" t="s">
        <v>493</v>
      </c>
      <c r="C333" s="51" t="s">
        <v>56</v>
      </c>
      <c r="D333" s="51" t="s">
        <v>494</v>
      </c>
      <c r="E333" s="51" t="s">
        <v>594</v>
      </c>
      <c r="F333" s="51"/>
      <c r="G333" s="47"/>
      <c r="H333" s="47"/>
      <c r="I333" s="47"/>
      <c r="J333" s="47"/>
      <c r="K333" s="47"/>
      <c r="L333" s="51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21"/>
      <c r="AU333" s="21"/>
      <c r="AV333" s="21"/>
      <c r="AW333" s="22"/>
      <c r="AX333" s="23"/>
      <c r="AY333" s="19"/>
      <c r="AZ333" s="22">
        <v>12000</v>
      </c>
      <c r="BA333" s="24"/>
      <c r="BB333" s="19"/>
      <c r="BC333" s="19"/>
      <c r="BD333" s="19"/>
      <c r="BE333" s="19"/>
      <c r="BF333" s="19"/>
      <c r="BG333" s="19"/>
      <c r="BH333" s="19"/>
      <c r="BI333" s="19"/>
      <c r="BJ333" s="21"/>
      <c r="BK333" s="21"/>
      <c r="BL333" s="21"/>
      <c r="BM333" s="21">
        <f t="shared" si="130"/>
        <v>12000</v>
      </c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>
        <f t="shared" si="132"/>
        <v>12000</v>
      </c>
      <c r="CB333" s="20"/>
      <c r="CC333" s="20"/>
      <c r="CD333" s="20"/>
    </row>
    <row r="334" spans="1:82" s="49" customFormat="1" x14ac:dyDescent="0.3">
      <c r="A334" s="50" t="s">
        <v>55</v>
      </c>
      <c r="B334" s="51" t="s">
        <v>497</v>
      </c>
      <c r="C334" s="51" t="s">
        <v>56</v>
      </c>
      <c r="D334" s="51" t="s">
        <v>498</v>
      </c>
      <c r="E334" s="51" t="s">
        <v>594</v>
      </c>
      <c r="F334" s="51"/>
      <c r="G334" s="47"/>
      <c r="H334" s="47"/>
      <c r="I334" s="47"/>
      <c r="J334" s="47"/>
      <c r="K334" s="47"/>
      <c r="L334" s="51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21"/>
      <c r="AU334" s="21"/>
      <c r="AV334" s="21"/>
      <c r="AW334" s="22"/>
      <c r="AX334" s="23"/>
      <c r="AY334" s="19"/>
      <c r="AZ334" s="22">
        <v>60000</v>
      </c>
      <c r="BA334" s="24"/>
      <c r="BB334" s="19"/>
      <c r="BC334" s="19"/>
      <c r="BD334" s="19"/>
      <c r="BE334" s="19"/>
      <c r="BF334" s="19"/>
      <c r="BG334" s="19"/>
      <c r="BH334" s="19"/>
      <c r="BI334" s="19"/>
      <c r="BJ334" s="21"/>
      <c r="BK334" s="21"/>
      <c r="BL334" s="21"/>
      <c r="BM334" s="21">
        <f t="shared" si="130"/>
        <v>60000</v>
      </c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>
        <f t="shared" si="132"/>
        <v>60000</v>
      </c>
      <c r="CB334" s="20"/>
      <c r="CC334" s="20"/>
      <c r="CD334" s="20"/>
    </row>
    <row r="335" spans="1:82" s="49" customFormat="1" x14ac:dyDescent="0.3">
      <c r="A335" s="50" t="s">
        <v>55</v>
      </c>
      <c r="B335" s="51" t="s">
        <v>499</v>
      </c>
      <c r="C335" s="51" t="s">
        <v>56</v>
      </c>
      <c r="D335" s="51" t="s">
        <v>500</v>
      </c>
      <c r="E335" s="51" t="s">
        <v>594</v>
      </c>
      <c r="F335" s="51" t="s">
        <v>605</v>
      </c>
      <c r="G335" s="47" t="str">
        <f>IF(M335&gt;0, "1", "0")</f>
        <v>0</v>
      </c>
      <c r="H335" s="47" t="str">
        <f>IF(S335&gt;0, "1", "0")</f>
        <v>1</v>
      </c>
      <c r="I335" s="47" t="str">
        <f>IF(AI335&gt;0, "1", "0")</f>
        <v>0</v>
      </c>
      <c r="J335" s="47" t="str">
        <f>IF(AZ335&gt;0, "1", "0")</f>
        <v>0</v>
      </c>
      <c r="K335" s="47" t="str">
        <f>CONCATENATE(G335,H335,I335,J335)</f>
        <v>0100</v>
      </c>
      <c r="L335" s="51" t="str">
        <f>A335&amp;B335&amp;E335</f>
        <v>08807694School Turnaround Leaders Program</v>
      </c>
      <c r="M335" s="19"/>
      <c r="N335" s="19"/>
      <c r="O335" s="19"/>
      <c r="P335" s="19"/>
      <c r="Q335" s="19">
        <f>SUM(M335:P335)</f>
        <v>0</v>
      </c>
      <c r="R335" s="19"/>
      <c r="S335" s="19">
        <v>50105</v>
      </c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>
        <f>SUM(Q335:AE335)</f>
        <v>50105</v>
      </c>
      <c r="AG335" s="19"/>
      <c r="AH335" s="19">
        <v>0</v>
      </c>
      <c r="AI335" s="19"/>
      <c r="AJ335" s="19"/>
      <c r="AK335" s="19"/>
      <c r="AL335" s="19"/>
      <c r="AM335" s="19"/>
      <c r="AN335" s="19">
        <v>0</v>
      </c>
      <c r="AO335" s="19">
        <v>-19404</v>
      </c>
      <c r="AP335" s="19"/>
      <c r="AQ335" s="19"/>
      <c r="AR335" s="19"/>
      <c r="AS335" s="19"/>
      <c r="AT335" s="21">
        <v>0</v>
      </c>
      <c r="AU335" s="21">
        <v>0</v>
      </c>
      <c r="AV335" s="21">
        <v>0</v>
      </c>
      <c r="AW335" s="22">
        <f>SUM(AF335:AV335)</f>
        <v>30701</v>
      </c>
      <c r="AX335" s="23">
        <v>0</v>
      </c>
      <c r="AY335" s="19">
        <v>0</v>
      </c>
      <c r="AZ335" s="22"/>
      <c r="BA335" s="24">
        <v>0</v>
      </c>
      <c r="BB335" s="19">
        <v>0</v>
      </c>
      <c r="BC335" s="19">
        <v>0</v>
      </c>
      <c r="BD335" s="19">
        <v>0</v>
      </c>
      <c r="BE335" s="19"/>
      <c r="BF335" s="19"/>
      <c r="BG335" s="19">
        <v>0</v>
      </c>
      <c r="BH335" s="19">
        <v>0</v>
      </c>
      <c r="BI335" s="19">
        <v>0</v>
      </c>
      <c r="BJ335" s="21"/>
      <c r="BK335" s="21"/>
      <c r="BL335" s="21"/>
      <c r="BM335" s="21">
        <f t="shared" si="130"/>
        <v>30701</v>
      </c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>
        <f t="shared" si="132"/>
        <v>30701</v>
      </c>
      <c r="CB335" s="20"/>
      <c r="CC335" s="20"/>
      <c r="CD335" s="20"/>
    </row>
    <row r="336" spans="1:82" s="49" customFormat="1" x14ac:dyDescent="0.3">
      <c r="A336" s="50" t="s">
        <v>55</v>
      </c>
      <c r="B336" s="51" t="s">
        <v>314</v>
      </c>
      <c r="C336" s="51" t="s">
        <v>56</v>
      </c>
      <c r="D336" s="51" t="s">
        <v>501</v>
      </c>
      <c r="E336" s="51" t="s">
        <v>594</v>
      </c>
      <c r="F336" s="51" t="s">
        <v>605</v>
      </c>
      <c r="G336" s="47" t="str">
        <f>IF(M336&gt;0, "1", "0")</f>
        <v>0</v>
      </c>
      <c r="H336" s="47" t="str">
        <f>IF(S336&gt;0, "1", "0")</f>
        <v>1</v>
      </c>
      <c r="I336" s="47" t="str">
        <f>IF(AI336&gt;0, "1", "0")</f>
        <v>0</v>
      </c>
      <c r="J336" s="47" t="str">
        <f>IF(AZ336&gt;0, "1", "0")</f>
        <v>0</v>
      </c>
      <c r="K336" s="47" t="str">
        <f>CONCATENATE(G336,H336,I336,J336)</f>
        <v>0100</v>
      </c>
      <c r="L336" s="51" t="str">
        <f>A336&amp;B336&amp;E336</f>
        <v>08807698School Turnaround Leaders Program</v>
      </c>
      <c r="M336" s="19"/>
      <c r="N336" s="19"/>
      <c r="O336" s="19"/>
      <c r="P336" s="19"/>
      <c r="Q336" s="19">
        <f>SUM(M336:P336)</f>
        <v>0</v>
      </c>
      <c r="R336" s="19"/>
      <c r="S336" s="19">
        <v>25053</v>
      </c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>
        <f>SUM(Q336:AE336)</f>
        <v>25053</v>
      </c>
      <c r="AG336" s="19"/>
      <c r="AH336" s="19">
        <v>0</v>
      </c>
      <c r="AI336" s="19"/>
      <c r="AJ336" s="19"/>
      <c r="AK336" s="19"/>
      <c r="AL336" s="19"/>
      <c r="AM336" s="19"/>
      <c r="AN336" s="19">
        <v>0</v>
      </c>
      <c r="AO336" s="19">
        <v>-19404</v>
      </c>
      <c r="AP336" s="19"/>
      <c r="AQ336" s="19"/>
      <c r="AR336" s="19"/>
      <c r="AS336" s="19"/>
      <c r="AT336" s="21">
        <v>0</v>
      </c>
      <c r="AU336" s="21">
        <v>0</v>
      </c>
      <c r="AV336" s="21">
        <v>0</v>
      </c>
      <c r="AW336" s="22">
        <f>SUM(AF336:AV336)</f>
        <v>5649</v>
      </c>
      <c r="AX336" s="23">
        <v>0</v>
      </c>
      <c r="AY336" s="19">
        <v>0</v>
      </c>
      <c r="AZ336" s="22"/>
      <c r="BA336" s="24">
        <v>0</v>
      </c>
      <c r="BB336" s="19">
        <v>0</v>
      </c>
      <c r="BC336" s="19">
        <v>0</v>
      </c>
      <c r="BD336" s="19">
        <v>0</v>
      </c>
      <c r="BE336" s="19"/>
      <c r="BF336" s="19"/>
      <c r="BG336" s="19">
        <v>0</v>
      </c>
      <c r="BH336" s="19">
        <v>0</v>
      </c>
      <c r="BI336" s="19">
        <v>0</v>
      </c>
      <c r="BJ336" s="21"/>
      <c r="BK336" s="21"/>
      <c r="BL336" s="21"/>
      <c r="BM336" s="21">
        <f t="shared" si="130"/>
        <v>5649</v>
      </c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>
        <f t="shared" si="132"/>
        <v>5649</v>
      </c>
      <c r="CB336" s="20"/>
      <c r="CC336" s="20"/>
      <c r="CD336" s="20"/>
    </row>
    <row r="337" spans="1:82" s="49" customFormat="1" x14ac:dyDescent="0.3">
      <c r="A337" s="50" t="s">
        <v>55</v>
      </c>
      <c r="B337" s="51" t="s">
        <v>181</v>
      </c>
      <c r="C337" s="51" t="s">
        <v>56</v>
      </c>
      <c r="D337" s="51" t="s">
        <v>182</v>
      </c>
      <c r="E337" s="51" t="s">
        <v>594</v>
      </c>
      <c r="F337" s="51" t="s">
        <v>605</v>
      </c>
      <c r="G337" s="47" t="str">
        <f>IF(M337&gt;0, "1", "0")</f>
        <v>0</v>
      </c>
      <c r="H337" s="47" t="str">
        <f>IF(S337&gt;0, "1", "0")</f>
        <v>0</v>
      </c>
      <c r="I337" s="47" t="str">
        <f>IF(AI337&gt;0, "1", "0")</f>
        <v>1</v>
      </c>
      <c r="J337" s="47" t="str">
        <f>IF(AZ337&gt;0, "1", "0")</f>
        <v>0</v>
      </c>
      <c r="K337" s="47" t="str">
        <f>CONCATENATE(G337,H337,I337,J337)</f>
        <v>0010</v>
      </c>
      <c r="L337" s="51" t="str">
        <f>A337&amp;B337&amp;E337</f>
        <v>08808006School Turnaround Leaders Program</v>
      </c>
      <c r="M337" s="19"/>
      <c r="N337" s="19"/>
      <c r="O337" s="19"/>
      <c r="P337" s="19"/>
      <c r="Q337" s="19">
        <f>SUM(M337:P337)</f>
        <v>0</v>
      </c>
      <c r="R337" s="19"/>
      <c r="S337" s="19">
        <v>0</v>
      </c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>
        <f>SUM(Q337:AE337)</f>
        <v>0</v>
      </c>
      <c r="AG337" s="19"/>
      <c r="AH337" s="19">
        <v>0</v>
      </c>
      <c r="AI337" s="19">
        <v>33253.699999999997</v>
      </c>
      <c r="AJ337" s="19"/>
      <c r="AK337" s="19"/>
      <c r="AL337" s="19"/>
      <c r="AM337" s="19"/>
      <c r="AN337" s="19">
        <v>0</v>
      </c>
      <c r="AO337" s="19">
        <v>0</v>
      </c>
      <c r="AP337" s="19"/>
      <c r="AQ337" s="19"/>
      <c r="AR337" s="19"/>
      <c r="AS337" s="19"/>
      <c r="AT337" s="21">
        <v>0</v>
      </c>
      <c r="AU337" s="21">
        <v>0</v>
      </c>
      <c r="AV337" s="21">
        <v>0</v>
      </c>
      <c r="AW337" s="22">
        <f>SUM(AF337:AV337)</f>
        <v>33253.699999999997</v>
      </c>
      <c r="AX337" s="23">
        <v>0</v>
      </c>
      <c r="AY337" s="19">
        <v>0</v>
      </c>
      <c r="AZ337" s="22"/>
      <c r="BA337" s="24">
        <v>0</v>
      </c>
      <c r="BB337" s="19">
        <v>0</v>
      </c>
      <c r="BC337" s="19">
        <v>0</v>
      </c>
      <c r="BD337" s="19">
        <v>0</v>
      </c>
      <c r="BE337" s="19"/>
      <c r="BF337" s="19"/>
      <c r="BG337" s="19">
        <v>0</v>
      </c>
      <c r="BH337" s="19">
        <v>0</v>
      </c>
      <c r="BI337" s="19">
        <v>0</v>
      </c>
      <c r="BJ337" s="21"/>
      <c r="BK337" s="21"/>
      <c r="BL337" s="21"/>
      <c r="BM337" s="21">
        <f t="shared" si="130"/>
        <v>33253.699999999997</v>
      </c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>
        <f t="shared" si="132"/>
        <v>33253.699999999997</v>
      </c>
      <c r="CB337" s="20"/>
      <c r="CC337" s="20"/>
      <c r="CD337" s="20"/>
    </row>
    <row r="338" spans="1:82" s="49" customFormat="1" x14ac:dyDescent="0.3">
      <c r="A338" s="50" t="s">
        <v>55</v>
      </c>
      <c r="B338" s="51" t="s">
        <v>181</v>
      </c>
      <c r="C338" s="51" t="s">
        <v>56</v>
      </c>
      <c r="D338" s="51" t="s">
        <v>182</v>
      </c>
      <c r="E338" s="51" t="s">
        <v>594</v>
      </c>
      <c r="F338" s="51" t="s">
        <v>605</v>
      </c>
      <c r="G338" s="47" t="str">
        <f>IF(M338&gt;0, "1", "0")</f>
        <v>0</v>
      </c>
      <c r="H338" s="47" t="str">
        <f>IF(S338&gt;0, "1", "0")</f>
        <v>1</v>
      </c>
      <c r="I338" s="47" t="str">
        <f>IF(AI338&gt;0, "1", "0")</f>
        <v>0</v>
      </c>
      <c r="J338" s="47" t="str">
        <f>IF(AZ338&gt;0, "1", "0")</f>
        <v>0</v>
      </c>
      <c r="K338" s="47" t="str">
        <f>CONCATENATE(G338,H338,I338,J338)</f>
        <v>0100</v>
      </c>
      <c r="L338" s="51" t="str">
        <f>A338&amp;B338&amp;E338</f>
        <v>08808006School Turnaround Leaders Program</v>
      </c>
      <c r="M338" s="19"/>
      <c r="N338" s="19"/>
      <c r="O338" s="19"/>
      <c r="P338" s="19"/>
      <c r="Q338" s="19">
        <f>SUM(M338:P338)</f>
        <v>0</v>
      </c>
      <c r="R338" s="19"/>
      <c r="S338" s="19">
        <v>25053</v>
      </c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>
        <f>SUM(Q338:AE338)</f>
        <v>25053</v>
      </c>
      <c r="AG338" s="19"/>
      <c r="AH338" s="19">
        <v>0</v>
      </c>
      <c r="AI338" s="19"/>
      <c r="AJ338" s="19"/>
      <c r="AK338" s="19"/>
      <c r="AL338" s="19"/>
      <c r="AM338" s="19"/>
      <c r="AN338" s="19">
        <v>0</v>
      </c>
      <c r="AO338" s="19">
        <v>0</v>
      </c>
      <c r="AP338" s="19"/>
      <c r="AQ338" s="19"/>
      <c r="AR338" s="19"/>
      <c r="AS338" s="19"/>
      <c r="AT338" s="21">
        <v>0</v>
      </c>
      <c r="AU338" s="21">
        <v>0</v>
      </c>
      <c r="AV338" s="21">
        <v>0</v>
      </c>
      <c r="AW338" s="22">
        <f>SUM(AF338:AV338)</f>
        <v>25053</v>
      </c>
      <c r="AX338" s="23">
        <v>0</v>
      </c>
      <c r="AY338" s="19">
        <v>0</v>
      </c>
      <c r="AZ338" s="22"/>
      <c r="BA338" s="24">
        <v>0</v>
      </c>
      <c r="BB338" s="19">
        <v>0</v>
      </c>
      <c r="BC338" s="19">
        <v>0</v>
      </c>
      <c r="BD338" s="19">
        <v>0</v>
      </c>
      <c r="BE338" s="19"/>
      <c r="BF338" s="19"/>
      <c r="BG338" s="19">
        <v>0</v>
      </c>
      <c r="BH338" s="19">
        <v>0</v>
      </c>
      <c r="BI338" s="19">
        <v>0</v>
      </c>
      <c r="BJ338" s="21"/>
      <c r="BK338" s="21"/>
      <c r="BL338" s="21"/>
      <c r="BM338" s="21">
        <f t="shared" si="130"/>
        <v>25053</v>
      </c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>
        <f t="shared" si="132"/>
        <v>25053</v>
      </c>
      <c r="CB338" s="20"/>
      <c r="CC338" s="20"/>
      <c r="CD338" s="20"/>
    </row>
    <row r="339" spans="1:82" s="49" customFormat="1" x14ac:dyDescent="0.3">
      <c r="A339" s="50" t="s">
        <v>55</v>
      </c>
      <c r="B339" s="51" t="s">
        <v>316</v>
      </c>
      <c r="C339" s="51" t="s">
        <v>56</v>
      </c>
      <c r="D339" s="51" t="s">
        <v>317</v>
      </c>
      <c r="E339" s="51" t="s">
        <v>594</v>
      </c>
      <c r="F339" s="51" t="s">
        <v>605</v>
      </c>
      <c r="G339" s="47" t="str">
        <f>IF(M339&gt;0, "1", "0")</f>
        <v>0</v>
      </c>
      <c r="H339" s="47" t="str">
        <f>IF(S339&gt;0, "1", "0")</f>
        <v>1</v>
      </c>
      <c r="I339" s="47" t="str">
        <f>IF(AI339&gt;0, "1", "0")</f>
        <v>0</v>
      </c>
      <c r="J339" s="47" t="str">
        <f>IF(AZ339&gt;0, "1", "0")</f>
        <v>0</v>
      </c>
      <c r="K339" s="47" t="str">
        <f>CONCATENATE(G339,H339,I339,J339)</f>
        <v>0100</v>
      </c>
      <c r="L339" s="51" t="str">
        <f>A339&amp;B339&amp;E339</f>
        <v>08808145School Turnaround Leaders Program</v>
      </c>
      <c r="M339" s="19"/>
      <c r="N339" s="19"/>
      <c r="O339" s="19"/>
      <c r="P339" s="19"/>
      <c r="Q339" s="19">
        <f>SUM(M339:P339)</f>
        <v>0</v>
      </c>
      <c r="R339" s="19"/>
      <c r="S339" s="19">
        <v>25053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>
        <f>SUM(Q339:AE339)</f>
        <v>25053</v>
      </c>
      <c r="AG339" s="19"/>
      <c r="AH339" s="19">
        <v>0</v>
      </c>
      <c r="AI339" s="19"/>
      <c r="AJ339" s="19"/>
      <c r="AK339" s="19"/>
      <c r="AL339" s="19"/>
      <c r="AM339" s="19"/>
      <c r="AN339" s="19">
        <v>0</v>
      </c>
      <c r="AO339" s="19">
        <v>-19404</v>
      </c>
      <c r="AP339" s="19"/>
      <c r="AQ339" s="19"/>
      <c r="AR339" s="19"/>
      <c r="AS339" s="19"/>
      <c r="AT339" s="21">
        <v>0</v>
      </c>
      <c r="AU339" s="21">
        <v>0</v>
      </c>
      <c r="AV339" s="21">
        <v>0</v>
      </c>
      <c r="AW339" s="22">
        <f>SUM(AF339:AV339)</f>
        <v>5649</v>
      </c>
      <c r="AX339" s="23">
        <v>0</v>
      </c>
      <c r="AY339" s="19">
        <v>0</v>
      </c>
      <c r="AZ339" s="22"/>
      <c r="BA339" s="24">
        <v>0</v>
      </c>
      <c r="BB339" s="19">
        <v>0</v>
      </c>
      <c r="BC339" s="19">
        <v>0</v>
      </c>
      <c r="BD339" s="19">
        <v>0</v>
      </c>
      <c r="BE339" s="19"/>
      <c r="BF339" s="19"/>
      <c r="BG339" s="19">
        <v>0</v>
      </c>
      <c r="BH339" s="19">
        <v>0</v>
      </c>
      <c r="BI339" s="19">
        <v>0</v>
      </c>
      <c r="BJ339" s="21"/>
      <c r="BK339" s="21"/>
      <c r="BL339" s="21"/>
      <c r="BM339" s="21">
        <f t="shared" si="130"/>
        <v>5649</v>
      </c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>
        <f t="shared" si="132"/>
        <v>5649</v>
      </c>
      <c r="CB339" s="20"/>
      <c r="CC339" s="20"/>
      <c r="CD339" s="20"/>
    </row>
    <row r="340" spans="1:82" s="49" customFormat="1" x14ac:dyDescent="0.3">
      <c r="A340" s="50" t="s">
        <v>55</v>
      </c>
      <c r="B340" s="51" t="s">
        <v>620</v>
      </c>
      <c r="C340" s="51" t="s">
        <v>56</v>
      </c>
      <c r="D340" s="51" t="s">
        <v>621</v>
      </c>
      <c r="E340" s="51" t="s">
        <v>594</v>
      </c>
      <c r="F340" s="51"/>
      <c r="G340" s="47"/>
      <c r="H340" s="47"/>
      <c r="I340" s="47"/>
      <c r="J340" s="47"/>
      <c r="K340" s="47"/>
      <c r="L340" s="51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21"/>
      <c r="AU340" s="21"/>
      <c r="AV340" s="21"/>
      <c r="AW340" s="22"/>
      <c r="AX340" s="23"/>
      <c r="AY340" s="19"/>
      <c r="AZ340" s="22">
        <v>12000</v>
      </c>
      <c r="BA340" s="24"/>
      <c r="BB340" s="19"/>
      <c r="BC340" s="19"/>
      <c r="BD340" s="19"/>
      <c r="BE340" s="19"/>
      <c r="BF340" s="19"/>
      <c r="BG340" s="19"/>
      <c r="BH340" s="19"/>
      <c r="BI340" s="19"/>
      <c r="BJ340" s="21"/>
      <c r="BK340" s="21"/>
      <c r="BL340" s="21"/>
      <c r="BM340" s="21">
        <f t="shared" si="130"/>
        <v>12000</v>
      </c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>
        <f t="shared" si="132"/>
        <v>12000</v>
      </c>
      <c r="CB340" s="20"/>
      <c r="CC340" s="20"/>
      <c r="CD340" s="20"/>
    </row>
    <row r="341" spans="1:82" s="49" customFormat="1" x14ac:dyDescent="0.3">
      <c r="A341" s="50" t="s">
        <v>55</v>
      </c>
      <c r="B341" s="51" t="s">
        <v>622</v>
      </c>
      <c r="C341" s="51" t="s">
        <v>56</v>
      </c>
      <c r="D341" s="51" t="s">
        <v>623</v>
      </c>
      <c r="E341" s="51" t="s">
        <v>594</v>
      </c>
      <c r="F341" s="51"/>
      <c r="G341" s="47"/>
      <c r="H341" s="47"/>
      <c r="I341" s="47"/>
      <c r="J341" s="47"/>
      <c r="K341" s="47"/>
      <c r="L341" s="51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21"/>
      <c r="AU341" s="21"/>
      <c r="AV341" s="21"/>
      <c r="AW341" s="22"/>
      <c r="AX341" s="23"/>
      <c r="AY341" s="19"/>
      <c r="AZ341" s="22">
        <v>12000</v>
      </c>
      <c r="BA341" s="24"/>
      <c r="BB341" s="19"/>
      <c r="BC341" s="19"/>
      <c r="BD341" s="19"/>
      <c r="BE341" s="19"/>
      <c r="BF341" s="19"/>
      <c r="BG341" s="19"/>
      <c r="BH341" s="19"/>
      <c r="BI341" s="19"/>
      <c r="BJ341" s="21"/>
      <c r="BK341" s="21"/>
      <c r="BL341" s="21"/>
      <c r="BM341" s="21">
        <f t="shared" si="130"/>
        <v>12000</v>
      </c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>
        <f t="shared" si="132"/>
        <v>12000</v>
      </c>
      <c r="CB341" s="20"/>
      <c r="CC341" s="20"/>
      <c r="CD341" s="20"/>
    </row>
    <row r="342" spans="1:82" s="49" customFormat="1" x14ac:dyDescent="0.3">
      <c r="A342" s="50" t="s">
        <v>55</v>
      </c>
      <c r="B342" s="51" t="s">
        <v>40</v>
      </c>
      <c r="C342" s="51" t="s">
        <v>56</v>
      </c>
      <c r="D342" s="51" t="s">
        <v>42</v>
      </c>
      <c r="E342" s="51" t="s">
        <v>594</v>
      </c>
      <c r="F342" s="51" t="s">
        <v>605</v>
      </c>
      <c r="G342" s="47" t="str">
        <f>IF(M342&gt;0, "1", "0")</f>
        <v>0</v>
      </c>
      <c r="H342" s="47" t="str">
        <f>IF(S342&gt;0, "1", "0")</f>
        <v>0</v>
      </c>
      <c r="I342" s="47" t="str">
        <f>IF(AI342&gt;0, "1", "0")</f>
        <v>0</v>
      </c>
      <c r="J342" s="47" t="str">
        <f>IF(AZ342&gt;0, "1", "0")</f>
        <v>0</v>
      </c>
      <c r="K342" s="47" t="str">
        <f>CONCATENATE(G342,H342,I342,J342)</f>
        <v>0000</v>
      </c>
      <c r="L342" s="51" t="str">
        <f>A342&amp;B342&amp;E342</f>
        <v>0880N/ASchool Turnaround Leaders Program</v>
      </c>
      <c r="M342" s="19"/>
      <c r="N342" s="19"/>
      <c r="O342" s="19"/>
      <c r="P342" s="19"/>
      <c r="Q342" s="19">
        <f>SUM(M342:P342)</f>
        <v>0</v>
      </c>
      <c r="R342" s="19"/>
      <c r="S342" s="19">
        <v>0</v>
      </c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>
        <f>SUM(Q342:AE342)</f>
        <v>0</v>
      </c>
      <c r="AG342" s="19"/>
      <c r="AH342" s="19">
        <v>421897</v>
      </c>
      <c r="AI342" s="19"/>
      <c r="AJ342" s="19"/>
      <c r="AK342" s="19"/>
      <c r="AL342" s="19"/>
      <c r="AM342" s="19"/>
      <c r="AN342" s="19">
        <v>0</v>
      </c>
      <c r="AO342" s="19">
        <v>0</v>
      </c>
      <c r="AP342" s="19"/>
      <c r="AQ342" s="19"/>
      <c r="AR342" s="19"/>
      <c r="AS342" s="19"/>
      <c r="AT342" s="21">
        <v>0</v>
      </c>
      <c r="AU342" s="21">
        <v>0</v>
      </c>
      <c r="AV342" s="21">
        <v>0</v>
      </c>
      <c r="AW342" s="22">
        <f>SUM(AF342:AV342)</f>
        <v>421897</v>
      </c>
      <c r="AX342" s="23">
        <v>0</v>
      </c>
      <c r="AY342" s="19">
        <v>0</v>
      </c>
      <c r="AZ342" s="22"/>
      <c r="BA342" s="24">
        <v>0</v>
      </c>
      <c r="BB342" s="19">
        <v>0</v>
      </c>
      <c r="BC342" s="19">
        <v>0</v>
      </c>
      <c r="BD342" s="19">
        <v>0</v>
      </c>
      <c r="BE342" s="19"/>
      <c r="BF342" s="19"/>
      <c r="BG342" s="19">
        <v>0</v>
      </c>
      <c r="BH342" s="19">
        <v>0</v>
      </c>
      <c r="BI342" s="19">
        <v>-251885.11000000002</v>
      </c>
      <c r="BJ342" s="21"/>
      <c r="BK342" s="21"/>
      <c r="BL342" s="21"/>
      <c r="BM342" s="21">
        <f t="shared" si="130"/>
        <v>170011.88999999998</v>
      </c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>
        <f t="shared" si="132"/>
        <v>170011.88999999998</v>
      </c>
      <c r="CB342" s="20"/>
      <c r="CC342" s="20"/>
      <c r="CD342" s="20"/>
    </row>
    <row r="343" spans="1:82" s="49" customFormat="1" x14ac:dyDescent="0.3">
      <c r="A343" s="50" t="s">
        <v>57</v>
      </c>
      <c r="B343" s="51" t="s">
        <v>58</v>
      </c>
      <c r="C343" s="51" t="s">
        <v>59</v>
      </c>
      <c r="D343" s="51" t="s">
        <v>60</v>
      </c>
      <c r="E343" s="51" t="s">
        <v>594</v>
      </c>
      <c r="F343" s="51" t="s">
        <v>605</v>
      </c>
      <c r="G343" s="47" t="str">
        <f>IF(M343&gt;0, "1", "0")</f>
        <v>0</v>
      </c>
      <c r="H343" s="47" t="str">
        <f>IF(S343&gt;0, "1", "0")</f>
        <v>1</v>
      </c>
      <c r="I343" s="47" t="str">
        <f>IF(AI343&gt;0, "1", "0")</f>
        <v>0</v>
      </c>
      <c r="J343" s="47" t="str">
        <f>IF(AZ343&gt;0, "1", "0")</f>
        <v>0</v>
      </c>
      <c r="K343" s="47" t="str">
        <f>CONCATENATE(G343,H343,I343,J343)</f>
        <v>0100</v>
      </c>
      <c r="L343" s="51" t="str">
        <f>A343&amp;B343&amp;E343</f>
        <v>09003863School Turnaround Leaders Program</v>
      </c>
      <c r="M343" s="19"/>
      <c r="N343" s="19"/>
      <c r="O343" s="19"/>
      <c r="P343" s="19"/>
      <c r="Q343" s="19">
        <f>SUM(M343:P343)</f>
        <v>0</v>
      </c>
      <c r="R343" s="19"/>
      <c r="S343" s="19">
        <v>139010</v>
      </c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>
        <v>-118735</v>
      </c>
      <c r="AF343" s="19">
        <f>SUM(Q343:AE343)</f>
        <v>20275</v>
      </c>
      <c r="AG343" s="19"/>
      <c r="AH343" s="19">
        <v>0</v>
      </c>
      <c r="AI343" s="19"/>
      <c r="AJ343" s="19">
        <v>-20275</v>
      </c>
      <c r="AK343" s="19"/>
      <c r="AL343" s="19"/>
      <c r="AM343" s="19"/>
      <c r="AN343" s="19">
        <v>0</v>
      </c>
      <c r="AO343" s="19">
        <v>0</v>
      </c>
      <c r="AP343" s="19"/>
      <c r="AQ343" s="19"/>
      <c r="AR343" s="19"/>
      <c r="AS343" s="19"/>
      <c r="AT343" s="21">
        <v>0</v>
      </c>
      <c r="AU343" s="21">
        <v>0</v>
      </c>
      <c r="AV343" s="21">
        <v>0</v>
      </c>
      <c r="AW343" s="22">
        <f>SUM(AF343:AV343)</f>
        <v>0</v>
      </c>
      <c r="AX343" s="23">
        <v>0</v>
      </c>
      <c r="AY343" s="19">
        <v>0</v>
      </c>
      <c r="AZ343" s="22"/>
      <c r="BA343" s="24">
        <v>0</v>
      </c>
      <c r="BB343" s="19">
        <v>0</v>
      </c>
      <c r="BC343" s="19">
        <v>0</v>
      </c>
      <c r="BD343" s="19">
        <v>0</v>
      </c>
      <c r="BE343" s="19"/>
      <c r="BF343" s="19"/>
      <c r="BG343" s="19">
        <v>0</v>
      </c>
      <c r="BH343" s="19">
        <v>0</v>
      </c>
      <c r="BI343" s="19">
        <v>0</v>
      </c>
      <c r="BJ343" s="21"/>
      <c r="BK343" s="21"/>
      <c r="BL343" s="21"/>
      <c r="BM343" s="21">
        <f t="shared" si="130"/>
        <v>0</v>
      </c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>
        <f t="shared" si="132"/>
        <v>0</v>
      </c>
      <c r="CB343" s="20"/>
      <c r="CC343" s="20"/>
      <c r="CD343" s="20"/>
    </row>
    <row r="344" spans="1:82" s="49" customFormat="1" x14ac:dyDescent="0.3">
      <c r="A344" s="50" t="s">
        <v>84</v>
      </c>
      <c r="B344" s="51" t="s">
        <v>40</v>
      </c>
      <c r="C344" s="51" t="s">
        <v>86</v>
      </c>
      <c r="D344" s="51" t="s">
        <v>42</v>
      </c>
      <c r="E344" s="51" t="s">
        <v>594</v>
      </c>
      <c r="F344" s="51" t="s">
        <v>605</v>
      </c>
      <c r="G344" s="47" t="str">
        <f>IF(M344&gt;0, "1", "0")</f>
        <v>0</v>
      </c>
      <c r="H344" s="47" t="str">
        <f>IF(S344&gt;0, "1", "0")</f>
        <v>1</v>
      </c>
      <c r="I344" s="47" t="str">
        <f>IF(AI344&gt;0, "1", "0")</f>
        <v>0</v>
      </c>
      <c r="J344" s="47" t="str">
        <f>IF(AZ344&gt;0, "1", "0")</f>
        <v>0</v>
      </c>
      <c r="K344" s="47" t="str">
        <f>CONCATENATE(G344,H344,I344,J344)</f>
        <v>0100</v>
      </c>
      <c r="L344" s="51" t="str">
        <f>A344&amp;B344&amp;E344</f>
        <v>1420N/ASchool Turnaround Leaders Program</v>
      </c>
      <c r="M344" s="19"/>
      <c r="N344" s="19"/>
      <c r="O344" s="19"/>
      <c r="P344" s="19"/>
      <c r="Q344" s="19">
        <f>SUM(M344:P344)</f>
        <v>0</v>
      </c>
      <c r="R344" s="19"/>
      <c r="S344" s="19">
        <v>362794</v>
      </c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>
        <f>SUM(Q344:AE344)</f>
        <v>362794</v>
      </c>
      <c r="AG344" s="19"/>
      <c r="AH344" s="19">
        <v>0</v>
      </c>
      <c r="AI344" s="19"/>
      <c r="AJ344" s="19"/>
      <c r="AK344" s="19"/>
      <c r="AL344" s="19"/>
      <c r="AM344" s="19"/>
      <c r="AN344" s="19">
        <v>0</v>
      </c>
      <c r="AO344" s="19">
        <v>-246350.06</v>
      </c>
      <c r="AP344" s="19"/>
      <c r="AQ344" s="19">
        <v>-116443.94</v>
      </c>
      <c r="AR344" s="19"/>
      <c r="AS344" s="19"/>
      <c r="AT344" s="21">
        <v>0</v>
      </c>
      <c r="AU344" s="21">
        <v>0</v>
      </c>
      <c r="AV344" s="21">
        <v>0</v>
      </c>
      <c r="AW344" s="22">
        <f>SUM(AF344:AV344)</f>
        <v>0</v>
      </c>
      <c r="AX344" s="23">
        <v>0</v>
      </c>
      <c r="AY344" s="19">
        <v>0</v>
      </c>
      <c r="AZ344" s="22"/>
      <c r="BA344" s="24">
        <v>0</v>
      </c>
      <c r="BB344" s="19">
        <v>0</v>
      </c>
      <c r="BC344" s="19">
        <v>0</v>
      </c>
      <c r="BD344" s="19">
        <v>0</v>
      </c>
      <c r="BE344" s="19"/>
      <c r="BF344" s="19"/>
      <c r="BG344" s="19">
        <v>0</v>
      </c>
      <c r="BH344" s="19">
        <v>0</v>
      </c>
      <c r="BI344" s="19">
        <v>0</v>
      </c>
      <c r="BJ344" s="21"/>
      <c r="BK344" s="21"/>
      <c r="BL344" s="21"/>
      <c r="BM344" s="21">
        <f t="shared" si="130"/>
        <v>0</v>
      </c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>
        <f t="shared" si="132"/>
        <v>0</v>
      </c>
      <c r="CB344" s="20"/>
      <c r="CC344" s="20"/>
      <c r="CD344" s="20"/>
    </row>
    <row r="345" spans="1:82" s="49" customFormat="1" x14ac:dyDescent="0.3">
      <c r="A345" s="50" t="s">
        <v>92</v>
      </c>
      <c r="B345" s="51" t="s">
        <v>624</v>
      </c>
      <c r="C345" s="51" t="s">
        <v>625</v>
      </c>
      <c r="D345" s="51" t="s">
        <v>569</v>
      </c>
      <c r="E345" s="51" t="s">
        <v>594</v>
      </c>
      <c r="F345" s="51"/>
      <c r="G345" s="47"/>
      <c r="H345" s="47"/>
      <c r="I345" s="47"/>
      <c r="J345" s="47"/>
      <c r="K345" s="47"/>
      <c r="L345" s="51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21"/>
      <c r="AU345" s="21"/>
      <c r="AV345" s="21"/>
      <c r="AW345" s="22"/>
      <c r="AX345" s="23"/>
      <c r="AY345" s="19"/>
      <c r="AZ345" s="22">
        <v>23000</v>
      </c>
      <c r="BA345" s="24"/>
      <c r="BB345" s="19"/>
      <c r="BC345" s="19"/>
      <c r="BD345" s="19"/>
      <c r="BE345" s="19"/>
      <c r="BF345" s="19"/>
      <c r="BG345" s="19"/>
      <c r="BH345" s="19"/>
      <c r="BI345" s="19"/>
      <c r="BJ345" s="21"/>
      <c r="BK345" s="21"/>
      <c r="BL345" s="21"/>
      <c r="BM345" s="21">
        <f t="shared" si="130"/>
        <v>23000</v>
      </c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>
        <f t="shared" si="132"/>
        <v>23000</v>
      </c>
      <c r="CB345" s="20"/>
      <c r="CC345" s="20"/>
      <c r="CD345" s="20"/>
    </row>
    <row r="346" spans="1:82" s="49" customFormat="1" x14ac:dyDescent="0.3">
      <c r="A346" s="50" t="s">
        <v>92</v>
      </c>
      <c r="B346" s="51" t="s">
        <v>361</v>
      </c>
      <c r="C346" s="51" t="s">
        <v>94</v>
      </c>
      <c r="D346" s="51" t="s">
        <v>626</v>
      </c>
      <c r="E346" s="51" t="s">
        <v>594</v>
      </c>
      <c r="F346" s="51" t="s">
        <v>605</v>
      </c>
      <c r="G346" s="47" t="str">
        <f>IF(M346&gt;0, "1", "0")</f>
        <v>0</v>
      </c>
      <c r="H346" s="47" t="str">
        <f>IF(S346&gt;0, "1", "0")</f>
        <v>0</v>
      </c>
      <c r="I346" s="47" t="str">
        <f>IF(AI346&gt;0, "1", "0")</f>
        <v>1</v>
      </c>
      <c r="J346" s="47" t="str">
        <f>IF(AZ346&gt;0, "1", "0")</f>
        <v>0</v>
      </c>
      <c r="K346" s="47" t="str">
        <f>CONCATENATE(G346,H346,I346,J346)</f>
        <v>0010</v>
      </c>
      <c r="L346" s="51" t="str">
        <f>A346&amp;B346&amp;E346</f>
        <v>20001520School Turnaround Leaders Program</v>
      </c>
      <c r="M346" s="19"/>
      <c r="N346" s="19"/>
      <c r="O346" s="19"/>
      <c r="P346" s="19"/>
      <c r="Q346" s="19">
        <f>SUM(M346:P346)</f>
        <v>0</v>
      </c>
      <c r="R346" s="19"/>
      <c r="S346" s="19">
        <v>0</v>
      </c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>
        <f>SUM(Q346:AE346)</f>
        <v>0</v>
      </c>
      <c r="AG346" s="19"/>
      <c r="AH346" s="19">
        <v>0</v>
      </c>
      <c r="AI346" s="19">
        <v>31780.268</v>
      </c>
      <c r="AJ346" s="19"/>
      <c r="AK346" s="19"/>
      <c r="AL346" s="19"/>
      <c r="AM346" s="19"/>
      <c r="AN346" s="19">
        <v>0</v>
      </c>
      <c r="AO346" s="19">
        <v>0</v>
      </c>
      <c r="AP346" s="19"/>
      <c r="AQ346" s="19"/>
      <c r="AR346" s="19"/>
      <c r="AS346" s="19"/>
      <c r="AT346" s="21">
        <v>0</v>
      </c>
      <c r="AU346" s="21">
        <v>0</v>
      </c>
      <c r="AV346" s="21">
        <v>0</v>
      </c>
      <c r="AW346" s="22">
        <f>SUM(AF346:AV346)</f>
        <v>31780.268</v>
      </c>
      <c r="AX346" s="23">
        <v>0</v>
      </c>
      <c r="AY346" s="19">
        <v>0</v>
      </c>
      <c r="AZ346" s="22"/>
      <c r="BA346" s="24">
        <v>0</v>
      </c>
      <c r="BB346" s="19">
        <v>0</v>
      </c>
      <c r="BC346" s="19">
        <v>0</v>
      </c>
      <c r="BD346" s="19">
        <v>0</v>
      </c>
      <c r="BE346" s="19"/>
      <c r="BF346" s="19"/>
      <c r="BG346" s="19">
        <v>0</v>
      </c>
      <c r="BH346" s="19">
        <v>-1430</v>
      </c>
      <c r="BI346" s="19">
        <v>-12870</v>
      </c>
      <c r="BJ346" s="21">
        <v>-5867.82</v>
      </c>
      <c r="BK346" s="21">
        <v>-8042.83</v>
      </c>
      <c r="BL346" s="21"/>
      <c r="BM346" s="21">
        <f t="shared" si="130"/>
        <v>3569.6180000000004</v>
      </c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>
        <f t="shared" si="132"/>
        <v>3569.6180000000004</v>
      </c>
      <c r="CB346" s="20"/>
      <c r="CC346" s="20"/>
      <c r="CD346" s="20"/>
    </row>
    <row r="347" spans="1:82" s="49" customFormat="1" x14ac:dyDescent="0.3">
      <c r="A347" s="50" t="s">
        <v>385</v>
      </c>
      <c r="B347" s="51" t="s">
        <v>386</v>
      </c>
      <c r="C347" s="51" t="s">
        <v>387</v>
      </c>
      <c r="D347" s="51" t="s">
        <v>388</v>
      </c>
      <c r="E347" s="51" t="s">
        <v>594</v>
      </c>
      <c r="F347" s="51" t="s">
        <v>605</v>
      </c>
      <c r="G347" s="47" t="str">
        <f>IF(M347&gt;0, "1", "0")</f>
        <v>0</v>
      </c>
      <c r="H347" s="47" t="str">
        <f>IF(S347&gt;0, "1", "0")</f>
        <v>0</v>
      </c>
      <c r="I347" s="47" t="str">
        <f>IF(AI347&gt;0, "1", "0")</f>
        <v>1</v>
      </c>
      <c r="J347" s="47" t="str">
        <f>IF(AZ347&gt;0, "1", "0")</f>
        <v>0</v>
      </c>
      <c r="K347" s="47" t="str">
        <f>CONCATENATE(G347,H347,I347,J347)</f>
        <v>0010</v>
      </c>
      <c r="L347" s="51" t="str">
        <f>A347&amp;B347&amp;E347</f>
        <v>21809149School Turnaround Leaders Program</v>
      </c>
      <c r="M347" s="19"/>
      <c r="N347" s="19"/>
      <c r="O347" s="19"/>
      <c r="P347" s="19"/>
      <c r="Q347" s="19">
        <f>SUM(M347:P347)</f>
        <v>0</v>
      </c>
      <c r="R347" s="19"/>
      <c r="S347" s="19">
        <v>0</v>
      </c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>
        <f>SUM(Q347:AE347)</f>
        <v>0</v>
      </c>
      <c r="AG347" s="19"/>
      <c r="AH347" s="19">
        <v>0</v>
      </c>
      <c r="AI347" s="19">
        <v>148512</v>
      </c>
      <c r="AJ347" s="19"/>
      <c r="AK347" s="19"/>
      <c r="AL347" s="19"/>
      <c r="AM347" s="19"/>
      <c r="AN347" s="19">
        <v>0</v>
      </c>
      <c r="AO347" s="19">
        <v>0</v>
      </c>
      <c r="AP347" s="19"/>
      <c r="AQ347" s="19"/>
      <c r="AR347" s="19"/>
      <c r="AS347" s="19"/>
      <c r="AT347" s="21">
        <v>0</v>
      </c>
      <c r="AU347" s="21">
        <v>0</v>
      </c>
      <c r="AV347" s="21">
        <v>0</v>
      </c>
      <c r="AW347" s="22">
        <f>SUM(AF347:AV347)</f>
        <v>148512</v>
      </c>
      <c r="AX347" s="23">
        <v>0</v>
      </c>
      <c r="AY347" s="19">
        <v>0</v>
      </c>
      <c r="AZ347" s="22"/>
      <c r="BA347" s="24">
        <v>0</v>
      </c>
      <c r="BB347" s="19">
        <v>0</v>
      </c>
      <c r="BC347" s="19">
        <v>0</v>
      </c>
      <c r="BD347" s="19">
        <v>0</v>
      </c>
      <c r="BE347" s="19"/>
      <c r="BF347" s="19"/>
      <c r="BG347" s="19">
        <v>0</v>
      </c>
      <c r="BH347" s="19">
        <v>-38000</v>
      </c>
      <c r="BI347" s="19">
        <v>0</v>
      </c>
      <c r="BJ347" s="21"/>
      <c r="BK347" s="21"/>
      <c r="BL347" s="21"/>
      <c r="BM347" s="21">
        <f t="shared" si="130"/>
        <v>110512</v>
      </c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>
        <f t="shared" si="132"/>
        <v>110512</v>
      </c>
      <c r="CB347" s="20"/>
      <c r="CC347" s="20"/>
      <c r="CD347" s="20"/>
    </row>
    <row r="348" spans="1:82" s="49" customFormat="1" x14ac:dyDescent="0.3">
      <c r="A348" s="50" t="s">
        <v>63</v>
      </c>
      <c r="B348" s="51" t="s">
        <v>572</v>
      </c>
      <c r="C348" s="51" t="s">
        <v>64</v>
      </c>
      <c r="D348" s="51" t="s">
        <v>573</v>
      </c>
      <c r="E348" s="51" t="s">
        <v>594</v>
      </c>
      <c r="F348" s="51"/>
      <c r="G348" s="47"/>
      <c r="H348" s="47"/>
      <c r="I348" s="47"/>
      <c r="J348" s="47"/>
      <c r="K348" s="47"/>
      <c r="L348" s="51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21"/>
      <c r="AU348" s="21"/>
      <c r="AV348" s="21"/>
      <c r="AW348" s="22"/>
      <c r="AX348" s="23"/>
      <c r="AY348" s="19"/>
      <c r="AZ348" s="22">
        <v>29400</v>
      </c>
      <c r="BA348" s="24"/>
      <c r="BB348" s="19"/>
      <c r="BC348" s="19"/>
      <c r="BD348" s="19"/>
      <c r="BE348" s="19"/>
      <c r="BF348" s="19"/>
      <c r="BG348" s="19"/>
      <c r="BH348" s="19"/>
      <c r="BI348" s="19"/>
      <c r="BJ348" s="21"/>
      <c r="BK348" s="21"/>
      <c r="BL348" s="21"/>
      <c r="BM348" s="21">
        <f t="shared" si="130"/>
        <v>29400</v>
      </c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>
        <f t="shared" si="132"/>
        <v>29400</v>
      </c>
      <c r="CB348" s="20"/>
      <c r="CC348" s="20"/>
      <c r="CD348" s="20"/>
    </row>
    <row r="349" spans="1:82" s="49" customFormat="1" x14ac:dyDescent="0.3">
      <c r="A349" s="50" t="s">
        <v>63</v>
      </c>
      <c r="B349" s="51" t="s">
        <v>40</v>
      </c>
      <c r="C349" s="51" t="s">
        <v>64</v>
      </c>
      <c r="D349" s="51" t="s">
        <v>42</v>
      </c>
      <c r="E349" s="51" t="s">
        <v>594</v>
      </c>
      <c r="F349" s="51" t="s">
        <v>605</v>
      </c>
      <c r="G349" s="47" t="str">
        <f>IF(M349&gt;0, "1", "0")</f>
        <v>0</v>
      </c>
      <c r="H349" s="47" t="str">
        <f>IF(S349&gt;0, "1", "0")</f>
        <v>1</v>
      </c>
      <c r="I349" s="47" t="str">
        <f>IF(AI349&gt;0, "1", "0")</f>
        <v>0</v>
      </c>
      <c r="J349" s="47" t="str">
        <f>IF(AZ349&gt;0, "1", "0")</f>
        <v>0</v>
      </c>
      <c r="K349" s="47" t="str">
        <f>CONCATENATE(G349,H349,I349,J349)</f>
        <v>0100</v>
      </c>
      <c r="L349" s="51" t="str">
        <f>A349&amp;B349&amp;E349</f>
        <v>2690N/ASchool Turnaround Leaders Program</v>
      </c>
      <c r="M349" s="19"/>
      <c r="N349" s="19"/>
      <c r="O349" s="19"/>
      <c r="P349" s="19"/>
      <c r="Q349" s="19">
        <f>SUM(M349:P349)</f>
        <v>0</v>
      </c>
      <c r="R349" s="19"/>
      <c r="S349" s="19">
        <v>161110</v>
      </c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>
        <f>SUM(Q349:AE349)</f>
        <v>161110</v>
      </c>
      <c r="AG349" s="19"/>
      <c r="AH349" s="19">
        <v>60000</v>
      </c>
      <c r="AI349" s="19"/>
      <c r="AJ349" s="19"/>
      <c r="AK349" s="19"/>
      <c r="AL349" s="19"/>
      <c r="AM349" s="19"/>
      <c r="AN349" s="19">
        <v>0</v>
      </c>
      <c r="AO349" s="19">
        <v>0</v>
      </c>
      <c r="AP349" s="19"/>
      <c r="AQ349" s="19"/>
      <c r="AR349" s="19"/>
      <c r="AS349" s="19"/>
      <c r="AT349" s="21">
        <v>0</v>
      </c>
      <c r="AU349" s="21">
        <v>0</v>
      </c>
      <c r="AV349" s="21">
        <v>0</v>
      </c>
      <c r="AW349" s="22">
        <f>SUM(AF349:AV349)</f>
        <v>221110</v>
      </c>
      <c r="AX349" s="23">
        <v>0</v>
      </c>
      <c r="AY349" s="19">
        <v>0</v>
      </c>
      <c r="AZ349" s="22"/>
      <c r="BA349" s="24">
        <v>0</v>
      </c>
      <c r="BB349" s="19">
        <v>0</v>
      </c>
      <c r="BC349" s="19">
        <v>0</v>
      </c>
      <c r="BD349" s="19">
        <v>0</v>
      </c>
      <c r="BE349" s="19"/>
      <c r="BF349" s="19"/>
      <c r="BG349" s="19">
        <v>0</v>
      </c>
      <c r="BH349" s="19">
        <v>-52108.42</v>
      </c>
      <c r="BI349" s="19">
        <v>-4387.5</v>
      </c>
      <c r="BJ349" s="21">
        <v>-8856.5</v>
      </c>
      <c r="BK349" s="21"/>
      <c r="BL349" s="21"/>
      <c r="BM349" s="21">
        <f t="shared" si="130"/>
        <v>155757.58000000002</v>
      </c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>
        <f t="shared" si="132"/>
        <v>155757.58000000002</v>
      </c>
      <c r="CB349" s="20"/>
      <c r="CC349" s="20"/>
      <c r="CD349" s="20"/>
    </row>
    <row r="350" spans="1:82" s="49" customFormat="1" x14ac:dyDescent="0.3">
      <c r="A350" s="50" t="s">
        <v>63</v>
      </c>
      <c r="B350" s="51" t="s">
        <v>40</v>
      </c>
      <c r="C350" s="51" t="s">
        <v>64</v>
      </c>
      <c r="D350" s="51" t="s">
        <v>42</v>
      </c>
      <c r="E350" s="51" t="s">
        <v>594</v>
      </c>
      <c r="F350" s="51"/>
      <c r="G350" s="47"/>
      <c r="H350" s="47"/>
      <c r="I350" s="47"/>
      <c r="J350" s="47"/>
      <c r="K350" s="47"/>
      <c r="L350" s="51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21"/>
      <c r="AU350" s="21"/>
      <c r="AV350" s="21"/>
      <c r="AW350" s="22"/>
      <c r="AX350" s="23"/>
      <c r="AY350" s="19"/>
      <c r="AZ350" s="22">
        <v>33400</v>
      </c>
      <c r="BA350" s="24"/>
      <c r="BB350" s="19"/>
      <c r="BC350" s="19"/>
      <c r="BD350" s="19"/>
      <c r="BE350" s="19"/>
      <c r="BF350" s="19"/>
      <c r="BG350" s="19"/>
      <c r="BH350" s="19"/>
      <c r="BI350" s="19"/>
      <c r="BJ350" s="21"/>
      <c r="BK350" s="21"/>
      <c r="BL350" s="21"/>
      <c r="BM350" s="21">
        <f t="shared" si="130"/>
        <v>33400</v>
      </c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>
        <f t="shared" si="132"/>
        <v>33400</v>
      </c>
      <c r="CB350" s="20"/>
      <c r="CC350" s="20"/>
      <c r="CD350" s="20"/>
    </row>
    <row r="351" spans="1:82" s="49" customFormat="1" x14ac:dyDescent="0.3">
      <c r="A351" s="50" t="s">
        <v>221</v>
      </c>
      <c r="B351" s="51" t="s">
        <v>407</v>
      </c>
      <c r="C351" s="51" t="s">
        <v>222</v>
      </c>
      <c r="D351" s="51" t="s">
        <v>408</v>
      </c>
      <c r="E351" s="51" t="s">
        <v>594</v>
      </c>
      <c r="F351" s="51" t="s">
        <v>605</v>
      </c>
      <c r="G351" s="47" t="str">
        <f t="shared" ref="G351:G368" si="133">IF(M351&gt;0, "1", "0")</f>
        <v>0</v>
      </c>
      <c r="H351" s="47" t="str">
        <f t="shared" ref="H351:H368" si="134">IF(S351&gt;0, "1", "0")</f>
        <v>1</v>
      </c>
      <c r="I351" s="47" t="str">
        <f t="shared" ref="I351:I368" si="135">IF(AI351&gt;0, "1", "0")</f>
        <v>0</v>
      </c>
      <c r="J351" s="47" t="str">
        <f t="shared" ref="J351:J368" si="136">IF(AZ351&gt;0, "1", "0")</f>
        <v>0</v>
      </c>
      <c r="K351" s="47" t="str">
        <f t="shared" ref="K351:K368" si="137">CONCATENATE(G351,H351,I351,J351)</f>
        <v>0100</v>
      </c>
      <c r="L351" s="51" t="str">
        <f t="shared" ref="L351:L368" si="138">A351&amp;B351&amp;E351</f>
        <v>27602522School Turnaround Leaders Program</v>
      </c>
      <c r="M351" s="19"/>
      <c r="N351" s="19"/>
      <c r="O351" s="19"/>
      <c r="P351" s="19"/>
      <c r="Q351" s="19">
        <f t="shared" ref="Q351:Q356" si="139">SUM(M351:P351)</f>
        <v>0</v>
      </c>
      <c r="R351" s="19"/>
      <c r="S351" s="19">
        <v>47520</v>
      </c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>
        <v>-38190</v>
      </c>
      <c r="AE351" s="19"/>
      <c r="AF351" s="19">
        <f t="shared" ref="AF351:AF368" si="140">SUM(Q351:AE351)</f>
        <v>9330</v>
      </c>
      <c r="AG351" s="19"/>
      <c r="AH351" s="19">
        <v>82000</v>
      </c>
      <c r="AI351" s="19"/>
      <c r="AJ351" s="19"/>
      <c r="AK351" s="19"/>
      <c r="AL351" s="19"/>
      <c r="AM351" s="19"/>
      <c r="AN351" s="19">
        <v>0</v>
      </c>
      <c r="AO351" s="19">
        <v>0</v>
      </c>
      <c r="AP351" s="19"/>
      <c r="AQ351" s="19"/>
      <c r="AR351" s="19"/>
      <c r="AS351" s="19"/>
      <c r="AT351" s="21">
        <v>0</v>
      </c>
      <c r="AU351" s="21">
        <v>0</v>
      </c>
      <c r="AV351" s="21">
        <v>-91330</v>
      </c>
      <c r="AW351" s="22">
        <f t="shared" ref="AW351:AW368" si="141">SUM(AF351:AV351)</f>
        <v>0</v>
      </c>
      <c r="AX351" s="23">
        <v>0</v>
      </c>
      <c r="AY351" s="19">
        <v>0</v>
      </c>
      <c r="AZ351" s="22"/>
      <c r="BA351" s="24">
        <v>0</v>
      </c>
      <c r="BB351" s="19">
        <v>0</v>
      </c>
      <c r="BC351" s="19">
        <v>0</v>
      </c>
      <c r="BD351" s="19">
        <v>0</v>
      </c>
      <c r="BE351" s="19"/>
      <c r="BF351" s="19"/>
      <c r="BG351" s="19">
        <v>0</v>
      </c>
      <c r="BH351" s="19">
        <v>0</v>
      </c>
      <c r="BI351" s="19">
        <v>0</v>
      </c>
      <c r="BJ351" s="21"/>
      <c r="BK351" s="21"/>
      <c r="BL351" s="21"/>
      <c r="BM351" s="21">
        <f t="shared" si="130"/>
        <v>0</v>
      </c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>
        <f t="shared" si="132"/>
        <v>0</v>
      </c>
      <c r="CB351" s="20"/>
      <c r="CC351" s="20"/>
      <c r="CD351" s="20"/>
    </row>
    <row r="352" spans="1:82" s="49" customFormat="1" x14ac:dyDescent="0.3">
      <c r="A352" s="50" t="s">
        <v>65</v>
      </c>
      <c r="B352" s="51" t="s">
        <v>627</v>
      </c>
      <c r="C352" s="51" t="s">
        <v>67</v>
      </c>
      <c r="D352" s="51" t="s">
        <v>628</v>
      </c>
      <c r="E352" s="51" t="s">
        <v>594</v>
      </c>
      <c r="F352" s="51" t="s">
        <v>605</v>
      </c>
      <c r="G352" s="47" t="str">
        <f t="shared" si="133"/>
        <v>0</v>
      </c>
      <c r="H352" s="47" t="str">
        <f t="shared" si="134"/>
        <v>1</v>
      </c>
      <c r="I352" s="47" t="str">
        <f t="shared" si="135"/>
        <v>0</v>
      </c>
      <c r="J352" s="47" t="str">
        <f t="shared" si="136"/>
        <v>0</v>
      </c>
      <c r="K352" s="47" t="str">
        <f t="shared" si="137"/>
        <v>0100</v>
      </c>
      <c r="L352" s="51" t="str">
        <f t="shared" si="138"/>
        <v>31204425School Turnaround Leaders Program</v>
      </c>
      <c r="M352" s="19"/>
      <c r="N352" s="19"/>
      <c r="O352" s="19"/>
      <c r="P352" s="19"/>
      <c r="Q352" s="19">
        <f t="shared" si="139"/>
        <v>0</v>
      </c>
      <c r="R352" s="19"/>
      <c r="S352" s="19">
        <v>39284</v>
      </c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>
        <f t="shared" si="140"/>
        <v>39284</v>
      </c>
      <c r="AG352" s="19"/>
      <c r="AH352" s="19">
        <v>2040</v>
      </c>
      <c r="AI352" s="19"/>
      <c r="AJ352" s="19"/>
      <c r="AK352" s="19"/>
      <c r="AL352" s="19"/>
      <c r="AM352" s="19">
        <v>-8258.86</v>
      </c>
      <c r="AN352" s="19">
        <v>-31025.14</v>
      </c>
      <c r="AO352" s="19">
        <v>0</v>
      </c>
      <c r="AP352" s="19"/>
      <c r="AQ352" s="19"/>
      <c r="AR352" s="19"/>
      <c r="AS352" s="19"/>
      <c r="AT352" s="21">
        <v>0</v>
      </c>
      <c r="AU352" s="21">
        <v>0</v>
      </c>
      <c r="AV352" s="21">
        <v>0</v>
      </c>
      <c r="AW352" s="22">
        <f t="shared" si="141"/>
        <v>2040</v>
      </c>
      <c r="AX352" s="23">
        <v>0</v>
      </c>
      <c r="AY352" s="19">
        <v>0</v>
      </c>
      <c r="AZ352" s="22"/>
      <c r="BA352" s="24">
        <v>0</v>
      </c>
      <c r="BB352" s="19">
        <v>0</v>
      </c>
      <c r="BC352" s="19">
        <v>0</v>
      </c>
      <c r="BD352" s="19">
        <v>0</v>
      </c>
      <c r="BE352" s="19"/>
      <c r="BF352" s="19"/>
      <c r="BG352" s="19">
        <v>0</v>
      </c>
      <c r="BH352" s="19">
        <v>0</v>
      </c>
      <c r="BI352" s="19">
        <v>0</v>
      </c>
      <c r="BJ352" s="21"/>
      <c r="BK352" s="21"/>
      <c r="BL352" s="21"/>
      <c r="BM352" s="21">
        <f t="shared" si="130"/>
        <v>2040</v>
      </c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>
        <f t="shared" si="132"/>
        <v>2040</v>
      </c>
      <c r="CB352" s="20"/>
      <c r="CC352" s="20"/>
      <c r="CD352" s="20"/>
    </row>
    <row r="353" spans="1:82" s="49" customFormat="1" x14ac:dyDescent="0.3">
      <c r="A353" s="53" t="s">
        <v>183</v>
      </c>
      <c r="B353" s="51" t="s">
        <v>40</v>
      </c>
      <c r="C353" s="51" t="s">
        <v>185</v>
      </c>
      <c r="D353" s="51" t="s">
        <v>42</v>
      </c>
      <c r="E353" s="51" t="s">
        <v>629</v>
      </c>
      <c r="F353" s="51" t="s">
        <v>630</v>
      </c>
      <c r="G353" s="47" t="str">
        <f t="shared" si="133"/>
        <v>0</v>
      </c>
      <c r="H353" s="47" t="str">
        <f t="shared" si="134"/>
        <v>1</v>
      </c>
      <c r="I353" s="47" t="str">
        <f t="shared" si="135"/>
        <v>0</v>
      </c>
      <c r="J353" s="47" t="str">
        <f t="shared" si="136"/>
        <v>0</v>
      </c>
      <c r="K353" s="47" t="str">
        <f t="shared" si="137"/>
        <v>0100</v>
      </c>
      <c r="L353" s="51" t="str">
        <f t="shared" si="138"/>
        <v>1010N/ASupervisor Pilot</v>
      </c>
      <c r="M353" s="19"/>
      <c r="N353" s="19"/>
      <c r="O353" s="19"/>
      <c r="P353" s="19"/>
      <c r="Q353" s="19">
        <f t="shared" si="139"/>
        <v>0</v>
      </c>
      <c r="R353" s="19"/>
      <c r="S353" s="19">
        <v>40000</v>
      </c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>
        <f t="shared" si="140"/>
        <v>40000</v>
      </c>
      <c r="AG353" s="19"/>
      <c r="AH353" s="19">
        <v>0</v>
      </c>
      <c r="AI353" s="19"/>
      <c r="AJ353" s="19"/>
      <c r="AK353" s="19"/>
      <c r="AL353" s="19"/>
      <c r="AM353" s="19"/>
      <c r="AN353" s="19">
        <v>0</v>
      </c>
      <c r="AO353" s="19">
        <v>0</v>
      </c>
      <c r="AP353" s="19"/>
      <c r="AQ353" s="19">
        <v>-12467.16</v>
      </c>
      <c r="AR353" s="19">
        <v>-6150</v>
      </c>
      <c r="AS353" s="19"/>
      <c r="AT353" s="21">
        <v>-1249.06</v>
      </c>
      <c r="AU353" s="21">
        <v>0</v>
      </c>
      <c r="AV353" s="21">
        <v>0</v>
      </c>
      <c r="AW353" s="22">
        <f t="shared" si="141"/>
        <v>20133.78</v>
      </c>
      <c r="AX353" s="23">
        <v>0</v>
      </c>
      <c r="AY353" s="19">
        <v>0</v>
      </c>
      <c r="AZ353" s="22"/>
      <c r="BA353" s="24">
        <v>0</v>
      </c>
      <c r="BB353" s="19">
        <v>0</v>
      </c>
      <c r="BC353" s="19">
        <v>0</v>
      </c>
      <c r="BD353" s="19">
        <v>0</v>
      </c>
      <c r="BE353" s="19"/>
      <c r="BF353" s="19"/>
      <c r="BG353" s="19">
        <v>0</v>
      </c>
      <c r="BH353" s="19">
        <v>0</v>
      </c>
      <c r="BI353" s="19">
        <v>0</v>
      </c>
      <c r="BJ353" s="21">
        <v>-2253.56</v>
      </c>
      <c r="BK353" s="21"/>
      <c r="BL353" s="21"/>
      <c r="BM353" s="21">
        <f t="shared" ref="BM353:BM407" si="142">SUM(AW353:BL353)</f>
        <v>17880.219999999998</v>
      </c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>
        <f t="shared" si="132"/>
        <v>17880.219999999998</v>
      </c>
      <c r="CB353" s="20"/>
      <c r="CC353" s="20"/>
      <c r="CD353" s="20"/>
    </row>
    <row r="354" spans="1:82" s="49" customFormat="1" x14ac:dyDescent="0.3">
      <c r="A354" s="53" t="s">
        <v>65</v>
      </c>
      <c r="B354" s="51" t="s">
        <v>40</v>
      </c>
      <c r="C354" s="51" t="s">
        <v>67</v>
      </c>
      <c r="D354" s="51" t="s">
        <v>42</v>
      </c>
      <c r="E354" s="51" t="s">
        <v>629</v>
      </c>
      <c r="F354" s="51" t="s">
        <v>630</v>
      </c>
      <c r="G354" s="47" t="str">
        <f t="shared" si="133"/>
        <v>0</v>
      </c>
      <c r="H354" s="47" t="str">
        <f t="shared" si="134"/>
        <v>1</v>
      </c>
      <c r="I354" s="47" t="str">
        <f t="shared" si="135"/>
        <v>0</v>
      </c>
      <c r="J354" s="47" t="str">
        <f t="shared" si="136"/>
        <v>0</v>
      </c>
      <c r="K354" s="47" t="str">
        <f t="shared" si="137"/>
        <v>0100</v>
      </c>
      <c r="L354" s="51" t="str">
        <f t="shared" si="138"/>
        <v>3120N/ASupervisor Pilot</v>
      </c>
      <c r="M354" s="19"/>
      <c r="N354" s="19"/>
      <c r="O354" s="19"/>
      <c r="P354" s="19"/>
      <c r="Q354" s="19">
        <f t="shared" si="139"/>
        <v>0</v>
      </c>
      <c r="R354" s="19"/>
      <c r="S354" s="19">
        <v>30000</v>
      </c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>
        <f t="shared" si="140"/>
        <v>30000</v>
      </c>
      <c r="AG354" s="19"/>
      <c r="AH354" s="19">
        <v>0</v>
      </c>
      <c r="AI354" s="19"/>
      <c r="AJ354" s="19"/>
      <c r="AK354" s="19"/>
      <c r="AL354" s="19"/>
      <c r="AM354" s="19"/>
      <c r="AN354" s="19">
        <v>0</v>
      </c>
      <c r="AO354" s="19">
        <v>0</v>
      </c>
      <c r="AP354" s="19"/>
      <c r="AQ354" s="19"/>
      <c r="AR354" s="19"/>
      <c r="AS354" s="19"/>
      <c r="AT354" s="21">
        <v>0</v>
      </c>
      <c r="AU354" s="21">
        <v>-8868.7999999999993</v>
      </c>
      <c r="AV354" s="21">
        <v>0</v>
      </c>
      <c r="AW354" s="22">
        <f t="shared" si="141"/>
        <v>21131.200000000001</v>
      </c>
      <c r="AX354" s="23">
        <v>0</v>
      </c>
      <c r="AY354" s="19">
        <v>0</v>
      </c>
      <c r="AZ354" s="22"/>
      <c r="BA354" s="24">
        <v>0</v>
      </c>
      <c r="BB354" s="19">
        <v>0</v>
      </c>
      <c r="BC354" s="19">
        <v>0</v>
      </c>
      <c r="BD354" s="19">
        <v>-885.11</v>
      </c>
      <c r="BE354" s="19">
        <v>-54.24</v>
      </c>
      <c r="BF354" s="19"/>
      <c r="BG354" s="19">
        <v>0</v>
      </c>
      <c r="BH354" s="19">
        <v>0</v>
      </c>
      <c r="BI354" s="19">
        <v>0</v>
      </c>
      <c r="BJ354" s="21">
        <v>-273.74</v>
      </c>
      <c r="BK354" s="21"/>
      <c r="BL354" s="21">
        <v>-1614.15</v>
      </c>
      <c r="BM354" s="21">
        <f t="shared" si="142"/>
        <v>18303.959999999995</v>
      </c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>
        <f t="shared" si="132"/>
        <v>18303.959999999995</v>
      </c>
      <c r="CB354" s="20"/>
      <c r="CC354" s="20"/>
      <c r="CD354" s="20"/>
    </row>
    <row r="355" spans="1:82" s="49" customFormat="1" x14ac:dyDescent="0.3">
      <c r="A355" s="50" t="s">
        <v>631</v>
      </c>
      <c r="B355" s="52" t="s">
        <v>632</v>
      </c>
      <c r="C355" s="51" t="s">
        <v>633</v>
      </c>
      <c r="D355" s="51" t="s">
        <v>634</v>
      </c>
      <c r="E355" s="52" t="s">
        <v>635</v>
      </c>
      <c r="F355" s="52" t="s">
        <v>636</v>
      </c>
      <c r="G355" s="47" t="str">
        <f t="shared" si="133"/>
        <v>1</v>
      </c>
      <c r="H355" s="47" t="str">
        <f t="shared" si="134"/>
        <v>0</v>
      </c>
      <c r="I355" s="47" t="str">
        <f t="shared" si="135"/>
        <v>0</v>
      </c>
      <c r="J355" s="47" t="str">
        <f t="shared" si="136"/>
        <v>0</v>
      </c>
      <c r="K355" s="47" t="str">
        <f t="shared" si="137"/>
        <v>1000</v>
      </c>
      <c r="L355" s="52" t="str">
        <f t="shared" si="138"/>
        <v>00206376Turnaround Network</v>
      </c>
      <c r="M355" s="19">
        <v>50000</v>
      </c>
      <c r="N355" s="19"/>
      <c r="O355" s="19"/>
      <c r="P355" s="19"/>
      <c r="Q355" s="19">
        <f t="shared" si="139"/>
        <v>50000</v>
      </c>
      <c r="R355" s="19"/>
      <c r="S355" s="19">
        <v>0</v>
      </c>
      <c r="T355" s="19"/>
      <c r="U355" s="19"/>
      <c r="V355" s="19"/>
      <c r="W355" s="19">
        <v>-20940</v>
      </c>
      <c r="X355" s="19">
        <v>-1871</v>
      </c>
      <c r="Y355" s="19">
        <v>-2227</v>
      </c>
      <c r="Z355" s="19">
        <v>-825</v>
      </c>
      <c r="AA355" s="19">
        <v>-388</v>
      </c>
      <c r="AB355" s="19"/>
      <c r="AC355" s="19">
        <v>-821</v>
      </c>
      <c r="AD355" s="19">
        <v>-337</v>
      </c>
      <c r="AE355" s="19"/>
      <c r="AF355" s="19">
        <f t="shared" si="140"/>
        <v>22591</v>
      </c>
      <c r="AG355" s="19"/>
      <c r="AH355" s="19">
        <v>0</v>
      </c>
      <c r="AI355" s="19"/>
      <c r="AJ355" s="19">
        <v>-17</v>
      </c>
      <c r="AK355" s="19"/>
      <c r="AL355" s="19"/>
      <c r="AM355" s="19">
        <v>-9845.17</v>
      </c>
      <c r="AN355" s="19">
        <v>-12403.28</v>
      </c>
      <c r="AO355" s="19">
        <v>0</v>
      </c>
      <c r="AP355" s="19"/>
      <c r="AQ355" s="19"/>
      <c r="AR355" s="19"/>
      <c r="AS355" s="19"/>
      <c r="AT355" s="21">
        <v>0</v>
      </c>
      <c r="AU355" s="21">
        <v>0</v>
      </c>
      <c r="AV355" s="21">
        <v>0</v>
      </c>
      <c r="AW355" s="22">
        <f t="shared" si="141"/>
        <v>325.54999999999927</v>
      </c>
      <c r="AX355" s="23">
        <v>0</v>
      </c>
      <c r="AY355" s="19">
        <v>0</v>
      </c>
      <c r="AZ355" s="22"/>
      <c r="BA355" s="24">
        <v>0</v>
      </c>
      <c r="BB355" s="19">
        <v>0</v>
      </c>
      <c r="BC355" s="19">
        <v>0</v>
      </c>
      <c r="BD355" s="19">
        <v>0</v>
      </c>
      <c r="BE355" s="19"/>
      <c r="BF355" s="19"/>
      <c r="BG355" s="19">
        <v>0</v>
      </c>
      <c r="BH355" s="19">
        <v>0</v>
      </c>
      <c r="BI355" s="19">
        <v>0</v>
      </c>
      <c r="BJ355" s="21"/>
      <c r="BK355" s="21"/>
      <c r="BL355" s="21"/>
      <c r="BM355" s="21">
        <f t="shared" si="142"/>
        <v>325.54999999999927</v>
      </c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>
        <f t="shared" si="132"/>
        <v>325.54999999999927</v>
      </c>
      <c r="CB355" s="20"/>
      <c r="CC355" s="20"/>
      <c r="CD355" s="20"/>
    </row>
    <row r="356" spans="1:82" s="49" customFormat="1" x14ac:dyDescent="0.3">
      <c r="A356" s="50" t="s">
        <v>631</v>
      </c>
      <c r="B356" s="52" t="s">
        <v>637</v>
      </c>
      <c r="C356" s="51" t="s">
        <v>633</v>
      </c>
      <c r="D356" s="51" t="s">
        <v>42</v>
      </c>
      <c r="E356" s="52" t="s">
        <v>635</v>
      </c>
      <c r="F356" s="52" t="s">
        <v>636</v>
      </c>
      <c r="G356" s="47" t="str">
        <f t="shared" si="133"/>
        <v>1</v>
      </c>
      <c r="H356" s="47" t="str">
        <f t="shared" si="134"/>
        <v>0</v>
      </c>
      <c r="I356" s="47" t="str">
        <f t="shared" si="135"/>
        <v>0</v>
      </c>
      <c r="J356" s="47" t="str">
        <f t="shared" si="136"/>
        <v>0</v>
      </c>
      <c r="K356" s="47" t="str">
        <f t="shared" si="137"/>
        <v>1000</v>
      </c>
      <c r="L356" s="52" t="str">
        <f t="shared" si="138"/>
        <v>0020N/A Turnaround Network</v>
      </c>
      <c r="M356" s="19">
        <v>30000</v>
      </c>
      <c r="N356" s="19"/>
      <c r="O356" s="19"/>
      <c r="P356" s="19"/>
      <c r="Q356" s="19">
        <f t="shared" si="139"/>
        <v>30000</v>
      </c>
      <c r="R356" s="19"/>
      <c r="S356" s="19">
        <v>0</v>
      </c>
      <c r="T356" s="19"/>
      <c r="U356" s="19"/>
      <c r="V356" s="19"/>
      <c r="W356" s="19">
        <v>-8265</v>
      </c>
      <c r="X356" s="19"/>
      <c r="Y356" s="19">
        <v>-5490</v>
      </c>
      <c r="Z356" s="19">
        <v>-1319</v>
      </c>
      <c r="AA356" s="19">
        <v>-677</v>
      </c>
      <c r="AB356" s="19"/>
      <c r="AC356" s="19"/>
      <c r="AD356" s="19"/>
      <c r="AE356" s="19"/>
      <c r="AF356" s="19">
        <f t="shared" si="140"/>
        <v>14249</v>
      </c>
      <c r="AG356" s="19"/>
      <c r="AH356" s="19">
        <v>0</v>
      </c>
      <c r="AI356" s="19"/>
      <c r="AJ356" s="19">
        <v>-1626</v>
      </c>
      <c r="AK356" s="19"/>
      <c r="AL356" s="19"/>
      <c r="AM356" s="19">
        <v>-4572.5600000000004</v>
      </c>
      <c r="AN356" s="19">
        <v>-6179.44</v>
      </c>
      <c r="AO356" s="19">
        <v>0</v>
      </c>
      <c r="AP356" s="19"/>
      <c r="AQ356" s="19"/>
      <c r="AR356" s="19"/>
      <c r="AS356" s="19"/>
      <c r="AT356" s="21">
        <v>-1871</v>
      </c>
      <c r="AU356" s="21">
        <v>0</v>
      </c>
      <c r="AV356" s="21">
        <v>0</v>
      </c>
      <c r="AW356" s="22">
        <f t="shared" si="141"/>
        <v>0</v>
      </c>
      <c r="AX356" s="23">
        <v>0</v>
      </c>
      <c r="AY356" s="19">
        <v>0</v>
      </c>
      <c r="AZ356" s="22"/>
      <c r="BA356" s="24">
        <v>0</v>
      </c>
      <c r="BB356" s="19">
        <v>0</v>
      </c>
      <c r="BC356" s="19">
        <v>0</v>
      </c>
      <c r="BD356" s="19">
        <v>2572.94</v>
      </c>
      <c r="BE356" s="19"/>
      <c r="BF356" s="19"/>
      <c r="BG356" s="19">
        <v>0</v>
      </c>
      <c r="BH356" s="19">
        <v>0</v>
      </c>
      <c r="BI356" s="19">
        <v>0</v>
      </c>
      <c r="BJ356" s="21"/>
      <c r="BK356" s="21"/>
      <c r="BL356" s="21"/>
      <c r="BM356" s="21">
        <f t="shared" si="142"/>
        <v>2572.94</v>
      </c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>
        <f t="shared" si="132"/>
        <v>2572.94</v>
      </c>
      <c r="CB356" s="20"/>
      <c r="CC356" s="20"/>
      <c r="CD356" s="20"/>
    </row>
    <row r="357" spans="1:82" s="49" customFormat="1" x14ac:dyDescent="0.3">
      <c r="A357" s="50" t="s">
        <v>39</v>
      </c>
      <c r="B357" s="52" t="s">
        <v>238</v>
      </c>
      <c r="C357" s="51" t="s">
        <v>41</v>
      </c>
      <c r="D357" s="51" t="s">
        <v>239</v>
      </c>
      <c r="E357" s="52" t="s">
        <v>635</v>
      </c>
      <c r="F357" s="52" t="s">
        <v>636</v>
      </c>
      <c r="G357" s="47" t="str">
        <f t="shared" si="133"/>
        <v>0</v>
      </c>
      <c r="H357" s="47" t="str">
        <f t="shared" si="134"/>
        <v>0</v>
      </c>
      <c r="I357" s="47" t="str">
        <f t="shared" si="135"/>
        <v>0</v>
      </c>
      <c r="J357" s="47" t="str">
        <f t="shared" si="136"/>
        <v>0</v>
      </c>
      <c r="K357" s="47" t="str">
        <f t="shared" si="137"/>
        <v>0000</v>
      </c>
      <c r="L357" s="52" t="str">
        <f t="shared" si="138"/>
        <v>00305982Turnaround Network</v>
      </c>
      <c r="M357" s="19"/>
      <c r="N357" s="19"/>
      <c r="O357" s="19"/>
      <c r="P357" s="19"/>
      <c r="Q357" s="19">
        <v>2336</v>
      </c>
      <c r="R357" s="19"/>
      <c r="S357" s="19">
        <v>0</v>
      </c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>
        <f t="shared" si="140"/>
        <v>2336</v>
      </c>
      <c r="AG357" s="19"/>
      <c r="AH357" s="19">
        <v>0</v>
      </c>
      <c r="AI357" s="19"/>
      <c r="AJ357" s="19"/>
      <c r="AK357" s="19"/>
      <c r="AL357" s="19"/>
      <c r="AM357" s="19"/>
      <c r="AN357" s="19">
        <v>0</v>
      </c>
      <c r="AO357" s="19">
        <v>0</v>
      </c>
      <c r="AP357" s="19"/>
      <c r="AQ357" s="19"/>
      <c r="AR357" s="19"/>
      <c r="AS357" s="19"/>
      <c r="AT357" s="21">
        <v>0</v>
      </c>
      <c r="AU357" s="21">
        <v>0</v>
      </c>
      <c r="AV357" s="21">
        <v>0</v>
      </c>
      <c r="AW357" s="22">
        <f t="shared" si="141"/>
        <v>2336</v>
      </c>
      <c r="AX357" s="23">
        <v>0</v>
      </c>
      <c r="AY357" s="19">
        <v>0</v>
      </c>
      <c r="AZ357" s="22"/>
      <c r="BA357" s="24">
        <v>0</v>
      </c>
      <c r="BB357" s="19">
        <v>0</v>
      </c>
      <c r="BC357" s="19">
        <v>0</v>
      </c>
      <c r="BD357" s="19">
        <v>0</v>
      </c>
      <c r="BE357" s="19"/>
      <c r="BF357" s="19"/>
      <c r="BG357" s="19">
        <v>0</v>
      </c>
      <c r="BH357" s="19">
        <v>0</v>
      </c>
      <c r="BI357" s="19">
        <v>0</v>
      </c>
      <c r="BJ357" s="21"/>
      <c r="BK357" s="21"/>
      <c r="BL357" s="21"/>
      <c r="BM357" s="21">
        <f t="shared" si="142"/>
        <v>2336</v>
      </c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>
        <f t="shared" si="132"/>
        <v>2336</v>
      </c>
      <c r="CB357" s="20"/>
      <c r="CC357" s="20"/>
      <c r="CD357" s="20"/>
    </row>
    <row r="358" spans="1:82" s="49" customFormat="1" x14ac:dyDescent="0.3">
      <c r="A358" s="50" t="s">
        <v>39</v>
      </c>
      <c r="B358" s="52" t="s">
        <v>238</v>
      </c>
      <c r="C358" s="51" t="s">
        <v>41</v>
      </c>
      <c r="D358" s="51" t="s">
        <v>239</v>
      </c>
      <c r="E358" s="52" t="s">
        <v>635</v>
      </c>
      <c r="F358" s="52" t="s">
        <v>636</v>
      </c>
      <c r="G358" s="47" t="str">
        <f t="shared" si="133"/>
        <v>1</v>
      </c>
      <c r="H358" s="47" t="str">
        <f t="shared" si="134"/>
        <v>0</v>
      </c>
      <c r="I358" s="47" t="str">
        <f t="shared" si="135"/>
        <v>0</v>
      </c>
      <c r="J358" s="47" t="str">
        <f t="shared" si="136"/>
        <v>0</v>
      </c>
      <c r="K358" s="47" t="str">
        <f t="shared" si="137"/>
        <v>1000</v>
      </c>
      <c r="L358" s="52" t="str">
        <f t="shared" si="138"/>
        <v>00305982Turnaround Network</v>
      </c>
      <c r="M358" s="19">
        <v>50000</v>
      </c>
      <c r="N358" s="19"/>
      <c r="O358" s="19"/>
      <c r="P358" s="19"/>
      <c r="Q358" s="19">
        <f>SUM(M358:P358)</f>
        <v>50000</v>
      </c>
      <c r="R358" s="19"/>
      <c r="S358" s="19">
        <v>0</v>
      </c>
      <c r="T358" s="19"/>
      <c r="U358" s="19"/>
      <c r="V358" s="19"/>
      <c r="W358" s="19">
        <v>-3618</v>
      </c>
      <c r="X358" s="19"/>
      <c r="Y358" s="19">
        <v>-1541</v>
      </c>
      <c r="Z358" s="19">
        <v>-1129</v>
      </c>
      <c r="AA358" s="19">
        <v>-694</v>
      </c>
      <c r="AB358" s="19"/>
      <c r="AC358" s="19"/>
      <c r="AD358" s="19"/>
      <c r="AE358" s="19"/>
      <c r="AF358" s="19">
        <f t="shared" si="140"/>
        <v>43018</v>
      </c>
      <c r="AG358" s="19"/>
      <c r="AH358" s="19">
        <v>0</v>
      </c>
      <c r="AI358" s="19"/>
      <c r="AJ358" s="19"/>
      <c r="AK358" s="19"/>
      <c r="AL358" s="19"/>
      <c r="AM358" s="19"/>
      <c r="AN358" s="19">
        <v>0</v>
      </c>
      <c r="AO358" s="19">
        <v>0</v>
      </c>
      <c r="AP358" s="19"/>
      <c r="AQ358" s="19"/>
      <c r="AR358" s="19"/>
      <c r="AS358" s="19"/>
      <c r="AT358" s="21">
        <v>0</v>
      </c>
      <c r="AU358" s="21">
        <v>0</v>
      </c>
      <c r="AV358" s="21">
        <v>0</v>
      </c>
      <c r="AW358" s="22">
        <f t="shared" si="141"/>
        <v>43018</v>
      </c>
      <c r="AX358" s="23">
        <v>0</v>
      </c>
      <c r="AY358" s="19">
        <v>0</v>
      </c>
      <c r="AZ358" s="22"/>
      <c r="BA358" s="24">
        <v>0</v>
      </c>
      <c r="BB358" s="19">
        <v>0</v>
      </c>
      <c r="BC358" s="19">
        <v>0</v>
      </c>
      <c r="BD358" s="19">
        <v>0</v>
      </c>
      <c r="BE358" s="19"/>
      <c r="BF358" s="19"/>
      <c r="BG358" s="19">
        <v>0</v>
      </c>
      <c r="BH358" s="19">
        <v>0</v>
      </c>
      <c r="BI358" s="19">
        <v>0</v>
      </c>
      <c r="BJ358" s="21"/>
      <c r="BK358" s="21"/>
      <c r="BL358" s="21"/>
      <c r="BM358" s="21">
        <f t="shared" si="142"/>
        <v>43018</v>
      </c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>
        <f t="shared" si="132"/>
        <v>43018</v>
      </c>
      <c r="CB358" s="20"/>
      <c r="CC358" s="20"/>
      <c r="CD358" s="20"/>
    </row>
    <row r="359" spans="1:82" s="49" customFormat="1" x14ac:dyDescent="0.3">
      <c r="A359" s="50" t="s">
        <v>39</v>
      </c>
      <c r="B359" s="51" t="s">
        <v>40</v>
      </c>
      <c r="C359" s="51" t="s">
        <v>41</v>
      </c>
      <c r="D359" s="51" t="s">
        <v>42</v>
      </c>
      <c r="E359" s="52" t="s">
        <v>635</v>
      </c>
      <c r="F359" s="52" t="s">
        <v>636</v>
      </c>
      <c r="G359" s="47" t="str">
        <f t="shared" si="133"/>
        <v>1</v>
      </c>
      <c r="H359" s="47" t="str">
        <f t="shared" si="134"/>
        <v>0</v>
      </c>
      <c r="I359" s="47" t="str">
        <f t="shared" si="135"/>
        <v>0</v>
      </c>
      <c r="J359" s="47" t="str">
        <f t="shared" si="136"/>
        <v>0</v>
      </c>
      <c r="K359" s="47" t="str">
        <f t="shared" si="137"/>
        <v>1000</v>
      </c>
      <c r="L359" s="52" t="str">
        <f t="shared" si="138"/>
        <v>0030N/ATurnaround Network</v>
      </c>
      <c r="M359" s="19">
        <v>10000</v>
      </c>
      <c r="N359" s="19"/>
      <c r="O359" s="19"/>
      <c r="P359" s="19"/>
      <c r="Q359" s="19">
        <f>SUM(M359:P359)</f>
        <v>10000</v>
      </c>
      <c r="R359" s="19"/>
      <c r="S359" s="19">
        <v>0</v>
      </c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>
        <f t="shared" si="140"/>
        <v>10000</v>
      </c>
      <c r="AG359" s="19"/>
      <c r="AH359" s="19">
        <v>0</v>
      </c>
      <c r="AI359" s="19"/>
      <c r="AJ359" s="19"/>
      <c r="AK359" s="19"/>
      <c r="AL359" s="19"/>
      <c r="AM359" s="19"/>
      <c r="AN359" s="19">
        <v>0</v>
      </c>
      <c r="AO359" s="19">
        <v>0</v>
      </c>
      <c r="AP359" s="19"/>
      <c r="AQ359" s="19"/>
      <c r="AR359" s="19"/>
      <c r="AS359" s="19"/>
      <c r="AT359" s="21">
        <v>0</v>
      </c>
      <c r="AU359" s="21">
        <v>0</v>
      </c>
      <c r="AV359" s="21">
        <v>0</v>
      </c>
      <c r="AW359" s="22">
        <f t="shared" si="141"/>
        <v>10000</v>
      </c>
      <c r="AX359" s="23">
        <v>0</v>
      </c>
      <c r="AY359" s="19">
        <v>0</v>
      </c>
      <c r="AZ359" s="22"/>
      <c r="BA359" s="24">
        <v>0</v>
      </c>
      <c r="BB359" s="19">
        <v>0</v>
      </c>
      <c r="BC359" s="19">
        <v>0</v>
      </c>
      <c r="BD359" s="19">
        <v>0</v>
      </c>
      <c r="BE359" s="19"/>
      <c r="BF359" s="19"/>
      <c r="BG359" s="19">
        <v>0</v>
      </c>
      <c r="BH359" s="19">
        <v>0</v>
      </c>
      <c r="BI359" s="19">
        <v>0</v>
      </c>
      <c r="BJ359" s="21"/>
      <c r="BK359" s="21"/>
      <c r="BL359" s="21"/>
      <c r="BM359" s="21">
        <f t="shared" si="142"/>
        <v>10000</v>
      </c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>
        <f t="shared" si="132"/>
        <v>10000</v>
      </c>
      <c r="CB359" s="20"/>
      <c r="CC359" s="20"/>
      <c r="CD359" s="20"/>
    </row>
    <row r="360" spans="1:82" s="49" customFormat="1" x14ac:dyDescent="0.3">
      <c r="A360" s="50" t="s">
        <v>45</v>
      </c>
      <c r="B360" s="52" t="s">
        <v>46</v>
      </c>
      <c r="C360" s="51" t="s">
        <v>47</v>
      </c>
      <c r="D360" s="51" t="s">
        <v>48</v>
      </c>
      <c r="E360" s="52" t="s">
        <v>635</v>
      </c>
      <c r="F360" s="52" t="s">
        <v>636</v>
      </c>
      <c r="G360" s="47" t="str">
        <f t="shared" si="133"/>
        <v>0</v>
      </c>
      <c r="H360" s="47" t="str">
        <f t="shared" si="134"/>
        <v>0</v>
      </c>
      <c r="I360" s="47" t="str">
        <f t="shared" si="135"/>
        <v>1</v>
      </c>
      <c r="J360" s="47" t="str">
        <f t="shared" si="136"/>
        <v>0</v>
      </c>
      <c r="K360" s="47" t="str">
        <f t="shared" si="137"/>
        <v>0010</v>
      </c>
      <c r="L360" s="52" t="str">
        <f t="shared" si="138"/>
        <v>01202752Turnaround Network</v>
      </c>
      <c r="M360" s="19"/>
      <c r="N360" s="19"/>
      <c r="O360" s="19"/>
      <c r="P360" s="19"/>
      <c r="Q360" s="19">
        <f>SUM(M360:P360)</f>
        <v>0</v>
      </c>
      <c r="R360" s="19"/>
      <c r="S360" s="19">
        <v>0</v>
      </c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>
        <f t="shared" si="140"/>
        <v>0</v>
      </c>
      <c r="AG360" s="19"/>
      <c r="AH360" s="19">
        <v>0</v>
      </c>
      <c r="AI360" s="19">
        <v>15647.4558</v>
      </c>
      <c r="AJ360" s="19"/>
      <c r="AK360" s="19"/>
      <c r="AL360" s="19"/>
      <c r="AM360" s="19"/>
      <c r="AN360" s="19">
        <v>0</v>
      </c>
      <c r="AO360" s="19">
        <v>0</v>
      </c>
      <c r="AP360" s="19"/>
      <c r="AQ360" s="19"/>
      <c r="AR360" s="19"/>
      <c r="AS360" s="19"/>
      <c r="AT360" s="21">
        <v>0</v>
      </c>
      <c r="AU360" s="21">
        <v>0</v>
      </c>
      <c r="AV360" s="21">
        <v>0</v>
      </c>
      <c r="AW360" s="22">
        <f t="shared" si="141"/>
        <v>15647.4558</v>
      </c>
      <c r="AX360" s="23">
        <v>0</v>
      </c>
      <c r="AY360" s="19">
        <v>29977</v>
      </c>
      <c r="AZ360" s="22"/>
      <c r="BA360" s="24">
        <v>0</v>
      </c>
      <c r="BB360" s="19">
        <v>0</v>
      </c>
      <c r="BC360" s="19">
        <v>0</v>
      </c>
      <c r="BD360" s="19">
        <v>0</v>
      </c>
      <c r="BE360" s="19"/>
      <c r="BF360" s="19">
        <v>-12793</v>
      </c>
      <c r="BG360" s="19">
        <v>0</v>
      </c>
      <c r="BH360" s="19">
        <v>-1387</v>
      </c>
      <c r="BI360" s="19">
        <v>-820</v>
      </c>
      <c r="BJ360" s="21"/>
      <c r="BK360" s="21">
        <v>-3997</v>
      </c>
      <c r="BL360" s="21"/>
      <c r="BM360" s="21">
        <f t="shared" si="142"/>
        <v>26627.455799999996</v>
      </c>
      <c r="BN360" s="19"/>
      <c r="BO360" s="19">
        <v>-8998</v>
      </c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>
        <f t="shared" si="132"/>
        <v>17629.455799999996</v>
      </c>
      <c r="CB360" s="20"/>
      <c r="CC360" s="20"/>
      <c r="CD360" s="20"/>
    </row>
    <row r="361" spans="1:82" s="49" customFormat="1" x14ac:dyDescent="0.3">
      <c r="A361" s="50" t="s">
        <v>50</v>
      </c>
      <c r="B361" s="51" t="s">
        <v>638</v>
      </c>
      <c r="C361" s="51" t="s">
        <v>52</v>
      </c>
      <c r="D361" s="51" t="s">
        <v>639</v>
      </c>
      <c r="E361" s="52" t="s">
        <v>635</v>
      </c>
      <c r="F361" s="52" t="s">
        <v>636</v>
      </c>
      <c r="G361" s="47" t="str">
        <f t="shared" si="133"/>
        <v>1</v>
      </c>
      <c r="H361" s="47" t="str">
        <f t="shared" si="134"/>
        <v>0</v>
      </c>
      <c r="I361" s="47" t="str">
        <f t="shared" si="135"/>
        <v>0</v>
      </c>
      <c r="J361" s="47" t="str">
        <f t="shared" si="136"/>
        <v>0</v>
      </c>
      <c r="K361" s="47" t="str">
        <f t="shared" si="137"/>
        <v>1000</v>
      </c>
      <c r="L361" s="52" t="str">
        <f t="shared" si="138"/>
        <v>01800464Turnaround Network</v>
      </c>
      <c r="M361" s="19">
        <v>106594</v>
      </c>
      <c r="N361" s="19"/>
      <c r="O361" s="19"/>
      <c r="P361" s="19"/>
      <c r="Q361" s="19">
        <f>SUM(M361:P361)</f>
        <v>106594</v>
      </c>
      <c r="R361" s="19"/>
      <c r="S361" s="19">
        <v>0</v>
      </c>
      <c r="T361" s="19"/>
      <c r="U361" s="19"/>
      <c r="V361" s="19"/>
      <c r="W361" s="19"/>
      <c r="X361" s="19"/>
      <c r="Y361" s="19">
        <v>-7191</v>
      </c>
      <c r="Z361" s="19"/>
      <c r="AA361" s="19"/>
      <c r="AB361" s="19"/>
      <c r="AC361" s="19">
        <v>-9680</v>
      </c>
      <c r="AD361" s="19"/>
      <c r="AE361" s="19"/>
      <c r="AF361" s="19">
        <f t="shared" si="140"/>
        <v>89723</v>
      </c>
      <c r="AG361" s="19"/>
      <c r="AH361" s="19">
        <v>30000</v>
      </c>
      <c r="AI361" s="19"/>
      <c r="AJ361" s="19"/>
      <c r="AK361" s="19"/>
      <c r="AL361" s="19"/>
      <c r="AM361" s="19">
        <v>-35998.019999999997</v>
      </c>
      <c r="AN361" s="19">
        <v>0</v>
      </c>
      <c r="AO361" s="19">
        <v>0</v>
      </c>
      <c r="AP361" s="19"/>
      <c r="AQ361" s="19"/>
      <c r="AR361" s="19"/>
      <c r="AS361" s="19"/>
      <c r="AT361" s="21">
        <v>0</v>
      </c>
      <c r="AU361" s="21">
        <v>0</v>
      </c>
      <c r="AV361" s="21">
        <v>0</v>
      </c>
      <c r="AW361" s="22">
        <f t="shared" si="141"/>
        <v>83724.98000000001</v>
      </c>
      <c r="AX361" s="23">
        <v>0</v>
      </c>
      <c r="AY361" s="19">
        <v>0</v>
      </c>
      <c r="AZ361" s="22"/>
      <c r="BA361" s="24">
        <v>0</v>
      </c>
      <c r="BB361" s="19">
        <v>0</v>
      </c>
      <c r="BC361" s="19">
        <v>-15760.21</v>
      </c>
      <c r="BD361" s="19">
        <v>0</v>
      </c>
      <c r="BE361" s="19"/>
      <c r="BF361" s="19"/>
      <c r="BG361" s="19">
        <v>0</v>
      </c>
      <c r="BH361" s="19">
        <v>0</v>
      </c>
      <c r="BI361" s="19">
        <v>0</v>
      </c>
      <c r="BJ361" s="21"/>
      <c r="BK361" s="21"/>
      <c r="BL361" s="21"/>
      <c r="BM361" s="21">
        <f t="shared" si="142"/>
        <v>67964.770000000019</v>
      </c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>
        <f t="shared" si="132"/>
        <v>67964.770000000019</v>
      </c>
      <c r="CB361" s="20"/>
      <c r="CC361" s="20"/>
      <c r="CD361" s="20"/>
    </row>
    <row r="362" spans="1:82" s="49" customFormat="1" x14ac:dyDescent="0.3">
      <c r="A362" s="50" t="s">
        <v>50</v>
      </c>
      <c r="B362" s="52" t="s">
        <v>640</v>
      </c>
      <c r="C362" s="51" t="s">
        <v>52</v>
      </c>
      <c r="D362" s="51" t="s">
        <v>641</v>
      </c>
      <c r="E362" s="52" t="s">
        <v>635</v>
      </c>
      <c r="F362" s="52" t="s">
        <v>636</v>
      </c>
      <c r="G362" s="47" t="str">
        <f t="shared" si="133"/>
        <v>0</v>
      </c>
      <c r="H362" s="47" t="str">
        <f t="shared" si="134"/>
        <v>0</v>
      </c>
      <c r="I362" s="47" t="str">
        <f t="shared" si="135"/>
        <v>0</v>
      </c>
      <c r="J362" s="47" t="str">
        <f t="shared" si="136"/>
        <v>0</v>
      </c>
      <c r="K362" s="47" t="str">
        <f t="shared" si="137"/>
        <v>0000</v>
      </c>
      <c r="L362" s="52" t="str">
        <f t="shared" si="138"/>
        <v>01806310Turnaround Network</v>
      </c>
      <c r="M362" s="19"/>
      <c r="N362" s="19"/>
      <c r="O362" s="19"/>
      <c r="P362" s="19"/>
      <c r="Q362" s="19">
        <v>3154</v>
      </c>
      <c r="R362" s="19"/>
      <c r="S362" s="19">
        <v>0</v>
      </c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>
        <f t="shared" si="140"/>
        <v>3154</v>
      </c>
      <c r="AG362" s="19"/>
      <c r="AH362" s="19">
        <v>0</v>
      </c>
      <c r="AI362" s="19"/>
      <c r="AJ362" s="19"/>
      <c r="AK362" s="19"/>
      <c r="AL362" s="19"/>
      <c r="AM362" s="19"/>
      <c r="AN362" s="19">
        <v>-3154</v>
      </c>
      <c r="AO362" s="19">
        <v>0</v>
      </c>
      <c r="AP362" s="19"/>
      <c r="AQ362" s="19"/>
      <c r="AR362" s="19"/>
      <c r="AS362" s="19"/>
      <c r="AT362" s="21">
        <v>0</v>
      </c>
      <c r="AU362" s="21">
        <v>0</v>
      </c>
      <c r="AV362" s="21">
        <v>0</v>
      </c>
      <c r="AW362" s="22">
        <f t="shared" si="141"/>
        <v>0</v>
      </c>
      <c r="AX362" s="23">
        <v>0</v>
      </c>
      <c r="AY362" s="19">
        <v>0</v>
      </c>
      <c r="AZ362" s="22"/>
      <c r="BA362" s="24">
        <v>0</v>
      </c>
      <c r="BB362" s="19">
        <v>0</v>
      </c>
      <c r="BC362" s="19">
        <v>0</v>
      </c>
      <c r="BD362" s="19">
        <v>0</v>
      </c>
      <c r="BE362" s="19"/>
      <c r="BF362" s="19"/>
      <c r="BG362" s="19">
        <v>0</v>
      </c>
      <c r="BH362" s="19">
        <v>0</v>
      </c>
      <c r="BI362" s="19">
        <v>0</v>
      </c>
      <c r="BJ362" s="21"/>
      <c r="BK362" s="21"/>
      <c r="BL362" s="21"/>
      <c r="BM362" s="21">
        <f t="shared" si="142"/>
        <v>0</v>
      </c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>
        <f t="shared" si="132"/>
        <v>0</v>
      </c>
      <c r="CB362" s="20"/>
      <c r="CC362" s="20"/>
      <c r="CD362" s="20"/>
    </row>
    <row r="363" spans="1:82" s="49" customFormat="1" x14ac:dyDescent="0.3">
      <c r="A363" s="50" t="s">
        <v>50</v>
      </c>
      <c r="B363" s="52" t="s">
        <v>640</v>
      </c>
      <c r="C363" s="51" t="s">
        <v>52</v>
      </c>
      <c r="D363" s="51" t="s">
        <v>641</v>
      </c>
      <c r="E363" s="52" t="s">
        <v>635</v>
      </c>
      <c r="F363" s="52" t="s">
        <v>636</v>
      </c>
      <c r="G363" s="47" t="str">
        <f t="shared" si="133"/>
        <v>1</v>
      </c>
      <c r="H363" s="47" t="str">
        <f t="shared" si="134"/>
        <v>0</v>
      </c>
      <c r="I363" s="47" t="str">
        <f t="shared" si="135"/>
        <v>0</v>
      </c>
      <c r="J363" s="47" t="str">
        <f t="shared" si="136"/>
        <v>0</v>
      </c>
      <c r="K363" s="47" t="str">
        <f t="shared" si="137"/>
        <v>1000</v>
      </c>
      <c r="L363" s="52" t="str">
        <f t="shared" si="138"/>
        <v>01806310Turnaround Network</v>
      </c>
      <c r="M363" s="19">
        <v>101569</v>
      </c>
      <c r="N363" s="19"/>
      <c r="O363" s="19"/>
      <c r="P363" s="19"/>
      <c r="Q363" s="19">
        <f>SUM(M363:P363)</f>
        <v>101569</v>
      </c>
      <c r="R363" s="19"/>
      <c r="S363" s="19">
        <v>0</v>
      </c>
      <c r="T363" s="19"/>
      <c r="U363" s="19"/>
      <c r="V363" s="19"/>
      <c r="W363" s="19">
        <v>-32640</v>
      </c>
      <c r="X363" s="19">
        <v>-13357</v>
      </c>
      <c r="Y363" s="19">
        <v>-3695</v>
      </c>
      <c r="Z363" s="19">
        <v>-3516</v>
      </c>
      <c r="AA363" s="19"/>
      <c r="AB363" s="19">
        <v>-1682</v>
      </c>
      <c r="AC363" s="19"/>
      <c r="AD363" s="19"/>
      <c r="AE363" s="19">
        <v>-4846</v>
      </c>
      <c r="AF363" s="19">
        <f t="shared" si="140"/>
        <v>41833</v>
      </c>
      <c r="AG363" s="19"/>
      <c r="AH363" s="19">
        <v>30000</v>
      </c>
      <c r="AI363" s="19"/>
      <c r="AJ363" s="19"/>
      <c r="AK363" s="19"/>
      <c r="AL363" s="19"/>
      <c r="AM363" s="19">
        <v>-24332.52</v>
      </c>
      <c r="AN363" s="19">
        <v>-13950.68</v>
      </c>
      <c r="AO363" s="19">
        <v>0</v>
      </c>
      <c r="AP363" s="19"/>
      <c r="AQ363" s="19"/>
      <c r="AR363" s="19"/>
      <c r="AS363" s="19"/>
      <c r="AT363" s="21">
        <v>0</v>
      </c>
      <c r="AU363" s="21">
        <v>0</v>
      </c>
      <c r="AV363" s="21">
        <v>0</v>
      </c>
      <c r="AW363" s="22">
        <f t="shared" si="141"/>
        <v>33549.799999999996</v>
      </c>
      <c r="AX363" s="23">
        <v>0</v>
      </c>
      <c r="AY363" s="19">
        <v>0</v>
      </c>
      <c r="AZ363" s="22"/>
      <c r="BA363" s="24">
        <v>0</v>
      </c>
      <c r="BB363" s="19">
        <v>0</v>
      </c>
      <c r="BC363" s="19">
        <v>-14600.01</v>
      </c>
      <c r="BD363" s="19">
        <v>0</v>
      </c>
      <c r="BE363" s="19"/>
      <c r="BF363" s="19"/>
      <c r="BG363" s="19">
        <v>0</v>
      </c>
      <c r="BH363" s="19">
        <v>0</v>
      </c>
      <c r="BI363" s="19">
        <v>0</v>
      </c>
      <c r="BJ363" s="21"/>
      <c r="BK363" s="21"/>
      <c r="BL363" s="21"/>
      <c r="BM363" s="21">
        <f t="shared" si="142"/>
        <v>18949.789999999994</v>
      </c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>
        <f t="shared" si="132"/>
        <v>18949.789999999994</v>
      </c>
      <c r="CB363" s="20"/>
      <c r="CC363" s="20"/>
      <c r="CD363" s="20"/>
    </row>
    <row r="364" spans="1:82" s="49" customFormat="1" x14ac:dyDescent="0.3">
      <c r="A364" s="50" t="s">
        <v>50</v>
      </c>
      <c r="B364" s="52" t="s">
        <v>642</v>
      </c>
      <c r="C364" s="51" t="s">
        <v>52</v>
      </c>
      <c r="D364" s="51" t="s">
        <v>643</v>
      </c>
      <c r="E364" s="52" t="s">
        <v>635</v>
      </c>
      <c r="F364" s="52" t="s">
        <v>636</v>
      </c>
      <c r="G364" s="47" t="str">
        <f t="shared" si="133"/>
        <v>0</v>
      </c>
      <c r="H364" s="47" t="str">
        <f t="shared" si="134"/>
        <v>0</v>
      </c>
      <c r="I364" s="47" t="str">
        <f t="shared" si="135"/>
        <v>0</v>
      </c>
      <c r="J364" s="47" t="str">
        <f t="shared" si="136"/>
        <v>0</v>
      </c>
      <c r="K364" s="47" t="str">
        <f t="shared" si="137"/>
        <v>0000</v>
      </c>
      <c r="L364" s="52" t="str">
        <f t="shared" si="138"/>
        <v>01808078Turnaround Network</v>
      </c>
      <c r="M364" s="19"/>
      <c r="N364" s="19"/>
      <c r="O364" s="19"/>
      <c r="P364" s="19"/>
      <c r="Q364" s="19">
        <v>85</v>
      </c>
      <c r="R364" s="19"/>
      <c r="S364" s="19">
        <v>0</v>
      </c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>
        <f t="shared" si="140"/>
        <v>85</v>
      </c>
      <c r="AG364" s="19"/>
      <c r="AH364" s="19">
        <v>0</v>
      </c>
      <c r="AI364" s="19"/>
      <c r="AJ364" s="19"/>
      <c r="AK364" s="19"/>
      <c r="AL364" s="19"/>
      <c r="AM364" s="19"/>
      <c r="AN364" s="19">
        <v>-85</v>
      </c>
      <c r="AO364" s="19">
        <v>0</v>
      </c>
      <c r="AP364" s="19"/>
      <c r="AQ364" s="19"/>
      <c r="AR364" s="19"/>
      <c r="AS364" s="19"/>
      <c r="AT364" s="21">
        <v>0</v>
      </c>
      <c r="AU364" s="21">
        <v>0</v>
      </c>
      <c r="AV364" s="21">
        <v>0</v>
      </c>
      <c r="AW364" s="22">
        <f t="shared" si="141"/>
        <v>0</v>
      </c>
      <c r="AX364" s="23">
        <v>0</v>
      </c>
      <c r="AY364" s="19">
        <v>0</v>
      </c>
      <c r="AZ364" s="22"/>
      <c r="BA364" s="24">
        <v>0</v>
      </c>
      <c r="BB364" s="19">
        <v>0</v>
      </c>
      <c r="BC364" s="19">
        <v>0</v>
      </c>
      <c r="BD364" s="19">
        <v>0</v>
      </c>
      <c r="BE364" s="19"/>
      <c r="BF364" s="19"/>
      <c r="BG364" s="19">
        <v>0</v>
      </c>
      <c r="BH364" s="19">
        <v>0</v>
      </c>
      <c r="BI364" s="19">
        <v>0</v>
      </c>
      <c r="BJ364" s="21"/>
      <c r="BK364" s="21"/>
      <c r="BL364" s="21"/>
      <c r="BM364" s="21">
        <f t="shared" si="142"/>
        <v>0</v>
      </c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>
        <f t="shared" si="132"/>
        <v>0</v>
      </c>
      <c r="CB364" s="20"/>
      <c r="CC364" s="20"/>
      <c r="CD364" s="20"/>
    </row>
    <row r="365" spans="1:82" s="49" customFormat="1" x14ac:dyDescent="0.3">
      <c r="A365" s="50" t="s">
        <v>50</v>
      </c>
      <c r="B365" s="52" t="s">
        <v>642</v>
      </c>
      <c r="C365" s="51" t="s">
        <v>52</v>
      </c>
      <c r="D365" s="51" t="s">
        <v>643</v>
      </c>
      <c r="E365" s="52" t="s">
        <v>635</v>
      </c>
      <c r="F365" s="52" t="s">
        <v>636</v>
      </c>
      <c r="G365" s="47" t="str">
        <f t="shared" si="133"/>
        <v>1</v>
      </c>
      <c r="H365" s="47" t="str">
        <f t="shared" si="134"/>
        <v>0</v>
      </c>
      <c r="I365" s="47" t="str">
        <f t="shared" si="135"/>
        <v>0</v>
      </c>
      <c r="J365" s="47" t="str">
        <f t="shared" si="136"/>
        <v>0</v>
      </c>
      <c r="K365" s="47" t="str">
        <f t="shared" si="137"/>
        <v>1000</v>
      </c>
      <c r="L365" s="52" t="str">
        <f t="shared" si="138"/>
        <v>01808078Turnaround Network</v>
      </c>
      <c r="M365" s="19">
        <v>97760</v>
      </c>
      <c r="N365" s="19"/>
      <c r="O365" s="19"/>
      <c r="P365" s="19"/>
      <c r="Q365" s="19">
        <f>SUM(M365:P365)</f>
        <v>97760</v>
      </c>
      <c r="R365" s="19"/>
      <c r="S365" s="19">
        <v>0</v>
      </c>
      <c r="T365" s="19"/>
      <c r="U365" s="19"/>
      <c r="V365" s="19"/>
      <c r="W365" s="19">
        <v>-31603</v>
      </c>
      <c r="X365" s="19">
        <v>-14768</v>
      </c>
      <c r="Y365" s="19">
        <v>-231</v>
      </c>
      <c r="Z365" s="19">
        <v>-1866</v>
      </c>
      <c r="AA365" s="19">
        <v>-1149</v>
      </c>
      <c r="AB365" s="19"/>
      <c r="AC365" s="19">
        <v>-16180</v>
      </c>
      <c r="AD365" s="19"/>
      <c r="AE365" s="19">
        <v>-951</v>
      </c>
      <c r="AF365" s="19">
        <f t="shared" si="140"/>
        <v>31012</v>
      </c>
      <c r="AG365" s="19"/>
      <c r="AH365" s="19">
        <v>30000</v>
      </c>
      <c r="AI365" s="19"/>
      <c r="AJ365" s="19"/>
      <c r="AK365" s="19"/>
      <c r="AL365" s="19"/>
      <c r="AM365" s="19"/>
      <c r="AN365" s="19">
        <v>-6933.0599999999995</v>
      </c>
      <c r="AO365" s="19">
        <v>0</v>
      </c>
      <c r="AP365" s="19">
        <v>-18164.72</v>
      </c>
      <c r="AQ365" s="19"/>
      <c r="AR365" s="19"/>
      <c r="AS365" s="19"/>
      <c r="AT365" s="21">
        <v>0</v>
      </c>
      <c r="AU365" s="21">
        <v>0</v>
      </c>
      <c r="AV365" s="21">
        <v>0</v>
      </c>
      <c r="AW365" s="22">
        <f t="shared" si="141"/>
        <v>35914.22</v>
      </c>
      <c r="AX365" s="23">
        <v>0</v>
      </c>
      <c r="AY365" s="19">
        <v>0</v>
      </c>
      <c r="AZ365" s="22"/>
      <c r="BA365" s="24">
        <v>0</v>
      </c>
      <c r="BB365" s="19">
        <v>0</v>
      </c>
      <c r="BC365" s="19">
        <v>-32317.65</v>
      </c>
      <c r="BD365" s="19">
        <v>0</v>
      </c>
      <c r="BE365" s="19"/>
      <c r="BF365" s="19"/>
      <c r="BG365" s="19">
        <v>0</v>
      </c>
      <c r="BH365" s="19">
        <v>0</v>
      </c>
      <c r="BI365" s="19">
        <v>0</v>
      </c>
      <c r="BJ365" s="21"/>
      <c r="BK365" s="21"/>
      <c r="BL365" s="21"/>
      <c r="BM365" s="21">
        <f t="shared" si="142"/>
        <v>3596.5699999999997</v>
      </c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>
        <f t="shared" si="132"/>
        <v>3596.5699999999997</v>
      </c>
      <c r="CB365" s="20"/>
      <c r="CC365" s="20"/>
      <c r="CD365" s="20"/>
    </row>
    <row r="366" spans="1:82" s="49" customFormat="1" x14ac:dyDescent="0.3">
      <c r="A366" s="50" t="s">
        <v>50</v>
      </c>
      <c r="B366" s="52" t="s">
        <v>644</v>
      </c>
      <c r="C366" s="51" t="s">
        <v>52</v>
      </c>
      <c r="D366" s="51" t="s">
        <v>645</v>
      </c>
      <c r="E366" s="52" t="s">
        <v>635</v>
      </c>
      <c r="F366" s="52" t="s">
        <v>636</v>
      </c>
      <c r="G366" s="47" t="str">
        <f t="shared" si="133"/>
        <v>0</v>
      </c>
      <c r="H366" s="47" t="str">
        <f t="shared" si="134"/>
        <v>0</v>
      </c>
      <c r="I366" s="47" t="str">
        <f t="shared" si="135"/>
        <v>1</v>
      </c>
      <c r="J366" s="47" t="str">
        <f t="shared" si="136"/>
        <v>0</v>
      </c>
      <c r="K366" s="47" t="str">
        <f t="shared" si="137"/>
        <v>0010</v>
      </c>
      <c r="L366" s="52" t="str">
        <f t="shared" si="138"/>
        <v>01809140Turnaround Network</v>
      </c>
      <c r="M366" s="19"/>
      <c r="N366" s="19"/>
      <c r="O366" s="19"/>
      <c r="P366" s="19"/>
      <c r="Q366" s="19">
        <v>5520</v>
      </c>
      <c r="R366" s="19"/>
      <c r="S366" s="19">
        <v>0</v>
      </c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>
        <f t="shared" si="140"/>
        <v>5520</v>
      </c>
      <c r="AG366" s="19"/>
      <c r="AH366" s="19">
        <v>0</v>
      </c>
      <c r="AI366" s="19">
        <v>32967</v>
      </c>
      <c r="AJ366" s="19"/>
      <c r="AK366" s="19"/>
      <c r="AL366" s="19"/>
      <c r="AM366" s="19"/>
      <c r="AN366" s="19">
        <v>0</v>
      </c>
      <c r="AO366" s="19">
        <v>0</v>
      </c>
      <c r="AP366" s="19"/>
      <c r="AQ366" s="19"/>
      <c r="AR366" s="19"/>
      <c r="AS366" s="19"/>
      <c r="AT366" s="21">
        <v>0</v>
      </c>
      <c r="AU366" s="21">
        <v>0</v>
      </c>
      <c r="AV366" s="21">
        <v>0</v>
      </c>
      <c r="AW366" s="22">
        <f t="shared" si="141"/>
        <v>38487</v>
      </c>
      <c r="AX366" s="23">
        <v>0</v>
      </c>
      <c r="AY366" s="19">
        <v>0</v>
      </c>
      <c r="AZ366" s="22"/>
      <c r="BA366" s="24">
        <v>0</v>
      </c>
      <c r="BB366" s="19">
        <v>0</v>
      </c>
      <c r="BC366" s="19">
        <v>0</v>
      </c>
      <c r="BD366" s="19">
        <v>0</v>
      </c>
      <c r="BE366" s="19"/>
      <c r="BF366" s="19"/>
      <c r="BG366" s="19">
        <v>0</v>
      </c>
      <c r="BH366" s="19">
        <v>0</v>
      </c>
      <c r="BI366" s="19">
        <v>0</v>
      </c>
      <c r="BJ366" s="21"/>
      <c r="BK366" s="21"/>
      <c r="BL366" s="21">
        <v>-23491.599999999999</v>
      </c>
      <c r="BM366" s="21">
        <f t="shared" si="142"/>
        <v>14995.400000000001</v>
      </c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>
        <f t="shared" si="132"/>
        <v>14995.400000000001</v>
      </c>
      <c r="CB366" s="20"/>
      <c r="CC366" s="20"/>
      <c r="CD366" s="20"/>
    </row>
    <row r="367" spans="1:82" s="49" customFormat="1" x14ac:dyDescent="0.3">
      <c r="A367" s="50" t="s">
        <v>50</v>
      </c>
      <c r="B367" s="51" t="s">
        <v>40</v>
      </c>
      <c r="C367" s="51" t="s">
        <v>52</v>
      </c>
      <c r="D367" s="51" t="s">
        <v>42</v>
      </c>
      <c r="E367" s="52" t="s">
        <v>635</v>
      </c>
      <c r="F367" s="52" t="s">
        <v>636</v>
      </c>
      <c r="G367" s="47" t="str">
        <f t="shared" si="133"/>
        <v>0</v>
      </c>
      <c r="H367" s="47" t="str">
        <f t="shared" si="134"/>
        <v>0</v>
      </c>
      <c r="I367" s="47" t="str">
        <f t="shared" si="135"/>
        <v>0</v>
      </c>
      <c r="J367" s="47" t="str">
        <f t="shared" si="136"/>
        <v>0</v>
      </c>
      <c r="K367" s="47" t="str">
        <f t="shared" si="137"/>
        <v>0000</v>
      </c>
      <c r="L367" s="52" t="str">
        <f t="shared" si="138"/>
        <v>0180N/ATurnaround Network</v>
      </c>
      <c r="M367" s="19"/>
      <c r="N367" s="19"/>
      <c r="O367" s="19"/>
      <c r="P367" s="19"/>
      <c r="Q367" s="19">
        <v>20175</v>
      </c>
      <c r="R367" s="19"/>
      <c r="S367" s="19">
        <v>0</v>
      </c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>
        <f t="shared" si="140"/>
        <v>20175</v>
      </c>
      <c r="AG367" s="19"/>
      <c r="AH367" s="19">
        <v>0</v>
      </c>
      <c r="AI367" s="19"/>
      <c r="AJ367" s="19"/>
      <c r="AK367" s="19"/>
      <c r="AL367" s="19"/>
      <c r="AM367" s="19"/>
      <c r="AN367" s="19">
        <v>0</v>
      </c>
      <c r="AO367" s="19">
        <v>0</v>
      </c>
      <c r="AP367" s="19"/>
      <c r="AQ367" s="19"/>
      <c r="AR367" s="19"/>
      <c r="AS367" s="19"/>
      <c r="AT367" s="21">
        <v>0</v>
      </c>
      <c r="AU367" s="21">
        <v>0</v>
      </c>
      <c r="AV367" s="21">
        <v>0</v>
      </c>
      <c r="AW367" s="22">
        <f t="shared" si="141"/>
        <v>20175</v>
      </c>
      <c r="AX367" s="23">
        <v>0</v>
      </c>
      <c r="AY367" s="19">
        <v>0</v>
      </c>
      <c r="AZ367" s="22"/>
      <c r="BA367" s="24">
        <v>0</v>
      </c>
      <c r="BB367" s="19">
        <v>0</v>
      </c>
      <c r="BC367" s="19">
        <v>0</v>
      </c>
      <c r="BD367" s="19">
        <v>0</v>
      </c>
      <c r="BE367" s="19"/>
      <c r="BF367" s="19"/>
      <c r="BG367" s="19">
        <v>0</v>
      </c>
      <c r="BH367" s="19">
        <v>0</v>
      </c>
      <c r="BI367" s="19">
        <v>0</v>
      </c>
      <c r="BJ367" s="21"/>
      <c r="BK367" s="21"/>
      <c r="BL367" s="21"/>
      <c r="BM367" s="21">
        <f t="shared" si="142"/>
        <v>20175</v>
      </c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>
        <f t="shared" si="132"/>
        <v>20175</v>
      </c>
      <c r="CB367" s="20"/>
      <c r="CC367" s="20"/>
      <c r="CD367" s="20"/>
    </row>
    <row r="368" spans="1:82" s="49" customFormat="1" x14ac:dyDescent="0.3">
      <c r="A368" s="50" t="s">
        <v>50</v>
      </c>
      <c r="B368" s="51" t="s">
        <v>40</v>
      </c>
      <c r="C368" s="51" t="s">
        <v>52</v>
      </c>
      <c r="D368" s="51" t="s">
        <v>42</v>
      </c>
      <c r="E368" s="52" t="s">
        <v>635</v>
      </c>
      <c r="F368" s="52" t="s">
        <v>636</v>
      </c>
      <c r="G368" s="47" t="str">
        <f t="shared" si="133"/>
        <v>1</v>
      </c>
      <c r="H368" s="47" t="str">
        <f t="shared" si="134"/>
        <v>0</v>
      </c>
      <c r="I368" s="47" t="str">
        <f t="shared" si="135"/>
        <v>0</v>
      </c>
      <c r="J368" s="47" t="str">
        <f t="shared" si="136"/>
        <v>0</v>
      </c>
      <c r="K368" s="47" t="str">
        <f t="shared" si="137"/>
        <v>1000</v>
      </c>
      <c r="L368" s="52" t="str">
        <f t="shared" si="138"/>
        <v>0180N/ATurnaround Network</v>
      </c>
      <c r="M368" s="19">
        <v>40439</v>
      </c>
      <c r="N368" s="19"/>
      <c r="O368" s="19"/>
      <c r="P368" s="19"/>
      <c r="Q368" s="19">
        <f>SUM(M368:P368)</f>
        <v>40439</v>
      </c>
      <c r="R368" s="19"/>
      <c r="S368" s="19">
        <v>0</v>
      </c>
      <c r="T368" s="19"/>
      <c r="U368" s="19"/>
      <c r="V368" s="19"/>
      <c r="W368" s="19"/>
      <c r="X368" s="19"/>
      <c r="Y368" s="19"/>
      <c r="Z368" s="19"/>
      <c r="AA368" s="19">
        <v>-992</v>
      </c>
      <c r="AB368" s="19">
        <v>-3903</v>
      </c>
      <c r="AC368" s="19">
        <v>-4461</v>
      </c>
      <c r="AD368" s="19">
        <v>-2480</v>
      </c>
      <c r="AE368" s="19">
        <v>-705</v>
      </c>
      <c r="AF368" s="19">
        <f t="shared" si="140"/>
        <v>27898</v>
      </c>
      <c r="AG368" s="19">
        <v>30000</v>
      </c>
      <c r="AH368" s="19">
        <v>0</v>
      </c>
      <c r="AI368" s="19"/>
      <c r="AJ368" s="19"/>
      <c r="AK368" s="19"/>
      <c r="AL368" s="19"/>
      <c r="AM368" s="19">
        <v>-704.04</v>
      </c>
      <c r="AN368" s="19">
        <v>0</v>
      </c>
      <c r="AO368" s="19">
        <v>0</v>
      </c>
      <c r="AP368" s="19"/>
      <c r="AQ368" s="19"/>
      <c r="AR368" s="19"/>
      <c r="AS368" s="19"/>
      <c r="AT368" s="21">
        <v>0</v>
      </c>
      <c r="AU368" s="21">
        <v>0</v>
      </c>
      <c r="AV368" s="21">
        <v>0</v>
      </c>
      <c r="AW368" s="22">
        <f t="shared" si="141"/>
        <v>57193.96</v>
      </c>
      <c r="AX368" s="23">
        <v>0</v>
      </c>
      <c r="AY368" s="19">
        <v>0</v>
      </c>
      <c r="AZ368" s="22"/>
      <c r="BA368" s="24">
        <v>0</v>
      </c>
      <c r="BB368" s="19">
        <v>0</v>
      </c>
      <c r="BC368" s="19">
        <v>0</v>
      </c>
      <c r="BD368" s="19">
        <v>0</v>
      </c>
      <c r="BE368" s="19"/>
      <c r="BF368" s="19"/>
      <c r="BG368" s="19">
        <v>0</v>
      </c>
      <c r="BH368" s="19">
        <v>0</v>
      </c>
      <c r="BI368" s="19">
        <v>0</v>
      </c>
      <c r="BJ368" s="21"/>
      <c r="BK368" s="21"/>
      <c r="BL368" s="21"/>
      <c r="BM368" s="21">
        <f t="shared" si="142"/>
        <v>57193.96</v>
      </c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>
        <f t="shared" si="132"/>
        <v>57193.96</v>
      </c>
      <c r="CB368" s="20"/>
      <c r="CC368" s="20"/>
      <c r="CD368" s="20"/>
    </row>
    <row r="369" spans="1:82" s="49" customFormat="1" x14ac:dyDescent="0.3">
      <c r="A369" s="50" t="s">
        <v>55</v>
      </c>
      <c r="B369" s="52" t="s">
        <v>312</v>
      </c>
      <c r="C369" s="51" t="s">
        <v>56</v>
      </c>
      <c r="D369" s="51" t="s">
        <v>313</v>
      </c>
      <c r="E369" s="52" t="s">
        <v>635</v>
      </c>
      <c r="F369" s="52"/>
      <c r="G369" s="47"/>
      <c r="H369" s="47"/>
      <c r="I369" s="47"/>
      <c r="J369" s="47"/>
      <c r="K369" s="47"/>
      <c r="L369" s="52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21"/>
      <c r="AU369" s="21"/>
      <c r="AV369" s="21"/>
      <c r="AW369" s="22"/>
      <c r="AX369" s="23"/>
      <c r="AY369" s="19"/>
      <c r="AZ369" s="22">
        <v>30000</v>
      </c>
      <c r="BA369" s="24"/>
      <c r="BB369" s="19"/>
      <c r="BC369" s="19"/>
      <c r="BD369" s="19"/>
      <c r="BE369" s="19"/>
      <c r="BF369" s="19"/>
      <c r="BG369" s="19"/>
      <c r="BH369" s="19"/>
      <c r="BI369" s="19"/>
      <c r="BJ369" s="21"/>
      <c r="BK369" s="21"/>
      <c r="BL369" s="21"/>
      <c r="BM369" s="21">
        <f t="shared" si="142"/>
        <v>30000</v>
      </c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>
        <f t="shared" si="132"/>
        <v>30000</v>
      </c>
      <c r="CB369" s="20"/>
      <c r="CC369" s="20"/>
      <c r="CD369" s="20"/>
    </row>
    <row r="370" spans="1:82" s="49" customFormat="1" x14ac:dyDescent="0.3">
      <c r="A370" s="50" t="s">
        <v>646</v>
      </c>
      <c r="B370" s="52" t="s">
        <v>647</v>
      </c>
      <c r="C370" s="51" t="s">
        <v>648</v>
      </c>
      <c r="D370" s="51" t="s">
        <v>649</v>
      </c>
      <c r="E370" s="52" t="s">
        <v>635</v>
      </c>
      <c r="F370" s="52" t="s">
        <v>636</v>
      </c>
      <c r="G370" s="47" t="str">
        <f t="shared" ref="G370:G407" si="143">IF(M370&gt;0, "1", "0")</f>
        <v>0</v>
      </c>
      <c r="H370" s="47" t="str">
        <f t="shared" ref="H370:H407" si="144">IF(S370&gt;0, "1", "0")</f>
        <v>0</v>
      </c>
      <c r="I370" s="47" t="str">
        <f t="shared" ref="I370:I407" si="145">IF(AI370&gt;0, "1", "0")</f>
        <v>0</v>
      </c>
      <c r="J370" s="47" t="str">
        <f t="shared" ref="J370:J407" si="146">IF(AZ370&gt;0, "1", "0")</f>
        <v>0</v>
      </c>
      <c r="K370" s="47" t="str">
        <f t="shared" ref="K370:K407" si="147">CONCATENATE(G370,H370,I370,J370)</f>
        <v>0000</v>
      </c>
      <c r="L370" s="52" t="str">
        <f t="shared" ref="L370:L407" si="148">A370&amp;B370&amp;E370</f>
        <v>09906952Turnaround Network</v>
      </c>
      <c r="M370" s="19"/>
      <c r="N370" s="19"/>
      <c r="O370" s="19"/>
      <c r="P370" s="19"/>
      <c r="Q370" s="19">
        <v>10138</v>
      </c>
      <c r="R370" s="19"/>
      <c r="S370" s="19">
        <v>0</v>
      </c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>
        <v>-8324</v>
      </c>
      <c r="AE370" s="19"/>
      <c r="AF370" s="19">
        <f t="shared" ref="AF370:AF407" si="149">SUM(Q370:AE370)</f>
        <v>1814</v>
      </c>
      <c r="AG370" s="19"/>
      <c r="AH370" s="19">
        <v>0</v>
      </c>
      <c r="AI370" s="19"/>
      <c r="AJ370" s="19"/>
      <c r="AK370" s="19"/>
      <c r="AL370" s="19"/>
      <c r="AM370" s="19"/>
      <c r="AN370" s="19">
        <v>0</v>
      </c>
      <c r="AO370" s="19">
        <v>0</v>
      </c>
      <c r="AP370" s="19"/>
      <c r="AQ370" s="19"/>
      <c r="AR370" s="19"/>
      <c r="AS370" s="19"/>
      <c r="AT370" s="21">
        <v>0</v>
      </c>
      <c r="AU370" s="21">
        <v>0</v>
      </c>
      <c r="AV370" s="21">
        <v>0</v>
      </c>
      <c r="AW370" s="22">
        <f t="shared" ref="AW370:AW407" si="150">SUM(AF370:AV370)</f>
        <v>1814</v>
      </c>
      <c r="AX370" s="23">
        <v>0</v>
      </c>
      <c r="AY370" s="19">
        <v>0</v>
      </c>
      <c r="AZ370" s="22"/>
      <c r="BA370" s="24">
        <v>0</v>
      </c>
      <c r="BB370" s="19">
        <v>0</v>
      </c>
      <c r="BC370" s="19">
        <v>0</v>
      </c>
      <c r="BD370" s="19">
        <v>0</v>
      </c>
      <c r="BE370" s="19"/>
      <c r="BF370" s="19"/>
      <c r="BG370" s="19">
        <v>0</v>
      </c>
      <c r="BH370" s="19">
        <v>0</v>
      </c>
      <c r="BI370" s="19">
        <v>0</v>
      </c>
      <c r="BJ370" s="21"/>
      <c r="BK370" s="21"/>
      <c r="BL370" s="21"/>
      <c r="BM370" s="21">
        <f t="shared" si="142"/>
        <v>1814</v>
      </c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>
        <f t="shared" si="132"/>
        <v>1814</v>
      </c>
      <c r="CB370" s="20"/>
      <c r="CC370" s="20"/>
      <c r="CD370" s="20"/>
    </row>
    <row r="371" spans="1:82" s="49" customFormat="1" x14ac:dyDescent="0.3">
      <c r="A371" s="50" t="s">
        <v>646</v>
      </c>
      <c r="B371" s="52" t="s">
        <v>647</v>
      </c>
      <c r="C371" s="51" t="s">
        <v>648</v>
      </c>
      <c r="D371" s="51" t="s">
        <v>650</v>
      </c>
      <c r="E371" s="52" t="s">
        <v>635</v>
      </c>
      <c r="F371" s="52" t="s">
        <v>636</v>
      </c>
      <c r="G371" s="47" t="str">
        <f t="shared" si="143"/>
        <v>1</v>
      </c>
      <c r="H371" s="47" t="str">
        <f t="shared" si="144"/>
        <v>0</v>
      </c>
      <c r="I371" s="47" t="str">
        <f t="shared" si="145"/>
        <v>0</v>
      </c>
      <c r="J371" s="47" t="str">
        <f t="shared" si="146"/>
        <v>0</v>
      </c>
      <c r="K371" s="47" t="str">
        <f t="shared" si="147"/>
        <v>1000</v>
      </c>
      <c r="L371" s="52" t="str">
        <f t="shared" si="148"/>
        <v>09906952Turnaround Network</v>
      </c>
      <c r="M371" s="19">
        <v>50406</v>
      </c>
      <c r="N371" s="19"/>
      <c r="O371" s="19"/>
      <c r="P371" s="19"/>
      <c r="Q371" s="19">
        <f>SUM(M371:P371)</f>
        <v>50406</v>
      </c>
      <c r="R371" s="19"/>
      <c r="S371" s="19">
        <v>0</v>
      </c>
      <c r="T371" s="19"/>
      <c r="U371" s="19"/>
      <c r="V371" s="19"/>
      <c r="W371" s="19"/>
      <c r="X371" s="19">
        <v>-4629</v>
      </c>
      <c r="Y371" s="19"/>
      <c r="Z371" s="19"/>
      <c r="AA371" s="19"/>
      <c r="AB371" s="19">
        <v>-5046</v>
      </c>
      <c r="AC371" s="19"/>
      <c r="AD371" s="19"/>
      <c r="AE371" s="19"/>
      <c r="AF371" s="19">
        <f t="shared" si="149"/>
        <v>40731</v>
      </c>
      <c r="AG371" s="19"/>
      <c r="AH371" s="19">
        <v>0</v>
      </c>
      <c r="AI371" s="19"/>
      <c r="AJ371" s="19"/>
      <c r="AK371" s="19"/>
      <c r="AL371" s="19"/>
      <c r="AM371" s="19">
        <v>-32407</v>
      </c>
      <c r="AN371" s="19">
        <v>0</v>
      </c>
      <c r="AO371" s="19">
        <v>0</v>
      </c>
      <c r="AP371" s="19"/>
      <c r="AQ371" s="19"/>
      <c r="AR371" s="19"/>
      <c r="AS371" s="19"/>
      <c r="AT371" s="21">
        <v>0</v>
      </c>
      <c r="AU371" s="21">
        <v>0</v>
      </c>
      <c r="AV371" s="21">
        <v>0</v>
      </c>
      <c r="AW371" s="22">
        <f t="shared" si="150"/>
        <v>8324</v>
      </c>
      <c r="AX371" s="23">
        <v>0</v>
      </c>
      <c r="AY371" s="19">
        <v>0</v>
      </c>
      <c r="AZ371" s="22"/>
      <c r="BA371" s="24">
        <v>0</v>
      </c>
      <c r="BB371" s="19">
        <v>0</v>
      </c>
      <c r="BC371" s="19">
        <v>0</v>
      </c>
      <c r="BD371" s="19">
        <v>0</v>
      </c>
      <c r="BE371" s="19"/>
      <c r="BF371" s="19"/>
      <c r="BG371" s="19">
        <v>0</v>
      </c>
      <c r="BH371" s="19">
        <v>0</v>
      </c>
      <c r="BI371" s="19">
        <v>0</v>
      </c>
      <c r="BJ371" s="21"/>
      <c r="BK371" s="21"/>
      <c r="BL371" s="21"/>
      <c r="BM371" s="21">
        <f t="shared" si="142"/>
        <v>8324</v>
      </c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>
        <f t="shared" si="132"/>
        <v>8324</v>
      </c>
      <c r="CB371" s="20"/>
      <c r="CC371" s="20"/>
      <c r="CD371" s="20"/>
    </row>
    <row r="372" spans="1:82" s="49" customFormat="1" x14ac:dyDescent="0.3">
      <c r="A372" s="50" t="s">
        <v>646</v>
      </c>
      <c r="B372" s="52" t="s">
        <v>40</v>
      </c>
      <c r="C372" s="51" t="s">
        <v>648</v>
      </c>
      <c r="D372" s="51" t="s">
        <v>42</v>
      </c>
      <c r="E372" s="52" t="s">
        <v>635</v>
      </c>
      <c r="F372" s="52" t="s">
        <v>636</v>
      </c>
      <c r="G372" s="47" t="str">
        <f t="shared" si="143"/>
        <v>0</v>
      </c>
      <c r="H372" s="47" t="str">
        <f t="shared" si="144"/>
        <v>0</v>
      </c>
      <c r="I372" s="47" t="str">
        <f t="shared" si="145"/>
        <v>0</v>
      </c>
      <c r="J372" s="47" t="str">
        <f t="shared" si="146"/>
        <v>0</v>
      </c>
      <c r="K372" s="47" t="str">
        <f t="shared" si="147"/>
        <v>0000</v>
      </c>
      <c r="L372" s="52" t="str">
        <f t="shared" si="148"/>
        <v>0990N/ATurnaround Network</v>
      </c>
      <c r="M372" s="19"/>
      <c r="N372" s="19"/>
      <c r="O372" s="19"/>
      <c r="P372" s="19"/>
      <c r="Q372" s="19">
        <v>1597</v>
      </c>
      <c r="R372" s="19"/>
      <c r="S372" s="19">
        <v>0</v>
      </c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>
        <f t="shared" si="149"/>
        <v>1597</v>
      </c>
      <c r="AG372" s="19"/>
      <c r="AH372" s="19">
        <v>0</v>
      </c>
      <c r="AI372" s="19"/>
      <c r="AJ372" s="19"/>
      <c r="AK372" s="19"/>
      <c r="AL372" s="19"/>
      <c r="AM372" s="19"/>
      <c r="AN372" s="19">
        <v>0</v>
      </c>
      <c r="AO372" s="19">
        <v>0</v>
      </c>
      <c r="AP372" s="19"/>
      <c r="AQ372" s="19"/>
      <c r="AR372" s="19"/>
      <c r="AS372" s="19"/>
      <c r="AT372" s="21">
        <v>0</v>
      </c>
      <c r="AU372" s="21">
        <v>0</v>
      </c>
      <c r="AV372" s="21">
        <v>0</v>
      </c>
      <c r="AW372" s="22">
        <f t="shared" si="150"/>
        <v>1597</v>
      </c>
      <c r="AX372" s="23">
        <v>0</v>
      </c>
      <c r="AY372" s="19">
        <v>0</v>
      </c>
      <c r="AZ372" s="22"/>
      <c r="BA372" s="24">
        <v>0</v>
      </c>
      <c r="BB372" s="19">
        <v>0</v>
      </c>
      <c r="BC372" s="19">
        <v>0</v>
      </c>
      <c r="BD372" s="19">
        <v>0</v>
      </c>
      <c r="BE372" s="19"/>
      <c r="BF372" s="19"/>
      <c r="BG372" s="19">
        <v>0</v>
      </c>
      <c r="BH372" s="19">
        <v>0</v>
      </c>
      <c r="BI372" s="19">
        <v>0</v>
      </c>
      <c r="BJ372" s="21"/>
      <c r="BK372" s="21"/>
      <c r="BL372" s="21"/>
      <c r="BM372" s="21">
        <f t="shared" si="142"/>
        <v>1597</v>
      </c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>
        <f t="shared" si="132"/>
        <v>1597</v>
      </c>
      <c r="CB372" s="20"/>
      <c r="CC372" s="20"/>
      <c r="CD372" s="20"/>
    </row>
    <row r="373" spans="1:82" s="49" customFormat="1" x14ac:dyDescent="0.3">
      <c r="A373" s="50" t="s">
        <v>646</v>
      </c>
      <c r="B373" s="52" t="s">
        <v>40</v>
      </c>
      <c r="C373" s="51" t="s">
        <v>648</v>
      </c>
      <c r="D373" s="51" t="s">
        <v>42</v>
      </c>
      <c r="E373" s="52" t="s">
        <v>635</v>
      </c>
      <c r="F373" s="52" t="s">
        <v>636</v>
      </c>
      <c r="G373" s="47" t="str">
        <f t="shared" si="143"/>
        <v>1</v>
      </c>
      <c r="H373" s="47" t="str">
        <f t="shared" si="144"/>
        <v>0</v>
      </c>
      <c r="I373" s="47" t="str">
        <f t="shared" si="145"/>
        <v>0</v>
      </c>
      <c r="J373" s="47" t="str">
        <f t="shared" si="146"/>
        <v>0</v>
      </c>
      <c r="K373" s="47" t="str">
        <f t="shared" si="147"/>
        <v>1000</v>
      </c>
      <c r="L373" s="52" t="str">
        <f t="shared" si="148"/>
        <v>0990N/ATurnaround Network</v>
      </c>
      <c r="M373" s="19">
        <v>10000</v>
      </c>
      <c r="N373" s="19"/>
      <c r="O373" s="19"/>
      <c r="P373" s="19"/>
      <c r="Q373" s="19">
        <f>SUM(M373:P373)</f>
        <v>10000</v>
      </c>
      <c r="R373" s="19"/>
      <c r="S373" s="19">
        <v>0</v>
      </c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>
        <f t="shared" si="149"/>
        <v>10000</v>
      </c>
      <c r="AG373" s="19"/>
      <c r="AH373" s="19">
        <v>0</v>
      </c>
      <c r="AI373" s="19"/>
      <c r="AJ373" s="19"/>
      <c r="AK373" s="19"/>
      <c r="AL373" s="19"/>
      <c r="AM373" s="19"/>
      <c r="AN373" s="19">
        <v>0</v>
      </c>
      <c r="AO373" s="19">
        <v>0</v>
      </c>
      <c r="AP373" s="19"/>
      <c r="AQ373" s="19"/>
      <c r="AR373" s="19"/>
      <c r="AS373" s="19"/>
      <c r="AT373" s="21">
        <v>0</v>
      </c>
      <c r="AU373" s="21">
        <v>0</v>
      </c>
      <c r="AV373" s="21">
        <v>0</v>
      </c>
      <c r="AW373" s="22">
        <f t="shared" si="150"/>
        <v>10000</v>
      </c>
      <c r="AX373" s="23">
        <v>0</v>
      </c>
      <c r="AY373" s="19">
        <v>0</v>
      </c>
      <c r="AZ373" s="22"/>
      <c r="BA373" s="24">
        <v>0</v>
      </c>
      <c r="BB373" s="19">
        <v>0</v>
      </c>
      <c r="BC373" s="19">
        <v>0</v>
      </c>
      <c r="BD373" s="19">
        <v>0</v>
      </c>
      <c r="BE373" s="19"/>
      <c r="BF373" s="19"/>
      <c r="BG373" s="19">
        <v>0</v>
      </c>
      <c r="BH373" s="19">
        <v>0</v>
      </c>
      <c r="BI373" s="19">
        <v>0</v>
      </c>
      <c r="BJ373" s="21"/>
      <c r="BK373" s="21"/>
      <c r="BL373" s="21"/>
      <c r="BM373" s="21">
        <f t="shared" si="142"/>
        <v>10000</v>
      </c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>
        <f t="shared" si="132"/>
        <v>10000</v>
      </c>
      <c r="CB373" s="20"/>
      <c r="CC373" s="20"/>
      <c r="CD373" s="20"/>
    </row>
    <row r="374" spans="1:82" s="49" customFormat="1" x14ac:dyDescent="0.3">
      <c r="A374" s="50" t="s">
        <v>183</v>
      </c>
      <c r="B374" s="52" t="s">
        <v>651</v>
      </c>
      <c r="C374" s="51" t="s">
        <v>185</v>
      </c>
      <c r="D374" s="51" t="s">
        <v>652</v>
      </c>
      <c r="E374" s="52" t="s">
        <v>635</v>
      </c>
      <c r="F374" s="52" t="s">
        <v>636</v>
      </c>
      <c r="G374" s="47" t="str">
        <f t="shared" si="143"/>
        <v>0</v>
      </c>
      <c r="H374" s="47" t="str">
        <f t="shared" si="144"/>
        <v>0</v>
      </c>
      <c r="I374" s="47" t="str">
        <f t="shared" si="145"/>
        <v>0</v>
      </c>
      <c r="J374" s="47" t="str">
        <f t="shared" si="146"/>
        <v>0</v>
      </c>
      <c r="K374" s="47" t="str">
        <f t="shared" si="147"/>
        <v>0000</v>
      </c>
      <c r="L374" s="52" t="str">
        <f t="shared" si="148"/>
        <v>10103920Turnaround Network</v>
      </c>
      <c r="M374" s="19"/>
      <c r="N374" s="19"/>
      <c r="O374" s="19"/>
      <c r="P374" s="19"/>
      <c r="Q374" s="19">
        <v>455</v>
      </c>
      <c r="R374" s="19"/>
      <c r="S374" s="19">
        <v>0</v>
      </c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>
        <f t="shared" si="149"/>
        <v>455</v>
      </c>
      <c r="AG374" s="19"/>
      <c r="AH374" s="19">
        <v>0</v>
      </c>
      <c r="AI374" s="19"/>
      <c r="AJ374" s="19"/>
      <c r="AK374" s="19"/>
      <c r="AL374" s="19"/>
      <c r="AM374" s="19"/>
      <c r="AN374" s="19">
        <v>0</v>
      </c>
      <c r="AO374" s="19">
        <v>0</v>
      </c>
      <c r="AP374" s="19"/>
      <c r="AQ374" s="19"/>
      <c r="AR374" s="19"/>
      <c r="AS374" s="19"/>
      <c r="AT374" s="21">
        <v>0</v>
      </c>
      <c r="AU374" s="21">
        <v>0</v>
      </c>
      <c r="AV374" s="21">
        <v>0</v>
      </c>
      <c r="AW374" s="22">
        <f t="shared" si="150"/>
        <v>455</v>
      </c>
      <c r="AX374" s="23">
        <v>0</v>
      </c>
      <c r="AY374" s="19">
        <v>0</v>
      </c>
      <c r="AZ374" s="22"/>
      <c r="BA374" s="24">
        <v>0</v>
      </c>
      <c r="BB374" s="19">
        <v>0</v>
      </c>
      <c r="BC374" s="19">
        <v>0</v>
      </c>
      <c r="BD374" s="19">
        <v>0</v>
      </c>
      <c r="BE374" s="19"/>
      <c r="BF374" s="19"/>
      <c r="BG374" s="19">
        <v>0</v>
      </c>
      <c r="BH374" s="19">
        <v>0</v>
      </c>
      <c r="BI374" s="19">
        <v>0</v>
      </c>
      <c r="BJ374" s="21"/>
      <c r="BK374" s="21"/>
      <c r="BL374" s="21"/>
      <c r="BM374" s="21">
        <f t="shared" si="142"/>
        <v>455</v>
      </c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>
        <f t="shared" si="132"/>
        <v>455</v>
      </c>
      <c r="CB374" s="20"/>
      <c r="CC374" s="20"/>
      <c r="CD374" s="20"/>
    </row>
    <row r="375" spans="1:82" s="49" customFormat="1" x14ac:dyDescent="0.3">
      <c r="A375" s="50" t="s">
        <v>183</v>
      </c>
      <c r="B375" s="52" t="s">
        <v>651</v>
      </c>
      <c r="C375" s="51" t="s">
        <v>185</v>
      </c>
      <c r="D375" s="51" t="s">
        <v>652</v>
      </c>
      <c r="E375" s="52" t="s">
        <v>635</v>
      </c>
      <c r="F375" s="52" t="s">
        <v>636</v>
      </c>
      <c r="G375" s="47" t="str">
        <f t="shared" si="143"/>
        <v>1</v>
      </c>
      <c r="H375" s="47" t="str">
        <f t="shared" si="144"/>
        <v>0</v>
      </c>
      <c r="I375" s="47" t="str">
        <f t="shared" si="145"/>
        <v>0</v>
      </c>
      <c r="J375" s="47" t="str">
        <f t="shared" si="146"/>
        <v>0</v>
      </c>
      <c r="K375" s="47" t="str">
        <f t="shared" si="147"/>
        <v>1000</v>
      </c>
      <c r="L375" s="52" t="str">
        <f t="shared" si="148"/>
        <v>10103920Turnaround Network</v>
      </c>
      <c r="M375" s="19">
        <v>50000</v>
      </c>
      <c r="N375" s="19"/>
      <c r="O375" s="19"/>
      <c r="P375" s="19"/>
      <c r="Q375" s="19">
        <f>SUM(M375:P375)</f>
        <v>50000</v>
      </c>
      <c r="R375" s="19"/>
      <c r="S375" s="19">
        <v>0</v>
      </c>
      <c r="T375" s="19"/>
      <c r="U375" s="19">
        <v>-5675</v>
      </c>
      <c r="V375" s="19"/>
      <c r="W375" s="19">
        <v>-199</v>
      </c>
      <c r="X375" s="19"/>
      <c r="Y375" s="19"/>
      <c r="Z375" s="19"/>
      <c r="AA375" s="19">
        <v>-10976</v>
      </c>
      <c r="AB375" s="19">
        <v>-30593</v>
      </c>
      <c r="AC375" s="19">
        <v>-1411</v>
      </c>
      <c r="AD375" s="19"/>
      <c r="AE375" s="19"/>
      <c r="AF375" s="19">
        <f t="shared" si="149"/>
        <v>1146</v>
      </c>
      <c r="AG375" s="19"/>
      <c r="AH375" s="19">
        <v>0</v>
      </c>
      <c r="AI375" s="19"/>
      <c r="AJ375" s="19"/>
      <c r="AK375" s="19"/>
      <c r="AL375" s="19">
        <v>-727</v>
      </c>
      <c r="AM375" s="19"/>
      <c r="AN375" s="19">
        <v>0</v>
      </c>
      <c r="AO375" s="19">
        <v>0</v>
      </c>
      <c r="AP375" s="19"/>
      <c r="AQ375" s="19"/>
      <c r="AR375" s="19"/>
      <c r="AS375" s="19"/>
      <c r="AT375" s="21">
        <v>0</v>
      </c>
      <c r="AU375" s="21">
        <v>0</v>
      </c>
      <c r="AV375" s="21">
        <v>0</v>
      </c>
      <c r="AW375" s="22">
        <f t="shared" si="150"/>
        <v>419</v>
      </c>
      <c r="AX375" s="23">
        <v>0</v>
      </c>
      <c r="AY375" s="19">
        <v>0</v>
      </c>
      <c r="AZ375" s="22"/>
      <c r="BA375" s="24">
        <v>0</v>
      </c>
      <c r="BB375" s="19">
        <v>0</v>
      </c>
      <c r="BC375" s="19">
        <v>0</v>
      </c>
      <c r="BD375" s="19">
        <v>0</v>
      </c>
      <c r="BE375" s="19"/>
      <c r="BF375" s="19"/>
      <c r="BG375" s="19">
        <v>0</v>
      </c>
      <c r="BH375" s="19">
        <v>0</v>
      </c>
      <c r="BI375" s="19">
        <v>0</v>
      </c>
      <c r="BJ375" s="21"/>
      <c r="BK375" s="21"/>
      <c r="BL375" s="21"/>
      <c r="BM375" s="21">
        <f t="shared" si="142"/>
        <v>419</v>
      </c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>
        <f t="shared" si="132"/>
        <v>419</v>
      </c>
      <c r="CB375" s="20"/>
      <c r="CC375" s="20"/>
      <c r="CD375" s="20"/>
    </row>
    <row r="376" spans="1:82" s="49" customFormat="1" x14ac:dyDescent="0.3">
      <c r="A376" s="50" t="s">
        <v>183</v>
      </c>
      <c r="B376" s="52" t="s">
        <v>653</v>
      </c>
      <c r="C376" s="51" t="s">
        <v>185</v>
      </c>
      <c r="D376" s="51" t="s">
        <v>654</v>
      </c>
      <c r="E376" s="52" t="s">
        <v>635</v>
      </c>
      <c r="F376" s="52" t="s">
        <v>636</v>
      </c>
      <c r="G376" s="47" t="str">
        <f t="shared" si="143"/>
        <v>0</v>
      </c>
      <c r="H376" s="47" t="str">
        <f t="shared" si="144"/>
        <v>0</v>
      </c>
      <c r="I376" s="47" t="str">
        <f t="shared" si="145"/>
        <v>0</v>
      </c>
      <c r="J376" s="47" t="str">
        <f t="shared" si="146"/>
        <v>0</v>
      </c>
      <c r="K376" s="47" t="str">
        <f t="shared" si="147"/>
        <v>0000</v>
      </c>
      <c r="L376" s="52" t="str">
        <f t="shared" si="148"/>
        <v>10105988Turnaround Network</v>
      </c>
      <c r="M376" s="19"/>
      <c r="N376" s="19"/>
      <c r="O376" s="19"/>
      <c r="P376" s="19"/>
      <c r="Q376" s="19">
        <v>1777</v>
      </c>
      <c r="R376" s="19"/>
      <c r="S376" s="19">
        <v>0</v>
      </c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>
        <f t="shared" si="149"/>
        <v>1777</v>
      </c>
      <c r="AG376" s="19"/>
      <c r="AH376" s="19">
        <v>0</v>
      </c>
      <c r="AI376" s="19"/>
      <c r="AJ376" s="19"/>
      <c r="AK376" s="19"/>
      <c r="AL376" s="19"/>
      <c r="AM376" s="19"/>
      <c r="AN376" s="19">
        <v>0</v>
      </c>
      <c r="AO376" s="19">
        <v>0</v>
      </c>
      <c r="AP376" s="19"/>
      <c r="AQ376" s="19">
        <v>-1777</v>
      </c>
      <c r="AR376" s="19"/>
      <c r="AS376" s="19"/>
      <c r="AT376" s="21">
        <v>0</v>
      </c>
      <c r="AU376" s="21">
        <v>0</v>
      </c>
      <c r="AV376" s="21">
        <v>0</v>
      </c>
      <c r="AW376" s="22">
        <f t="shared" si="150"/>
        <v>0</v>
      </c>
      <c r="AX376" s="23">
        <v>0</v>
      </c>
      <c r="AY376" s="19">
        <v>0</v>
      </c>
      <c r="AZ376" s="22"/>
      <c r="BA376" s="24">
        <v>0</v>
      </c>
      <c r="BB376" s="19">
        <v>0</v>
      </c>
      <c r="BC376" s="19">
        <v>0</v>
      </c>
      <c r="BD376" s="19">
        <v>0</v>
      </c>
      <c r="BE376" s="19"/>
      <c r="BF376" s="19"/>
      <c r="BG376" s="19">
        <v>0</v>
      </c>
      <c r="BH376" s="19">
        <v>0</v>
      </c>
      <c r="BI376" s="19">
        <v>0</v>
      </c>
      <c r="BJ376" s="21"/>
      <c r="BK376" s="21"/>
      <c r="BL376" s="21"/>
      <c r="BM376" s="21">
        <f t="shared" si="142"/>
        <v>0</v>
      </c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>
        <f t="shared" si="132"/>
        <v>0</v>
      </c>
      <c r="CB376" s="20"/>
      <c r="CC376" s="20"/>
      <c r="CD376" s="20"/>
    </row>
    <row r="377" spans="1:82" s="49" customFormat="1" x14ac:dyDescent="0.3">
      <c r="A377" s="50" t="s">
        <v>183</v>
      </c>
      <c r="B377" s="52" t="s">
        <v>653</v>
      </c>
      <c r="C377" s="51" t="s">
        <v>185</v>
      </c>
      <c r="D377" s="51" t="s">
        <v>654</v>
      </c>
      <c r="E377" s="52" t="s">
        <v>635</v>
      </c>
      <c r="F377" s="52" t="s">
        <v>636</v>
      </c>
      <c r="G377" s="47" t="str">
        <f t="shared" si="143"/>
        <v>1</v>
      </c>
      <c r="H377" s="47" t="str">
        <f t="shared" si="144"/>
        <v>0</v>
      </c>
      <c r="I377" s="47" t="str">
        <f t="shared" si="145"/>
        <v>0</v>
      </c>
      <c r="J377" s="47" t="str">
        <f t="shared" si="146"/>
        <v>0</v>
      </c>
      <c r="K377" s="47" t="str">
        <f t="shared" si="147"/>
        <v>1000</v>
      </c>
      <c r="L377" s="52" t="str">
        <f t="shared" si="148"/>
        <v>10105988Turnaround Network</v>
      </c>
      <c r="M377" s="19">
        <v>100000</v>
      </c>
      <c r="N377" s="19"/>
      <c r="O377" s="19"/>
      <c r="P377" s="19"/>
      <c r="Q377" s="19">
        <f>SUM(M377:P377)</f>
        <v>100000</v>
      </c>
      <c r="R377" s="19"/>
      <c r="S377" s="19">
        <v>0</v>
      </c>
      <c r="T377" s="19"/>
      <c r="U377" s="19"/>
      <c r="V377" s="19"/>
      <c r="W377" s="19">
        <v>-638</v>
      </c>
      <c r="X377" s="19">
        <v>-2800</v>
      </c>
      <c r="Y377" s="19">
        <v>-1010</v>
      </c>
      <c r="Z377" s="19">
        <v>-1107</v>
      </c>
      <c r="AA377" s="19">
        <v>-12023</v>
      </c>
      <c r="AB377" s="19">
        <v>-5053</v>
      </c>
      <c r="AC377" s="19">
        <v>-15177</v>
      </c>
      <c r="AD377" s="19"/>
      <c r="AE377" s="19">
        <v>-38869</v>
      </c>
      <c r="AF377" s="19">
        <f t="shared" si="149"/>
        <v>23323</v>
      </c>
      <c r="AG377" s="19"/>
      <c r="AH377" s="19">
        <v>32016</v>
      </c>
      <c r="AI377" s="19"/>
      <c r="AJ377" s="19"/>
      <c r="AK377" s="19"/>
      <c r="AL377" s="19">
        <v>-22506</v>
      </c>
      <c r="AM377" s="19"/>
      <c r="AN377" s="19">
        <v>0</v>
      </c>
      <c r="AO377" s="19">
        <v>0</v>
      </c>
      <c r="AP377" s="19"/>
      <c r="AQ377" s="19">
        <v>-12714.5</v>
      </c>
      <c r="AR377" s="19"/>
      <c r="AS377" s="19">
        <v>-7245.75</v>
      </c>
      <c r="AT377" s="21">
        <v>0</v>
      </c>
      <c r="AU377" s="21">
        <v>-8706.49</v>
      </c>
      <c r="AV377" s="21">
        <v>0</v>
      </c>
      <c r="AW377" s="22">
        <f t="shared" si="150"/>
        <v>4166.26</v>
      </c>
      <c r="AX377" s="23">
        <v>0</v>
      </c>
      <c r="AY377" s="19">
        <v>0</v>
      </c>
      <c r="AZ377" s="22"/>
      <c r="BA377" s="24">
        <v>0</v>
      </c>
      <c r="BB377" s="19">
        <v>-486.92</v>
      </c>
      <c r="BC377" s="19">
        <v>0</v>
      </c>
      <c r="BD377" s="19">
        <v>0</v>
      </c>
      <c r="BE377" s="19"/>
      <c r="BF377" s="19"/>
      <c r="BG377" s="19">
        <v>0</v>
      </c>
      <c r="BH377" s="19">
        <v>0</v>
      </c>
      <c r="BI377" s="19">
        <v>0</v>
      </c>
      <c r="BJ377" s="21">
        <v>-222.39</v>
      </c>
      <c r="BK377" s="21">
        <v>-96.16</v>
      </c>
      <c r="BL377" s="21"/>
      <c r="BM377" s="21">
        <f t="shared" si="142"/>
        <v>3360.7900000000004</v>
      </c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>
        <f t="shared" si="132"/>
        <v>3360.7900000000004</v>
      </c>
      <c r="CB377" s="20"/>
      <c r="CC377" s="20"/>
      <c r="CD377" s="20"/>
    </row>
    <row r="378" spans="1:82" s="49" customFormat="1" x14ac:dyDescent="0.3">
      <c r="A378" s="50" t="s">
        <v>183</v>
      </c>
      <c r="B378" s="52" t="s">
        <v>515</v>
      </c>
      <c r="C378" s="51" t="s">
        <v>185</v>
      </c>
      <c r="D378" s="51" t="s">
        <v>516</v>
      </c>
      <c r="E378" s="52" t="s">
        <v>635</v>
      </c>
      <c r="F378" s="52" t="s">
        <v>636</v>
      </c>
      <c r="G378" s="47" t="str">
        <f t="shared" si="143"/>
        <v>0</v>
      </c>
      <c r="H378" s="47" t="str">
        <f t="shared" si="144"/>
        <v>0</v>
      </c>
      <c r="I378" s="47" t="str">
        <f t="shared" si="145"/>
        <v>0</v>
      </c>
      <c r="J378" s="47" t="str">
        <f t="shared" si="146"/>
        <v>0</v>
      </c>
      <c r="K378" s="47" t="str">
        <f t="shared" si="147"/>
        <v>0000</v>
      </c>
      <c r="L378" s="52" t="str">
        <f t="shared" si="148"/>
        <v>10108457Turnaround Network</v>
      </c>
      <c r="M378" s="19"/>
      <c r="N378" s="19"/>
      <c r="O378" s="19"/>
      <c r="P378" s="19"/>
      <c r="Q378" s="19">
        <v>2906</v>
      </c>
      <c r="R378" s="19"/>
      <c r="S378" s="19">
        <v>0</v>
      </c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>
        <f t="shared" si="149"/>
        <v>2906</v>
      </c>
      <c r="AG378" s="19"/>
      <c r="AH378" s="19">
        <v>0</v>
      </c>
      <c r="AI378" s="19"/>
      <c r="AJ378" s="19"/>
      <c r="AK378" s="19"/>
      <c r="AL378" s="19"/>
      <c r="AM378" s="19"/>
      <c r="AN378" s="19">
        <v>0</v>
      </c>
      <c r="AO378" s="19">
        <v>0</v>
      </c>
      <c r="AP378" s="19"/>
      <c r="AQ378" s="19"/>
      <c r="AR378" s="19"/>
      <c r="AS378" s="19"/>
      <c r="AT378" s="21">
        <v>0</v>
      </c>
      <c r="AU378" s="21">
        <v>0</v>
      </c>
      <c r="AV378" s="21">
        <v>0</v>
      </c>
      <c r="AW378" s="22">
        <f t="shared" si="150"/>
        <v>2906</v>
      </c>
      <c r="AX378" s="23">
        <v>0</v>
      </c>
      <c r="AY378" s="19">
        <v>0</v>
      </c>
      <c r="AZ378" s="22"/>
      <c r="BA378" s="24">
        <v>0</v>
      </c>
      <c r="BB378" s="19">
        <v>0</v>
      </c>
      <c r="BC378" s="19">
        <v>0</v>
      </c>
      <c r="BD378" s="19">
        <v>0</v>
      </c>
      <c r="BE378" s="19"/>
      <c r="BF378" s="19"/>
      <c r="BG378" s="19">
        <v>0</v>
      </c>
      <c r="BH378" s="19">
        <v>0</v>
      </c>
      <c r="BI378" s="19">
        <v>0</v>
      </c>
      <c r="BJ378" s="21"/>
      <c r="BK378" s="21"/>
      <c r="BL378" s="21"/>
      <c r="BM378" s="21">
        <f t="shared" si="142"/>
        <v>2906</v>
      </c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>
        <f t="shared" si="132"/>
        <v>2906</v>
      </c>
      <c r="CB378" s="20"/>
      <c r="CC378" s="20"/>
      <c r="CD378" s="20"/>
    </row>
    <row r="379" spans="1:82" s="49" customFormat="1" x14ac:dyDescent="0.3">
      <c r="A379" s="50" t="s">
        <v>183</v>
      </c>
      <c r="B379" s="52" t="s">
        <v>515</v>
      </c>
      <c r="C379" s="51" t="s">
        <v>185</v>
      </c>
      <c r="D379" s="51" t="s">
        <v>655</v>
      </c>
      <c r="E379" s="52" t="s">
        <v>635</v>
      </c>
      <c r="F379" s="52" t="s">
        <v>636</v>
      </c>
      <c r="G379" s="47" t="str">
        <f t="shared" si="143"/>
        <v>1</v>
      </c>
      <c r="H379" s="47" t="str">
        <f t="shared" si="144"/>
        <v>0</v>
      </c>
      <c r="I379" s="47" t="str">
        <f t="shared" si="145"/>
        <v>0</v>
      </c>
      <c r="J379" s="47" t="str">
        <f t="shared" si="146"/>
        <v>0</v>
      </c>
      <c r="K379" s="47" t="str">
        <f t="shared" si="147"/>
        <v>1000</v>
      </c>
      <c r="L379" s="52" t="str">
        <f t="shared" si="148"/>
        <v>10108457Turnaround Network</v>
      </c>
      <c r="M379" s="19">
        <v>50000</v>
      </c>
      <c r="N379" s="19"/>
      <c r="O379" s="19"/>
      <c r="P379" s="19"/>
      <c r="Q379" s="19">
        <f>SUM(M379:P379)</f>
        <v>50000</v>
      </c>
      <c r="R379" s="19"/>
      <c r="S379" s="19">
        <v>0</v>
      </c>
      <c r="T379" s="19"/>
      <c r="U379" s="19"/>
      <c r="V379" s="19"/>
      <c r="W379" s="19"/>
      <c r="X379" s="19"/>
      <c r="Y379" s="19"/>
      <c r="Z379" s="19"/>
      <c r="AA379" s="19">
        <v>-11250</v>
      </c>
      <c r="AB379" s="19"/>
      <c r="AC379" s="19">
        <v>-12040</v>
      </c>
      <c r="AD379" s="19"/>
      <c r="AE379" s="19">
        <v>-11250</v>
      </c>
      <c r="AF379" s="19">
        <f t="shared" si="149"/>
        <v>15460</v>
      </c>
      <c r="AG379" s="19"/>
      <c r="AH379" s="19">
        <v>0</v>
      </c>
      <c r="AI379" s="19"/>
      <c r="AJ379" s="19"/>
      <c r="AK379" s="19"/>
      <c r="AL379" s="19">
        <v>-15398</v>
      </c>
      <c r="AM379" s="19"/>
      <c r="AN379" s="19">
        <v>0</v>
      </c>
      <c r="AO379" s="19">
        <v>0</v>
      </c>
      <c r="AP379" s="19"/>
      <c r="AQ379" s="19"/>
      <c r="AR379" s="19"/>
      <c r="AS379" s="19"/>
      <c r="AT379" s="21">
        <v>0</v>
      </c>
      <c r="AU379" s="21">
        <v>0</v>
      </c>
      <c r="AV379" s="21">
        <v>0</v>
      </c>
      <c r="AW379" s="22">
        <f t="shared" si="150"/>
        <v>62</v>
      </c>
      <c r="AX379" s="23">
        <v>0</v>
      </c>
      <c r="AY379" s="19">
        <v>0</v>
      </c>
      <c r="AZ379" s="22"/>
      <c r="BA379" s="24">
        <v>0</v>
      </c>
      <c r="BB379" s="19">
        <v>0</v>
      </c>
      <c r="BC379" s="19">
        <v>0</v>
      </c>
      <c r="BD379" s="19">
        <v>0</v>
      </c>
      <c r="BE379" s="19"/>
      <c r="BF379" s="19"/>
      <c r="BG379" s="19">
        <v>0</v>
      </c>
      <c r="BH379" s="19">
        <v>0</v>
      </c>
      <c r="BI379" s="19">
        <v>0</v>
      </c>
      <c r="BJ379" s="21"/>
      <c r="BK379" s="21"/>
      <c r="BL379" s="21"/>
      <c r="BM379" s="21">
        <f t="shared" si="142"/>
        <v>62</v>
      </c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>
        <f t="shared" si="132"/>
        <v>62</v>
      </c>
      <c r="CB379" s="20"/>
      <c r="CC379" s="20"/>
      <c r="CD379" s="20"/>
    </row>
    <row r="380" spans="1:82" s="49" customFormat="1" x14ac:dyDescent="0.3">
      <c r="A380" s="50" t="s">
        <v>183</v>
      </c>
      <c r="B380" s="52" t="s">
        <v>656</v>
      </c>
      <c r="C380" s="51" t="s">
        <v>185</v>
      </c>
      <c r="D380" s="51" t="s">
        <v>657</v>
      </c>
      <c r="E380" s="52" t="s">
        <v>635</v>
      </c>
      <c r="F380" s="52" t="s">
        <v>636</v>
      </c>
      <c r="G380" s="47" t="str">
        <f t="shared" si="143"/>
        <v>0</v>
      </c>
      <c r="H380" s="47" t="str">
        <f t="shared" si="144"/>
        <v>0</v>
      </c>
      <c r="I380" s="47" t="str">
        <f t="shared" si="145"/>
        <v>0</v>
      </c>
      <c r="J380" s="47" t="str">
        <f t="shared" si="146"/>
        <v>0</v>
      </c>
      <c r="K380" s="47" t="str">
        <f t="shared" si="147"/>
        <v>0000</v>
      </c>
      <c r="L380" s="52" t="str">
        <f t="shared" si="148"/>
        <v>10109404Turnaround Network</v>
      </c>
      <c r="M380" s="19"/>
      <c r="N380" s="19"/>
      <c r="O380" s="19"/>
      <c r="P380" s="19"/>
      <c r="Q380" s="19">
        <v>1</v>
      </c>
      <c r="R380" s="19"/>
      <c r="S380" s="19">
        <v>0</v>
      </c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>
        <f t="shared" si="149"/>
        <v>1</v>
      </c>
      <c r="AG380" s="19"/>
      <c r="AH380" s="19">
        <v>0</v>
      </c>
      <c r="AI380" s="19"/>
      <c r="AJ380" s="19"/>
      <c r="AK380" s="19"/>
      <c r="AL380" s="19"/>
      <c r="AM380" s="19"/>
      <c r="AN380" s="19">
        <v>0</v>
      </c>
      <c r="AO380" s="19">
        <v>0</v>
      </c>
      <c r="AP380" s="19"/>
      <c r="AQ380" s="19"/>
      <c r="AR380" s="19"/>
      <c r="AS380" s="19"/>
      <c r="AT380" s="21">
        <v>0</v>
      </c>
      <c r="AU380" s="21">
        <v>0</v>
      </c>
      <c r="AV380" s="21">
        <v>0</v>
      </c>
      <c r="AW380" s="22">
        <f t="shared" si="150"/>
        <v>1</v>
      </c>
      <c r="AX380" s="23">
        <v>0</v>
      </c>
      <c r="AY380" s="19">
        <v>0</v>
      </c>
      <c r="AZ380" s="22"/>
      <c r="BA380" s="24">
        <v>0</v>
      </c>
      <c r="BB380" s="19">
        <v>0</v>
      </c>
      <c r="BC380" s="19">
        <v>0</v>
      </c>
      <c r="BD380" s="19">
        <v>0</v>
      </c>
      <c r="BE380" s="19"/>
      <c r="BF380" s="19"/>
      <c r="BG380" s="19">
        <v>0</v>
      </c>
      <c r="BH380" s="19">
        <v>0</v>
      </c>
      <c r="BI380" s="19">
        <v>0</v>
      </c>
      <c r="BJ380" s="21"/>
      <c r="BK380" s="21"/>
      <c r="BL380" s="21"/>
      <c r="BM380" s="21">
        <f t="shared" si="142"/>
        <v>1</v>
      </c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>
        <f t="shared" si="132"/>
        <v>1</v>
      </c>
      <c r="CB380" s="20"/>
      <c r="CC380" s="20"/>
      <c r="CD380" s="20"/>
    </row>
    <row r="381" spans="1:82" s="49" customFormat="1" x14ac:dyDescent="0.3">
      <c r="A381" s="50" t="s">
        <v>183</v>
      </c>
      <c r="B381" s="52" t="s">
        <v>331</v>
      </c>
      <c r="C381" s="51" t="s">
        <v>185</v>
      </c>
      <c r="D381" s="51" t="s">
        <v>332</v>
      </c>
      <c r="E381" s="52" t="s">
        <v>635</v>
      </c>
      <c r="F381" s="52" t="s">
        <v>636</v>
      </c>
      <c r="G381" s="47" t="str">
        <f t="shared" si="143"/>
        <v>1</v>
      </c>
      <c r="H381" s="47" t="str">
        <f t="shared" si="144"/>
        <v>0</v>
      </c>
      <c r="I381" s="47" t="str">
        <f t="shared" si="145"/>
        <v>0</v>
      </c>
      <c r="J381" s="47" t="str">
        <f t="shared" si="146"/>
        <v>0</v>
      </c>
      <c r="K381" s="47" t="str">
        <f t="shared" si="147"/>
        <v>1000</v>
      </c>
      <c r="L381" s="52" t="str">
        <f t="shared" si="148"/>
        <v>10109445Turnaround Network</v>
      </c>
      <c r="M381" s="19">
        <v>50000</v>
      </c>
      <c r="N381" s="19"/>
      <c r="O381" s="19"/>
      <c r="P381" s="19"/>
      <c r="Q381" s="19">
        <f>SUM(M381:P381)</f>
        <v>50000</v>
      </c>
      <c r="R381" s="19"/>
      <c r="S381" s="19">
        <v>0</v>
      </c>
      <c r="T381" s="19"/>
      <c r="U381" s="19"/>
      <c r="V381" s="19"/>
      <c r="W381" s="19">
        <v>-6262</v>
      </c>
      <c r="X381" s="19">
        <v>-1509</v>
      </c>
      <c r="Y381" s="19">
        <v>-522</v>
      </c>
      <c r="Z381" s="19">
        <v>-143</v>
      </c>
      <c r="AA381" s="19">
        <v>-11325</v>
      </c>
      <c r="AB381" s="19">
        <v>-1113</v>
      </c>
      <c r="AC381" s="19">
        <v>-10146</v>
      </c>
      <c r="AD381" s="19">
        <v>-8250</v>
      </c>
      <c r="AE381" s="19">
        <v>-233</v>
      </c>
      <c r="AF381" s="19">
        <f t="shared" si="149"/>
        <v>10497</v>
      </c>
      <c r="AG381" s="19"/>
      <c r="AH381" s="19">
        <v>0</v>
      </c>
      <c r="AI381" s="19"/>
      <c r="AJ381" s="19"/>
      <c r="AK381" s="19"/>
      <c r="AL381" s="19">
        <v>-10442</v>
      </c>
      <c r="AM381" s="19"/>
      <c r="AN381" s="19">
        <v>0</v>
      </c>
      <c r="AO381" s="19">
        <v>0</v>
      </c>
      <c r="AP381" s="19"/>
      <c r="AQ381" s="19"/>
      <c r="AR381" s="19"/>
      <c r="AS381" s="19"/>
      <c r="AT381" s="21">
        <v>0</v>
      </c>
      <c r="AU381" s="21">
        <v>0</v>
      </c>
      <c r="AV381" s="21">
        <v>0</v>
      </c>
      <c r="AW381" s="22">
        <f t="shared" si="150"/>
        <v>55</v>
      </c>
      <c r="AX381" s="23">
        <v>0</v>
      </c>
      <c r="AY381" s="19">
        <v>0</v>
      </c>
      <c r="AZ381" s="22"/>
      <c r="BA381" s="24">
        <v>0</v>
      </c>
      <c r="BB381" s="19">
        <v>0</v>
      </c>
      <c r="BC381" s="19">
        <v>0</v>
      </c>
      <c r="BD381" s="19">
        <v>0</v>
      </c>
      <c r="BE381" s="19"/>
      <c r="BF381" s="19"/>
      <c r="BG381" s="19">
        <v>0</v>
      </c>
      <c r="BH381" s="19">
        <v>0</v>
      </c>
      <c r="BI381" s="19">
        <v>0</v>
      </c>
      <c r="BJ381" s="21"/>
      <c r="BK381" s="21"/>
      <c r="BL381" s="21"/>
      <c r="BM381" s="21">
        <f t="shared" si="142"/>
        <v>55</v>
      </c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>
        <f t="shared" si="132"/>
        <v>55</v>
      </c>
      <c r="CB381" s="20"/>
      <c r="CC381" s="20"/>
      <c r="CD381" s="20"/>
    </row>
    <row r="382" spans="1:82" s="49" customFormat="1" x14ac:dyDescent="0.3">
      <c r="A382" s="50" t="s">
        <v>183</v>
      </c>
      <c r="B382" s="52" t="s">
        <v>658</v>
      </c>
      <c r="C382" s="51" t="s">
        <v>185</v>
      </c>
      <c r="D382" s="51" t="s">
        <v>659</v>
      </c>
      <c r="E382" s="52" t="s">
        <v>635</v>
      </c>
      <c r="F382" s="52" t="s">
        <v>636</v>
      </c>
      <c r="G382" s="47" t="str">
        <f t="shared" si="143"/>
        <v>1</v>
      </c>
      <c r="H382" s="47" t="str">
        <f t="shared" si="144"/>
        <v>0</v>
      </c>
      <c r="I382" s="47" t="str">
        <f t="shared" si="145"/>
        <v>0</v>
      </c>
      <c r="J382" s="47" t="str">
        <f t="shared" si="146"/>
        <v>0</v>
      </c>
      <c r="K382" s="47" t="str">
        <f t="shared" si="147"/>
        <v>1000</v>
      </c>
      <c r="L382" s="52" t="str">
        <f t="shared" si="148"/>
        <v>10109618Turnaround Network</v>
      </c>
      <c r="M382" s="19">
        <v>70103</v>
      </c>
      <c r="N382" s="19"/>
      <c r="O382" s="19"/>
      <c r="P382" s="19"/>
      <c r="Q382" s="19">
        <f>SUM(M382:P382)</f>
        <v>70103</v>
      </c>
      <c r="R382" s="19"/>
      <c r="S382" s="19">
        <v>0</v>
      </c>
      <c r="T382" s="19"/>
      <c r="U382" s="19">
        <v>-6730</v>
      </c>
      <c r="V382" s="19"/>
      <c r="W382" s="19">
        <v>-9391</v>
      </c>
      <c r="X382" s="19">
        <v>-3782</v>
      </c>
      <c r="Y382" s="19"/>
      <c r="Z382" s="19">
        <v>-132</v>
      </c>
      <c r="AA382" s="19">
        <v>-8250</v>
      </c>
      <c r="AB382" s="19">
        <v>-1725</v>
      </c>
      <c r="AC382" s="19">
        <v>-10104</v>
      </c>
      <c r="AD382" s="19"/>
      <c r="AE382" s="19">
        <v>-18601</v>
      </c>
      <c r="AF382" s="19">
        <f t="shared" si="149"/>
        <v>11388</v>
      </c>
      <c r="AG382" s="19"/>
      <c r="AH382" s="19">
        <v>61913</v>
      </c>
      <c r="AI382" s="19"/>
      <c r="AJ382" s="19"/>
      <c r="AK382" s="19"/>
      <c r="AL382" s="19">
        <v>-9550</v>
      </c>
      <c r="AM382" s="19"/>
      <c r="AN382" s="19">
        <v>0</v>
      </c>
      <c r="AO382" s="19">
        <v>0</v>
      </c>
      <c r="AP382" s="19"/>
      <c r="AQ382" s="19">
        <v>-22028.52</v>
      </c>
      <c r="AR382" s="19">
        <v>-2033.88</v>
      </c>
      <c r="AS382" s="19">
        <v>-7245.75</v>
      </c>
      <c r="AT382" s="21">
        <v>-14654.35</v>
      </c>
      <c r="AU382" s="21">
        <v>0</v>
      </c>
      <c r="AV382" s="21">
        <v>-4695.75</v>
      </c>
      <c r="AW382" s="22">
        <f t="shared" si="150"/>
        <v>13092.75</v>
      </c>
      <c r="AX382" s="23">
        <v>0</v>
      </c>
      <c r="AY382" s="19">
        <v>0</v>
      </c>
      <c r="AZ382" s="22"/>
      <c r="BA382" s="24">
        <v>0</v>
      </c>
      <c r="BB382" s="19">
        <v>-345.8</v>
      </c>
      <c r="BC382" s="19">
        <v>0</v>
      </c>
      <c r="BD382" s="19">
        <v>0</v>
      </c>
      <c r="BE382" s="19"/>
      <c r="BF382" s="19"/>
      <c r="BG382" s="19">
        <v>-6215.23</v>
      </c>
      <c r="BH382" s="19">
        <v>-6492.44</v>
      </c>
      <c r="BI382" s="19">
        <v>0</v>
      </c>
      <c r="BJ382" s="21"/>
      <c r="BK382" s="21">
        <v>6215.23</v>
      </c>
      <c r="BL382" s="21">
        <v>-39.28</v>
      </c>
      <c r="BM382" s="21">
        <f t="shared" si="142"/>
        <v>6215.2300000000014</v>
      </c>
      <c r="BN382" s="19"/>
      <c r="BO382" s="19">
        <v>-5824.1399999999994</v>
      </c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>
        <f t="shared" si="132"/>
        <v>391.09000000000196</v>
      </c>
      <c r="CB382" s="20"/>
      <c r="CC382" s="20"/>
      <c r="CD382" s="20"/>
    </row>
    <row r="383" spans="1:82" s="49" customFormat="1" x14ac:dyDescent="0.3">
      <c r="A383" s="50" t="s">
        <v>183</v>
      </c>
      <c r="B383" s="52" t="s">
        <v>40</v>
      </c>
      <c r="C383" s="51" t="s">
        <v>185</v>
      </c>
      <c r="D383" s="51" t="s">
        <v>42</v>
      </c>
      <c r="E383" s="52" t="s">
        <v>635</v>
      </c>
      <c r="F383" s="52" t="s">
        <v>636</v>
      </c>
      <c r="G383" s="47" t="str">
        <f t="shared" si="143"/>
        <v>0</v>
      </c>
      <c r="H383" s="47" t="str">
        <f t="shared" si="144"/>
        <v>0</v>
      </c>
      <c r="I383" s="47" t="str">
        <f t="shared" si="145"/>
        <v>0</v>
      </c>
      <c r="J383" s="47" t="str">
        <f t="shared" si="146"/>
        <v>0</v>
      </c>
      <c r="K383" s="47" t="str">
        <f t="shared" si="147"/>
        <v>0000</v>
      </c>
      <c r="L383" s="52" t="str">
        <f t="shared" si="148"/>
        <v>1010N/ATurnaround Network</v>
      </c>
      <c r="M383" s="19"/>
      <c r="N383" s="19"/>
      <c r="O383" s="19"/>
      <c r="P383" s="19"/>
      <c r="Q383" s="19">
        <v>205</v>
      </c>
      <c r="R383" s="19"/>
      <c r="S383" s="19">
        <v>0</v>
      </c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>
        <f t="shared" si="149"/>
        <v>205</v>
      </c>
      <c r="AG383" s="19"/>
      <c r="AH383" s="19">
        <v>0</v>
      </c>
      <c r="AI383" s="19"/>
      <c r="AJ383" s="19"/>
      <c r="AK383" s="19"/>
      <c r="AL383" s="19"/>
      <c r="AM383" s="19"/>
      <c r="AN383" s="19">
        <v>0</v>
      </c>
      <c r="AO383" s="19">
        <v>0</v>
      </c>
      <c r="AP383" s="19"/>
      <c r="AQ383" s="19"/>
      <c r="AR383" s="19"/>
      <c r="AS383" s="19">
        <v>-205</v>
      </c>
      <c r="AT383" s="21">
        <v>0</v>
      </c>
      <c r="AU383" s="21">
        <v>0</v>
      </c>
      <c r="AV383" s="21">
        <v>0</v>
      </c>
      <c r="AW383" s="22">
        <f t="shared" si="150"/>
        <v>0</v>
      </c>
      <c r="AX383" s="23">
        <v>0</v>
      </c>
      <c r="AY383" s="19">
        <v>0</v>
      </c>
      <c r="AZ383" s="22"/>
      <c r="BA383" s="24">
        <v>0</v>
      </c>
      <c r="BB383" s="19">
        <v>0</v>
      </c>
      <c r="BC383" s="19">
        <v>0</v>
      </c>
      <c r="BD383" s="19">
        <v>0</v>
      </c>
      <c r="BE383" s="19"/>
      <c r="BF383" s="19"/>
      <c r="BG383" s="19">
        <v>0</v>
      </c>
      <c r="BH383" s="19">
        <v>0</v>
      </c>
      <c r="BI383" s="19">
        <v>0</v>
      </c>
      <c r="BJ383" s="21"/>
      <c r="BK383" s="21"/>
      <c r="BL383" s="21"/>
      <c r="BM383" s="21">
        <f t="shared" si="142"/>
        <v>0</v>
      </c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>
        <f t="shared" si="132"/>
        <v>0</v>
      </c>
      <c r="CB383" s="20"/>
      <c r="CC383" s="20"/>
      <c r="CD383" s="20"/>
    </row>
    <row r="384" spans="1:82" s="49" customFormat="1" x14ac:dyDescent="0.3">
      <c r="A384" s="50" t="s">
        <v>183</v>
      </c>
      <c r="B384" s="52" t="s">
        <v>40</v>
      </c>
      <c r="C384" s="51" t="s">
        <v>185</v>
      </c>
      <c r="D384" s="51" t="s">
        <v>42</v>
      </c>
      <c r="E384" s="52" t="s">
        <v>635</v>
      </c>
      <c r="F384" s="52" t="s">
        <v>636</v>
      </c>
      <c r="G384" s="47" t="str">
        <f t="shared" si="143"/>
        <v>1</v>
      </c>
      <c r="H384" s="47" t="str">
        <f t="shared" si="144"/>
        <v>0</v>
      </c>
      <c r="I384" s="47" t="str">
        <f t="shared" si="145"/>
        <v>0</v>
      </c>
      <c r="J384" s="47" t="str">
        <f t="shared" si="146"/>
        <v>0</v>
      </c>
      <c r="K384" s="47" t="str">
        <f t="shared" si="147"/>
        <v>1000</v>
      </c>
      <c r="L384" s="52" t="str">
        <f t="shared" si="148"/>
        <v>1010N/ATurnaround Network</v>
      </c>
      <c r="M384" s="19">
        <v>50000</v>
      </c>
      <c r="N384" s="19"/>
      <c r="O384" s="19"/>
      <c r="P384" s="19"/>
      <c r="Q384" s="19">
        <f>SUM(M384:P384)</f>
        <v>50000</v>
      </c>
      <c r="R384" s="19"/>
      <c r="S384" s="19">
        <v>0</v>
      </c>
      <c r="T384" s="19"/>
      <c r="U384" s="19"/>
      <c r="V384" s="19"/>
      <c r="W384" s="19">
        <v>-770</v>
      </c>
      <c r="X384" s="19">
        <v>-3087</v>
      </c>
      <c r="Y384" s="19"/>
      <c r="Z384" s="19">
        <v>-964</v>
      </c>
      <c r="AA384" s="19">
        <v>-8250</v>
      </c>
      <c r="AB384" s="19">
        <v>-2418</v>
      </c>
      <c r="AC384" s="19">
        <v>-8915</v>
      </c>
      <c r="AD384" s="19">
        <v>-8250</v>
      </c>
      <c r="AE384" s="19">
        <v>-940</v>
      </c>
      <c r="AF384" s="19">
        <f t="shared" si="149"/>
        <v>16406</v>
      </c>
      <c r="AG384" s="19"/>
      <c r="AH384" s="19">
        <v>21344</v>
      </c>
      <c r="AI384" s="19"/>
      <c r="AJ384" s="19"/>
      <c r="AK384" s="19"/>
      <c r="AL384" s="19">
        <v>-9963</v>
      </c>
      <c r="AM384" s="19"/>
      <c r="AN384" s="19">
        <v>0</v>
      </c>
      <c r="AO384" s="19">
        <v>0</v>
      </c>
      <c r="AP384" s="19"/>
      <c r="AQ384" s="19">
        <v>-13277</v>
      </c>
      <c r="AR384" s="19">
        <v>-350</v>
      </c>
      <c r="AS384" s="19">
        <v>-4216.03</v>
      </c>
      <c r="AT384" s="21">
        <v>-1195.78</v>
      </c>
      <c r="AU384" s="21">
        <v>-2754.25</v>
      </c>
      <c r="AV384" s="21">
        <v>-3758.5</v>
      </c>
      <c r="AW384" s="22">
        <f t="shared" si="150"/>
        <v>2235.4400000000005</v>
      </c>
      <c r="AX384" s="23">
        <v>0</v>
      </c>
      <c r="AY384" s="19">
        <v>0</v>
      </c>
      <c r="AZ384" s="22"/>
      <c r="BA384" s="24">
        <v>0</v>
      </c>
      <c r="BB384" s="19">
        <v>0</v>
      </c>
      <c r="BC384" s="19">
        <v>0</v>
      </c>
      <c r="BD384" s="19">
        <v>0</v>
      </c>
      <c r="BE384" s="19"/>
      <c r="BF384" s="19"/>
      <c r="BG384" s="19">
        <v>-2370.92</v>
      </c>
      <c r="BH384" s="19">
        <v>0</v>
      </c>
      <c r="BI384" s="19">
        <v>0</v>
      </c>
      <c r="BJ384" s="21"/>
      <c r="BK384" s="21"/>
      <c r="BL384" s="21"/>
      <c r="BM384" s="21">
        <f t="shared" si="142"/>
        <v>-135.47999999999956</v>
      </c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>
        <f t="shared" si="132"/>
        <v>-135.47999999999956</v>
      </c>
      <c r="CB384" s="20"/>
      <c r="CC384" s="20"/>
      <c r="CD384" s="20"/>
    </row>
    <row r="385" spans="1:82" s="49" customFormat="1" x14ac:dyDescent="0.3">
      <c r="A385" s="50" t="s">
        <v>522</v>
      </c>
      <c r="B385" s="52" t="s">
        <v>660</v>
      </c>
      <c r="C385" s="51" t="s">
        <v>523</v>
      </c>
      <c r="D385" s="51" t="s">
        <v>661</v>
      </c>
      <c r="E385" s="52" t="s">
        <v>635</v>
      </c>
      <c r="F385" s="52" t="s">
        <v>636</v>
      </c>
      <c r="G385" s="47" t="str">
        <f t="shared" si="143"/>
        <v>1</v>
      </c>
      <c r="H385" s="47" t="str">
        <f t="shared" si="144"/>
        <v>0</v>
      </c>
      <c r="I385" s="47" t="str">
        <f t="shared" si="145"/>
        <v>0</v>
      </c>
      <c r="J385" s="47" t="str">
        <f t="shared" si="146"/>
        <v>0</v>
      </c>
      <c r="K385" s="47" t="str">
        <f t="shared" si="147"/>
        <v>1000</v>
      </c>
      <c r="L385" s="52" t="str">
        <f t="shared" si="148"/>
        <v>11808038Turnaround Network</v>
      </c>
      <c r="M385" s="19">
        <v>70444</v>
      </c>
      <c r="N385" s="19"/>
      <c r="O385" s="19"/>
      <c r="P385" s="19"/>
      <c r="Q385" s="19">
        <f>SUM(M385:P385)</f>
        <v>70444</v>
      </c>
      <c r="R385" s="19"/>
      <c r="S385" s="19">
        <v>0</v>
      </c>
      <c r="T385" s="19"/>
      <c r="U385" s="19"/>
      <c r="V385" s="19"/>
      <c r="W385" s="19"/>
      <c r="X385" s="19">
        <v>-28755</v>
      </c>
      <c r="Y385" s="19"/>
      <c r="Z385" s="19"/>
      <c r="AA385" s="19"/>
      <c r="AB385" s="19"/>
      <c r="AC385" s="19"/>
      <c r="AD385" s="19"/>
      <c r="AE385" s="19">
        <v>-29673</v>
      </c>
      <c r="AF385" s="19">
        <f t="shared" si="149"/>
        <v>12016</v>
      </c>
      <c r="AG385" s="19"/>
      <c r="AH385" s="19">
        <v>60000</v>
      </c>
      <c r="AI385" s="19"/>
      <c r="AJ385" s="19"/>
      <c r="AK385" s="19"/>
      <c r="AL385" s="19"/>
      <c r="AM385" s="19"/>
      <c r="AN385" s="19">
        <v>0</v>
      </c>
      <c r="AO385" s="19">
        <v>0</v>
      </c>
      <c r="AP385" s="19"/>
      <c r="AQ385" s="19"/>
      <c r="AR385" s="19"/>
      <c r="AS385" s="19"/>
      <c r="AT385" s="21">
        <v>0</v>
      </c>
      <c r="AU385" s="21">
        <v>0</v>
      </c>
      <c r="AV385" s="21">
        <v>0</v>
      </c>
      <c r="AW385" s="22">
        <f t="shared" si="150"/>
        <v>72016</v>
      </c>
      <c r="AX385" s="23">
        <v>21266</v>
      </c>
      <c r="AY385" s="19">
        <v>0</v>
      </c>
      <c r="AZ385" s="22"/>
      <c r="BA385" s="24">
        <v>0</v>
      </c>
      <c r="BB385" s="19">
        <v>0</v>
      </c>
      <c r="BC385" s="19">
        <v>0</v>
      </c>
      <c r="BD385" s="19">
        <v>-26274</v>
      </c>
      <c r="BE385" s="19"/>
      <c r="BF385" s="19"/>
      <c r="BG385" s="19">
        <v>0</v>
      </c>
      <c r="BH385" s="19">
        <v>0</v>
      </c>
      <c r="BI385" s="19">
        <v>0</v>
      </c>
      <c r="BJ385" s="21"/>
      <c r="BK385" s="21">
        <v>-11709.3</v>
      </c>
      <c r="BL385" s="21"/>
      <c r="BM385" s="21">
        <f t="shared" si="142"/>
        <v>55298.7</v>
      </c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>
        <f t="shared" si="132"/>
        <v>55298.7</v>
      </c>
      <c r="CB385" s="20"/>
      <c r="CC385" s="20"/>
      <c r="CD385" s="20"/>
    </row>
    <row r="386" spans="1:82" s="49" customFormat="1" x14ac:dyDescent="0.3">
      <c r="A386" s="50" t="s">
        <v>84</v>
      </c>
      <c r="B386" s="52" t="s">
        <v>187</v>
      </c>
      <c r="C386" s="51" t="s">
        <v>86</v>
      </c>
      <c r="D386" s="51" t="s">
        <v>188</v>
      </c>
      <c r="E386" s="52" t="s">
        <v>635</v>
      </c>
      <c r="F386" s="52" t="s">
        <v>636</v>
      </c>
      <c r="G386" s="47" t="str">
        <f t="shared" si="143"/>
        <v>1</v>
      </c>
      <c r="H386" s="47" t="str">
        <f t="shared" si="144"/>
        <v>0</v>
      </c>
      <c r="I386" s="47" t="str">
        <f t="shared" si="145"/>
        <v>0</v>
      </c>
      <c r="J386" s="47" t="str">
        <f t="shared" si="146"/>
        <v>0</v>
      </c>
      <c r="K386" s="47" t="str">
        <f t="shared" si="147"/>
        <v>1000</v>
      </c>
      <c r="L386" s="52" t="str">
        <f t="shared" si="148"/>
        <v>14200109Turnaround Network</v>
      </c>
      <c r="M386" s="19">
        <v>79215</v>
      </c>
      <c r="N386" s="19"/>
      <c r="O386" s="19"/>
      <c r="P386" s="19"/>
      <c r="Q386" s="19">
        <f>SUM(M386:P386)</f>
        <v>79215</v>
      </c>
      <c r="R386" s="19"/>
      <c r="S386" s="19">
        <v>0</v>
      </c>
      <c r="T386" s="19"/>
      <c r="U386" s="19"/>
      <c r="V386" s="19"/>
      <c r="W386" s="19">
        <v>-35288</v>
      </c>
      <c r="X386" s="19">
        <v>-3342</v>
      </c>
      <c r="Y386" s="19">
        <v>-7667</v>
      </c>
      <c r="Z386" s="19">
        <v>-3490</v>
      </c>
      <c r="AA386" s="19">
        <v>-5079</v>
      </c>
      <c r="AB386" s="19">
        <v>-3582</v>
      </c>
      <c r="AC386" s="19">
        <v>-3941</v>
      </c>
      <c r="AD386" s="19">
        <v>-3411</v>
      </c>
      <c r="AE386" s="19">
        <v>-3410</v>
      </c>
      <c r="AF386" s="19">
        <f t="shared" si="149"/>
        <v>10005</v>
      </c>
      <c r="AG386" s="19"/>
      <c r="AH386" s="19">
        <v>75000</v>
      </c>
      <c r="AI386" s="19"/>
      <c r="AJ386" s="19">
        <v>-3409</v>
      </c>
      <c r="AK386" s="19"/>
      <c r="AL386" s="19"/>
      <c r="AM386" s="19">
        <v>-6596</v>
      </c>
      <c r="AN386" s="19">
        <v>0</v>
      </c>
      <c r="AO386" s="19">
        <v>0</v>
      </c>
      <c r="AP386" s="19">
        <v>-32319.96</v>
      </c>
      <c r="AQ386" s="19"/>
      <c r="AR386" s="19"/>
      <c r="AS386" s="19">
        <v>-1750.58</v>
      </c>
      <c r="AT386" s="21">
        <v>-2950.85</v>
      </c>
      <c r="AU386" s="21">
        <v>0</v>
      </c>
      <c r="AV386" s="21">
        <v>0</v>
      </c>
      <c r="AW386" s="22">
        <f t="shared" si="150"/>
        <v>37978.61</v>
      </c>
      <c r="AX386" s="23">
        <v>31491</v>
      </c>
      <c r="AY386" s="19">
        <v>0</v>
      </c>
      <c r="AZ386" s="22"/>
      <c r="BA386" s="24">
        <v>-13943.41</v>
      </c>
      <c r="BB386" s="19">
        <v>0</v>
      </c>
      <c r="BC386" s="19">
        <v>0</v>
      </c>
      <c r="BD386" s="19">
        <v>0</v>
      </c>
      <c r="BE386" s="19"/>
      <c r="BF386" s="19"/>
      <c r="BG386" s="19">
        <v>0</v>
      </c>
      <c r="BH386" s="19">
        <v>-15745.5</v>
      </c>
      <c r="BI386" s="19">
        <v>-442.21</v>
      </c>
      <c r="BJ386" s="21"/>
      <c r="BK386" s="21"/>
      <c r="BL386" s="21"/>
      <c r="BM386" s="21">
        <f t="shared" si="142"/>
        <v>39338.49</v>
      </c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>
        <f t="shared" si="132"/>
        <v>39338.49</v>
      </c>
      <c r="CB386" s="20"/>
      <c r="CC386" s="20"/>
      <c r="CD386" s="20"/>
    </row>
    <row r="387" spans="1:82" s="49" customFormat="1" x14ac:dyDescent="0.3">
      <c r="A387" s="50" t="s">
        <v>84</v>
      </c>
      <c r="B387" s="52" t="s">
        <v>662</v>
      </c>
      <c r="C387" s="51" t="s">
        <v>86</v>
      </c>
      <c r="D387" s="51" t="s">
        <v>663</v>
      </c>
      <c r="E387" s="52" t="s">
        <v>635</v>
      </c>
      <c r="F387" s="52" t="s">
        <v>636</v>
      </c>
      <c r="G387" s="47" t="str">
        <f t="shared" si="143"/>
        <v>1</v>
      </c>
      <c r="H387" s="47" t="str">
        <f t="shared" si="144"/>
        <v>0</v>
      </c>
      <c r="I387" s="47" t="str">
        <f t="shared" si="145"/>
        <v>0</v>
      </c>
      <c r="J387" s="47" t="str">
        <f t="shared" si="146"/>
        <v>0</v>
      </c>
      <c r="K387" s="47" t="str">
        <f t="shared" si="147"/>
        <v>1000</v>
      </c>
      <c r="L387" s="52" t="str">
        <f t="shared" si="148"/>
        <v>14204422Turnaround Network</v>
      </c>
      <c r="M387" s="19">
        <v>50350</v>
      </c>
      <c r="N387" s="19"/>
      <c r="O387" s="19"/>
      <c r="P387" s="19"/>
      <c r="Q387" s="19">
        <f>SUM(M387:P387)</f>
        <v>50350</v>
      </c>
      <c r="R387" s="19"/>
      <c r="S387" s="19">
        <v>0</v>
      </c>
      <c r="T387" s="19"/>
      <c r="U387" s="19"/>
      <c r="V387" s="19"/>
      <c r="W387" s="19">
        <v>-3797</v>
      </c>
      <c r="X387" s="19">
        <v>-3797</v>
      </c>
      <c r="Y387" s="19">
        <v>-3766</v>
      </c>
      <c r="Z387" s="19">
        <v>-3757</v>
      </c>
      <c r="AA387" s="19">
        <v>-3769</v>
      </c>
      <c r="AB387" s="19">
        <v>-3765</v>
      </c>
      <c r="AC387" s="19">
        <v>-3760</v>
      </c>
      <c r="AD387" s="19">
        <v>-3768</v>
      </c>
      <c r="AE387" s="19">
        <v>-3760</v>
      </c>
      <c r="AF387" s="19">
        <f t="shared" si="149"/>
        <v>16411</v>
      </c>
      <c r="AG387" s="19"/>
      <c r="AH387" s="19">
        <v>0</v>
      </c>
      <c r="AI387" s="19"/>
      <c r="AJ387" s="19"/>
      <c r="AK387" s="19"/>
      <c r="AL387" s="19"/>
      <c r="AM387" s="19">
        <v>-4239.6000000000004</v>
      </c>
      <c r="AN387" s="19">
        <v>-12171.4</v>
      </c>
      <c r="AO387" s="19">
        <v>0</v>
      </c>
      <c r="AP387" s="19"/>
      <c r="AQ387" s="19"/>
      <c r="AR387" s="19"/>
      <c r="AS387" s="19"/>
      <c r="AT387" s="21">
        <v>0</v>
      </c>
      <c r="AU387" s="21">
        <v>0</v>
      </c>
      <c r="AV387" s="21">
        <v>0</v>
      </c>
      <c r="AW387" s="22">
        <f t="shared" si="150"/>
        <v>0</v>
      </c>
      <c r="AX387" s="23">
        <v>0</v>
      </c>
      <c r="AY387" s="19">
        <v>0</v>
      </c>
      <c r="AZ387" s="22"/>
      <c r="BA387" s="24">
        <v>0</v>
      </c>
      <c r="BB387" s="19">
        <v>0</v>
      </c>
      <c r="BC387" s="19">
        <v>0</v>
      </c>
      <c r="BD387" s="19">
        <v>0</v>
      </c>
      <c r="BE387" s="19"/>
      <c r="BF387" s="19"/>
      <c r="BG387" s="19">
        <v>0</v>
      </c>
      <c r="BH387" s="19">
        <v>0</v>
      </c>
      <c r="BI387" s="19">
        <v>0</v>
      </c>
      <c r="BJ387" s="21"/>
      <c r="BK387" s="21"/>
      <c r="BL387" s="21"/>
      <c r="BM387" s="21">
        <f t="shared" si="142"/>
        <v>0</v>
      </c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>
        <f t="shared" ref="CA387:CA426" si="151">SUM(BM387:BZ387)</f>
        <v>0</v>
      </c>
      <c r="CB387" s="20"/>
      <c r="CC387" s="20"/>
      <c r="CD387" s="20"/>
    </row>
    <row r="388" spans="1:82" s="49" customFormat="1" x14ac:dyDescent="0.3">
      <c r="A388" s="50" t="s">
        <v>84</v>
      </c>
      <c r="B388" s="52" t="s">
        <v>664</v>
      </c>
      <c r="C388" s="51" t="s">
        <v>86</v>
      </c>
      <c r="D388" s="51" t="s">
        <v>665</v>
      </c>
      <c r="E388" s="52" t="s">
        <v>635</v>
      </c>
      <c r="F388" s="52" t="s">
        <v>636</v>
      </c>
      <c r="G388" s="47" t="str">
        <f t="shared" si="143"/>
        <v>1</v>
      </c>
      <c r="H388" s="47" t="str">
        <f t="shared" si="144"/>
        <v>0</v>
      </c>
      <c r="I388" s="47" t="str">
        <f t="shared" si="145"/>
        <v>0</v>
      </c>
      <c r="J388" s="47" t="str">
        <f t="shared" si="146"/>
        <v>0</v>
      </c>
      <c r="K388" s="47" t="str">
        <f t="shared" si="147"/>
        <v>1000</v>
      </c>
      <c r="L388" s="52" t="str">
        <f t="shared" si="148"/>
        <v>14205354Turnaround Network</v>
      </c>
      <c r="M388" s="19">
        <v>101511</v>
      </c>
      <c r="N388" s="19"/>
      <c r="O388" s="19"/>
      <c r="P388" s="19"/>
      <c r="Q388" s="19">
        <f>SUM(M388:P388)</f>
        <v>101511</v>
      </c>
      <c r="R388" s="19"/>
      <c r="S388" s="19">
        <v>0</v>
      </c>
      <c r="T388" s="19"/>
      <c r="U388" s="19"/>
      <c r="V388" s="19"/>
      <c r="W388" s="19">
        <v>-2955</v>
      </c>
      <c r="X388" s="19">
        <v>-8141</v>
      </c>
      <c r="Y388" s="19">
        <v>-13550</v>
      </c>
      <c r="Z388" s="19">
        <v>-6620</v>
      </c>
      <c r="AA388" s="19">
        <v>-1671</v>
      </c>
      <c r="AB388" s="19">
        <v>-5145</v>
      </c>
      <c r="AC388" s="19">
        <v>-2158</v>
      </c>
      <c r="AD388" s="19">
        <v>-1404</v>
      </c>
      <c r="AE388" s="19">
        <v>-7084</v>
      </c>
      <c r="AF388" s="19">
        <f t="shared" si="149"/>
        <v>52783</v>
      </c>
      <c r="AG388" s="19">
        <v>30000</v>
      </c>
      <c r="AH388" s="19">
        <v>0</v>
      </c>
      <c r="AI388" s="19"/>
      <c r="AJ388" s="19">
        <v>-5783</v>
      </c>
      <c r="AK388" s="19"/>
      <c r="AL388" s="19"/>
      <c r="AM388" s="19">
        <v>-23763.9</v>
      </c>
      <c r="AN388" s="19">
        <v>-23236.1</v>
      </c>
      <c r="AO388" s="19">
        <v>0</v>
      </c>
      <c r="AP388" s="19">
        <v>-1974.15</v>
      </c>
      <c r="AQ388" s="19">
        <v>-9801.6</v>
      </c>
      <c r="AR388" s="19">
        <v>-1358.47</v>
      </c>
      <c r="AS388" s="19">
        <v>-4475.59</v>
      </c>
      <c r="AT388" s="21">
        <v>-2366.3000000000002</v>
      </c>
      <c r="AU388" s="21">
        <v>-5369.14</v>
      </c>
      <c r="AV388" s="21">
        <v>-4643.46</v>
      </c>
      <c r="AW388" s="22">
        <f t="shared" si="150"/>
        <v>11.289999999999054</v>
      </c>
      <c r="AX388" s="23">
        <v>0</v>
      </c>
      <c r="AY388" s="19">
        <v>0</v>
      </c>
      <c r="AZ388" s="22"/>
      <c r="BA388" s="24">
        <v>0</v>
      </c>
      <c r="BB388" s="19">
        <v>0</v>
      </c>
      <c r="BC388" s="19">
        <v>-11.29</v>
      </c>
      <c r="BD388" s="19">
        <v>0</v>
      </c>
      <c r="BE388" s="19"/>
      <c r="BF388" s="19"/>
      <c r="BG388" s="19">
        <v>0</v>
      </c>
      <c r="BH388" s="19">
        <v>0</v>
      </c>
      <c r="BI388" s="19">
        <v>0</v>
      </c>
      <c r="BJ388" s="21"/>
      <c r="BK388" s="21"/>
      <c r="BL388" s="21"/>
      <c r="BM388" s="21">
        <f t="shared" si="142"/>
        <v>-9.4502183856093325E-13</v>
      </c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>
        <f t="shared" si="151"/>
        <v>-9.4502183856093325E-13</v>
      </c>
      <c r="CB388" s="20"/>
      <c r="CC388" s="20"/>
      <c r="CD388" s="20"/>
    </row>
    <row r="389" spans="1:82" s="49" customFormat="1" x14ac:dyDescent="0.3">
      <c r="A389" s="50" t="s">
        <v>84</v>
      </c>
      <c r="B389" s="52" t="s">
        <v>666</v>
      </c>
      <c r="C389" s="51" t="s">
        <v>86</v>
      </c>
      <c r="D389" s="51" t="s">
        <v>667</v>
      </c>
      <c r="E389" s="52" t="s">
        <v>635</v>
      </c>
      <c r="F389" s="52" t="s">
        <v>636</v>
      </c>
      <c r="G389" s="47" t="str">
        <f t="shared" si="143"/>
        <v>0</v>
      </c>
      <c r="H389" s="47" t="str">
        <f t="shared" si="144"/>
        <v>0</v>
      </c>
      <c r="I389" s="47" t="str">
        <f t="shared" si="145"/>
        <v>0</v>
      </c>
      <c r="J389" s="47" t="str">
        <f t="shared" si="146"/>
        <v>0</v>
      </c>
      <c r="K389" s="47" t="str">
        <f t="shared" si="147"/>
        <v>0000</v>
      </c>
      <c r="L389" s="52" t="str">
        <f t="shared" si="148"/>
        <v>14205972Turnaround Network</v>
      </c>
      <c r="M389" s="19"/>
      <c r="N389" s="19"/>
      <c r="O389" s="19"/>
      <c r="P389" s="19"/>
      <c r="Q389" s="19">
        <v>7854</v>
      </c>
      <c r="R389" s="19"/>
      <c r="S389" s="19">
        <v>0</v>
      </c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>
        <f t="shared" si="149"/>
        <v>7854</v>
      </c>
      <c r="AG389" s="19"/>
      <c r="AH389" s="19">
        <v>0</v>
      </c>
      <c r="AI389" s="19"/>
      <c r="AJ389" s="19"/>
      <c r="AK389" s="19"/>
      <c r="AL389" s="19"/>
      <c r="AM389" s="19"/>
      <c r="AN389" s="19">
        <v>-7854</v>
      </c>
      <c r="AO389" s="19">
        <v>0</v>
      </c>
      <c r="AP389" s="19"/>
      <c r="AQ389" s="19"/>
      <c r="AR389" s="19"/>
      <c r="AS389" s="19"/>
      <c r="AT389" s="21">
        <v>0</v>
      </c>
      <c r="AU389" s="21">
        <v>0</v>
      </c>
      <c r="AV389" s="21">
        <v>0</v>
      </c>
      <c r="AW389" s="22">
        <f t="shared" si="150"/>
        <v>0</v>
      </c>
      <c r="AX389" s="23">
        <v>0</v>
      </c>
      <c r="AY389" s="19">
        <v>0</v>
      </c>
      <c r="AZ389" s="22"/>
      <c r="BA389" s="24">
        <v>0</v>
      </c>
      <c r="BB389" s="19">
        <v>0</v>
      </c>
      <c r="BC389" s="19">
        <v>0</v>
      </c>
      <c r="BD389" s="19">
        <v>0</v>
      </c>
      <c r="BE389" s="19"/>
      <c r="BF389" s="19"/>
      <c r="BG389" s="19">
        <v>0</v>
      </c>
      <c r="BH389" s="19">
        <v>0</v>
      </c>
      <c r="BI389" s="19">
        <v>0</v>
      </c>
      <c r="BJ389" s="21"/>
      <c r="BK389" s="21"/>
      <c r="BL389" s="21"/>
      <c r="BM389" s="21">
        <f t="shared" si="142"/>
        <v>0</v>
      </c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>
        <f t="shared" si="151"/>
        <v>0</v>
      </c>
      <c r="CB389" s="20"/>
      <c r="CC389" s="20"/>
      <c r="CD389" s="20"/>
    </row>
    <row r="390" spans="1:82" s="49" customFormat="1" x14ac:dyDescent="0.3">
      <c r="A390" s="50" t="s">
        <v>84</v>
      </c>
      <c r="B390" s="52" t="s">
        <v>666</v>
      </c>
      <c r="C390" s="51" t="s">
        <v>86</v>
      </c>
      <c r="D390" s="51" t="s">
        <v>667</v>
      </c>
      <c r="E390" s="52" t="s">
        <v>635</v>
      </c>
      <c r="F390" s="52" t="s">
        <v>636</v>
      </c>
      <c r="G390" s="47" t="str">
        <f t="shared" si="143"/>
        <v>1</v>
      </c>
      <c r="H390" s="47" t="str">
        <f t="shared" si="144"/>
        <v>0</v>
      </c>
      <c r="I390" s="47" t="str">
        <f t="shared" si="145"/>
        <v>0</v>
      </c>
      <c r="J390" s="47" t="str">
        <f t="shared" si="146"/>
        <v>0</v>
      </c>
      <c r="K390" s="47" t="str">
        <f t="shared" si="147"/>
        <v>1000</v>
      </c>
      <c r="L390" s="52" t="str">
        <f t="shared" si="148"/>
        <v>14205972Turnaround Network</v>
      </c>
      <c r="M390" s="19">
        <v>101501</v>
      </c>
      <c r="N390" s="19"/>
      <c r="O390" s="19"/>
      <c r="P390" s="19"/>
      <c r="Q390" s="19">
        <f t="shared" ref="Q390:Q395" si="152">SUM(M390:P390)</f>
        <v>101501</v>
      </c>
      <c r="R390" s="19"/>
      <c r="S390" s="19">
        <v>0</v>
      </c>
      <c r="T390" s="19"/>
      <c r="U390" s="19"/>
      <c r="V390" s="19"/>
      <c r="W390" s="19">
        <v>-14637</v>
      </c>
      <c r="X390" s="19"/>
      <c r="Y390" s="19">
        <v>-16000</v>
      </c>
      <c r="Z390" s="19">
        <v>-899</v>
      </c>
      <c r="AA390" s="19"/>
      <c r="AB390" s="19"/>
      <c r="AC390" s="19"/>
      <c r="AD390" s="19">
        <v>-295</v>
      </c>
      <c r="AE390" s="19">
        <v>-887</v>
      </c>
      <c r="AF390" s="19">
        <f t="shared" si="149"/>
        <v>68783</v>
      </c>
      <c r="AG390" s="19">
        <v>30000</v>
      </c>
      <c r="AH390" s="19">
        <v>0</v>
      </c>
      <c r="AI390" s="19"/>
      <c r="AJ390" s="19"/>
      <c r="AK390" s="19"/>
      <c r="AL390" s="19"/>
      <c r="AM390" s="19">
        <v>-2392.62</v>
      </c>
      <c r="AN390" s="19">
        <v>-46183.5</v>
      </c>
      <c r="AO390" s="19">
        <v>0</v>
      </c>
      <c r="AP390" s="19">
        <v>-573.88</v>
      </c>
      <c r="AQ390" s="19">
        <v>-8990.4599999999991</v>
      </c>
      <c r="AR390" s="19">
        <v>-531.04999999999995</v>
      </c>
      <c r="AS390" s="19"/>
      <c r="AT390" s="21">
        <v>0</v>
      </c>
      <c r="AU390" s="21">
        <v>0</v>
      </c>
      <c r="AV390" s="21">
        <v>0</v>
      </c>
      <c r="AW390" s="22">
        <f t="shared" si="150"/>
        <v>40111.490000000005</v>
      </c>
      <c r="AX390" s="23">
        <v>0</v>
      </c>
      <c r="AY390" s="19">
        <v>0</v>
      </c>
      <c r="AZ390" s="22"/>
      <c r="BA390" s="24">
        <v>-10111.49</v>
      </c>
      <c r="BB390" s="19">
        <v>-9793.1200000000008</v>
      </c>
      <c r="BC390" s="19">
        <v>-9793.1200000000008</v>
      </c>
      <c r="BD390" s="19">
        <v>0</v>
      </c>
      <c r="BE390" s="19"/>
      <c r="BF390" s="19"/>
      <c r="BG390" s="19">
        <v>0</v>
      </c>
      <c r="BH390" s="19">
        <v>0</v>
      </c>
      <c r="BI390" s="19">
        <v>0</v>
      </c>
      <c r="BJ390" s="21"/>
      <c r="BK390" s="21"/>
      <c r="BL390" s="21"/>
      <c r="BM390" s="21">
        <f t="shared" si="142"/>
        <v>10413.760000000004</v>
      </c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>
        <f t="shared" si="151"/>
        <v>10413.760000000004</v>
      </c>
      <c r="CB390" s="20"/>
      <c r="CC390" s="20"/>
      <c r="CD390" s="20"/>
    </row>
    <row r="391" spans="1:82" s="49" customFormat="1" x14ac:dyDescent="0.3">
      <c r="A391" s="50" t="s">
        <v>84</v>
      </c>
      <c r="B391" s="52" t="s">
        <v>668</v>
      </c>
      <c r="C391" s="51" t="s">
        <v>86</v>
      </c>
      <c r="D391" s="51" t="s">
        <v>669</v>
      </c>
      <c r="E391" s="52" t="s">
        <v>635</v>
      </c>
      <c r="F391" s="52" t="s">
        <v>636</v>
      </c>
      <c r="G391" s="47" t="str">
        <f t="shared" si="143"/>
        <v>0</v>
      </c>
      <c r="H391" s="47" t="str">
        <f t="shared" si="144"/>
        <v>0</v>
      </c>
      <c r="I391" s="47" t="str">
        <f t="shared" si="145"/>
        <v>0</v>
      </c>
      <c r="J391" s="47" t="str">
        <f t="shared" si="146"/>
        <v>0</v>
      </c>
      <c r="K391" s="47" t="str">
        <f t="shared" si="147"/>
        <v>0000</v>
      </c>
      <c r="L391" s="52" t="str">
        <f t="shared" si="148"/>
        <v>14206090Turnaround Network</v>
      </c>
      <c r="M391" s="19"/>
      <c r="N391" s="19"/>
      <c r="O391" s="19"/>
      <c r="P391" s="19"/>
      <c r="Q391" s="19">
        <f t="shared" si="152"/>
        <v>0</v>
      </c>
      <c r="R391" s="19"/>
      <c r="S391" s="19">
        <v>0</v>
      </c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>
        <f t="shared" si="149"/>
        <v>0</v>
      </c>
      <c r="AG391" s="19"/>
      <c r="AH391" s="19">
        <v>30000</v>
      </c>
      <c r="AI391" s="19"/>
      <c r="AJ391" s="19"/>
      <c r="AK391" s="19"/>
      <c r="AL391" s="19"/>
      <c r="AM391" s="19"/>
      <c r="AN391" s="19">
        <v>0</v>
      </c>
      <c r="AO391" s="19">
        <v>0</v>
      </c>
      <c r="AP391" s="19"/>
      <c r="AQ391" s="19"/>
      <c r="AR391" s="19"/>
      <c r="AS391" s="19"/>
      <c r="AT391" s="21">
        <v>0</v>
      </c>
      <c r="AU391" s="21">
        <v>0</v>
      </c>
      <c r="AV391" s="21">
        <v>0</v>
      </c>
      <c r="AW391" s="22">
        <f t="shared" si="150"/>
        <v>30000</v>
      </c>
      <c r="AX391" s="23">
        <v>0</v>
      </c>
      <c r="AY391" s="19">
        <v>0</v>
      </c>
      <c r="AZ391" s="22"/>
      <c r="BA391" s="24">
        <v>0</v>
      </c>
      <c r="BB391" s="19">
        <v>0</v>
      </c>
      <c r="BC391" s="19">
        <v>0</v>
      </c>
      <c r="BD391" s="19">
        <v>0</v>
      </c>
      <c r="BE391" s="19"/>
      <c r="BF391" s="19"/>
      <c r="BG391" s="19">
        <v>0</v>
      </c>
      <c r="BH391" s="19">
        <v>0</v>
      </c>
      <c r="BI391" s="19">
        <v>0</v>
      </c>
      <c r="BJ391" s="21"/>
      <c r="BK391" s="21"/>
      <c r="BL391" s="21"/>
      <c r="BM391" s="21">
        <f t="shared" si="142"/>
        <v>30000</v>
      </c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>
        <f t="shared" si="151"/>
        <v>30000</v>
      </c>
      <c r="CB391" s="20"/>
      <c r="CC391" s="20"/>
      <c r="CD391" s="20"/>
    </row>
    <row r="392" spans="1:82" s="49" customFormat="1" x14ac:dyDescent="0.3">
      <c r="A392" s="50" t="s">
        <v>84</v>
      </c>
      <c r="B392" s="52" t="s">
        <v>670</v>
      </c>
      <c r="C392" s="51" t="s">
        <v>86</v>
      </c>
      <c r="D392" s="51" t="s">
        <v>671</v>
      </c>
      <c r="E392" s="52" t="s">
        <v>635</v>
      </c>
      <c r="F392" s="52" t="s">
        <v>636</v>
      </c>
      <c r="G392" s="47" t="str">
        <f t="shared" si="143"/>
        <v>1</v>
      </c>
      <c r="H392" s="47" t="str">
        <f t="shared" si="144"/>
        <v>0</v>
      </c>
      <c r="I392" s="47" t="str">
        <f t="shared" si="145"/>
        <v>0</v>
      </c>
      <c r="J392" s="47" t="str">
        <f t="shared" si="146"/>
        <v>0</v>
      </c>
      <c r="K392" s="47" t="str">
        <f t="shared" si="147"/>
        <v>1000</v>
      </c>
      <c r="L392" s="52" t="str">
        <f t="shared" si="148"/>
        <v>14208834Turnaround Network</v>
      </c>
      <c r="M392" s="19">
        <v>51810</v>
      </c>
      <c r="N392" s="19"/>
      <c r="O392" s="19"/>
      <c r="P392" s="19"/>
      <c r="Q392" s="19">
        <f t="shared" si="152"/>
        <v>51810</v>
      </c>
      <c r="R392" s="19"/>
      <c r="S392" s="19">
        <v>0</v>
      </c>
      <c r="T392" s="19"/>
      <c r="U392" s="19"/>
      <c r="V392" s="19"/>
      <c r="W392" s="19">
        <v>-23108</v>
      </c>
      <c r="X392" s="19">
        <v>-4974</v>
      </c>
      <c r="Y392" s="19">
        <v>-2135</v>
      </c>
      <c r="Z392" s="19">
        <v>-2904</v>
      </c>
      <c r="AA392" s="19">
        <v>-10465</v>
      </c>
      <c r="AB392" s="19">
        <v>-3680</v>
      </c>
      <c r="AC392" s="19">
        <v>-1208</v>
      </c>
      <c r="AD392" s="19">
        <v>-2096</v>
      </c>
      <c r="AE392" s="19"/>
      <c r="AF392" s="19">
        <f t="shared" si="149"/>
        <v>1240</v>
      </c>
      <c r="AG392" s="19">
        <v>75000</v>
      </c>
      <c r="AH392" s="19">
        <v>0</v>
      </c>
      <c r="AI392" s="19"/>
      <c r="AJ392" s="19"/>
      <c r="AK392" s="19"/>
      <c r="AL392" s="19">
        <v>-1240</v>
      </c>
      <c r="AM392" s="19"/>
      <c r="AN392" s="19">
        <v>0</v>
      </c>
      <c r="AO392" s="19">
        <v>0</v>
      </c>
      <c r="AP392" s="19">
        <v>-5331.7</v>
      </c>
      <c r="AQ392" s="19">
        <v>-27876.29</v>
      </c>
      <c r="AR392" s="19">
        <v>-2938.27</v>
      </c>
      <c r="AS392" s="19">
        <v>-14368.93</v>
      </c>
      <c r="AT392" s="21">
        <v>-9242.48</v>
      </c>
      <c r="AU392" s="21">
        <v>-2503.71</v>
      </c>
      <c r="AV392" s="21">
        <v>-2955.21</v>
      </c>
      <c r="AW392" s="22">
        <f t="shared" si="150"/>
        <v>9783.4100000000071</v>
      </c>
      <c r="AX392" s="23">
        <v>31491</v>
      </c>
      <c r="AY392" s="19">
        <v>0</v>
      </c>
      <c r="AZ392" s="22"/>
      <c r="BA392" s="24">
        <v>-2981.48</v>
      </c>
      <c r="BB392" s="19">
        <v>0</v>
      </c>
      <c r="BC392" s="19">
        <v>-5929.66</v>
      </c>
      <c r="BD392" s="19">
        <v>0</v>
      </c>
      <c r="BE392" s="19"/>
      <c r="BF392" s="19">
        <v>-10399.23</v>
      </c>
      <c r="BG392" s="19">
        <v>0</v>
      </c>
      <c r="BH392" s="19">
        <v>0</v>
      </c>
      <c r="BI392" s="19">
        <v>0</v>
      </c>
      <c r="BJ392" s="21"/>
      <c r="BK392" s="21">
        <v>-590.46</v>
      </c>
      <c r="BL392" s="21"/>
      <c r="BM392" s="21">
        <f t="shared" si="142"/>
        <v>21373.58</v>
      </c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>
        <f t="shared" si="151"/>
        <v>21373.58</v>
      </c>
      <c r="CB392" s="20"/>
      <c r="CC392" s="20"/>
      <c r="CD392" s="20"/>
    </row>
    <row r="393" spans="1:82" s="49" customFormat="1" x14ac:dyDescent="0.3">
      <c r="A393" s="50" t="s">
        <v>84</v>
      </c>
      <c r="B393" s="52" t="s">
        <v>672</v>
      </c>
      <c r="C393" s="51" t="s">
        <v>86</v>
      </c>
      <c r="D393" s="51" t="s">
        <v>673</v>
      </c>
      <c r="E393" s="52" t="s">
        <v>635</v>
      </c>
      <c r="F393" s="52" t="s">
        <v>636</v>
      </c>
      <c r="G393" s="47" t="str">
        <f t="shared" si="143"/>
        <v>1</v>
      </c>
      <c r="H393" s="47" t="str">
        <f t="shared" si="144"/>
        <v>0</v>
      </c>
      <c r="I393" s="47" t="str">
        <f t="shared" si="145"/>
        <v>0</v>
      </c>
      <c r="J393" s="47" t="str">
        <f t="shared" si="146"/>
        <v>0</v>
      </c>
      <c r="K393" s="47" t="str">
        <f t="shared" si="147"/>
        <v>1000</v>
      </c>
      <c r="L393" s="52" t="str">
        <f t="shared" si="148"/>
        <v>14209154Turnaround Network</v>
      </c>
      <c r="M393" s="19">
        <v>52810</v>
      </c>
      <c r="N393" s="19"/>
      <c r="O393" s="19"/>
      <c r="P393" s="19"/>
      <c r="Q393" s="19">
        <f t="shared" si="152"/>
        <v>52810</v>
      </c>
      <c r="R393" s="19"/>
      <c r="S393" s="19">
        <v>0</v>
      </c>
      <c r="T393" s="19"/>
      <c r="U393" s="19"/>
      <c r="V393" s="19"/>
      <c r="W393" s="19">
        <v>-11155</v>
      </c>
      <c r="X393" s="19">
        <v>-1011</v>
      </c>
      <c r="Y393" s="19">
        <v>-2221</v>
      </c>
      <c r="Z393" s="19">
        <v>-146</v>
      </c>
      <c r="AA393" s="19"/>
      <c r="AB393" s="19">
        <v>-231</v>
      </c>
      <c r="AC393" s="19">
        <v>-524</v>
      </c>
      <c r="AD393" s="19">
        <v>-3913</v>
      </c>
      <c r="AE393" s="19"/>
      <c r="AF393" s="19">
        <f t="shared" si="149"/>
        <v>33609</v>
      </c>
      <c r="AG393" s="19"/>
      <c r="AH393" s="19">
        <v>0</v>
      </c>
      <c r="AI393" s="19"/>
      <c r="AJ393" s="19">
        <v>-5170</v>
      </c>
      <c r="AK393" s="19"/>
      <c r="AL393" s="19">
        <v>-15976</v>
      </c>
      <c r="AM393" s="19">
        <v>-12463</v>
      </c>
      <c r="AN393" s="19">
        <v>0</v>
      </c>
      <c r="AO393" s="19">
        <v>0</v>
      </c>
      <c r="AP393" s="19"/>
      <c r="AQ393" s="19"/>
      <c r="AR393" s="19"/>
      <c r="AS393" s="19"/>
      <c r="AT393" s="21">
        <v>0</v>
      </c>
      <c r="AU393" s="21">
        <v>0</v>
      </c>
      <c r="AV393" s="21">
        <v>0</v>
      </c>
      <c r="AW393" s="22">
        <f t="shared" si="150"/>
        <v>0</v>
      </c>
      <c r="AX393" s="23">
        <v>0</v>
      </c>
      <c r="AY393" s="19">
        <v>0</v>
      </c>
      <c r="AZ393" s="22"/>
      <c r="BA393" s="24">
        <v>0</v>
      </c>
      <c r="BB393" s="19">
        <v>0</v>
      </c>
      <c r="BC393" s="19">
        <v>0</v>
      </c>
      <c r="BD393" s="19">
        <v>0</v>
      </c>
      <c r="BE393" s="19"/>
      <c r="BF393" s="19"/>
      <c r="BG393" s="19">
        <v>0</v>
      </c>
      <c r="BH393" s="19">
        <v>0</v>
      </c>
      <c r="BI393" s="19">
        <v>0</v>
      </c>
      <c r="BJ393" s="21"/>
      <c r="BK393" s="21"/>
      <c r="BL393" s="21"/>
      <c r="BM393" s="21">
        <f t="shared" si="142"/>
        <v>0</v>
      </c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>
        <f t="shared" si="151"/>
        <v>0</v>
      </c>
      <c r="CB393" s="20"/>
      <c r="CC393" s="20"/>
      <c r="CD393" s="20"/>
    </row>
    <row r="394" spans="1:82" s="49" customFormat="1" x14ac:dyDescent="0.3">
      <c r="A394" s="50" t="s">
        <v>84</v>
      </c>
      <c r="B394" s="52" t="s">
        <v>40</v>
      </c>
      <c r="C394" s="51" t="s">
        <v>86</v>
      </c>
      <c r="D394" s="51" t="s">
        <v>42</v>
      </c>
      <c r="E394" s="52" t="s">
        <v>635</v>
      </c>
      <c r="F394" s="52" t="s">
        <v>636</v>
      </c>
      <c r="G394" s="47" t="str">
        <f t="shared" si="143"/>
        <v>1</v>
      </c>
      <c r="H394" s="47" t="str">
        <f t="shared" si="144"/>
        <v>0</v>
      </c>
      <c r="I394" s="47" t="str">
        <f t="shared" si="145"/>
        <v>0</v>
      </c>
      <c r="J394" s="47" t="str">
        <f t="shared" si="146"/>
        <v>0</v>
      </c>
      <c r="K394" s="47" t="str">
        <f t="shared" si="147"/>
        <v>1000</v>
      </c>
      <c r="L394" s="52" t="str">
        <f t="shared" si="148"/>
        <v>1420N/ATurnaround Network</v>
      </c>
      <c r="M394" s="19">
        <v>50438</v>
      </c>
      <c r="N394" s="19"/>
      <c r="O394" s="19"/>
      <c r="P394" s="19"/>
      <c r="Q394" s="19">
        <f t="shared" si="152"/>
        <v>50438</v>
      </c>
      <c r="R394" s="19"/>
      <c r="S394" s="19">
        <v>0</v>
      </c>
      <c r="T394" s="19"/>
      <c r="U394" s="19"/>
      <c r="V394" s="19"/>
      <c r="W394" s="19">
        <v>-39630</v>
      </c>
      <c r="X394" s="19">
        <v>-1098</v>
      </c>
      <c r="Y394" s="19">
        <v>-811</v>
      </c>
      <c r="Z394" s="19">
        <v>-1080</v>
      </c>
      <c r="AA394" s="19">
        <v>-1295</v>
      </c>
      <c r="AB394" s="19">
        <v>-789</v>
      </c>
      <c r="AC394" s="19"/>
      <c r="AD394" s="19"/>
      <c r="AE394" s="19">
        <v>-5735</v>
      </c>
      <c r="AF394" s="19">
        <f t="shared" si="149"/>
        <v>0</v>
      </c>
      <c r="AG394" s="19">
        <v>70000</v>
      </c>
      <c r="AH394" s="19">
        <v>0</v>
      </c>
      <c r="AI394" s="19"/>
      <c r="AJ394" s="19"/>
      <c r="AK394" s="19"/>
      <c r="AL394" s="19"/>
      <c r="AM394" s="19"/>
      <c r="AN394" s="19">
        <v>0</v>
      </c>
      <c r="AO394" s="19">
        <v>0</v>
      </c>
      <c r="AP394" s="19"/>
      <c r="AQ394" s="19"/>
      <c r="AR394" s="19"/>
      <c r="AS394" s="19"/>
      <c r="AT394" s="21">
        <v>0</v>
      </c>
      <c r="AU394" s="21">
        <v>0</v>
      </c>
      <c r="AV394" s="21">
        <v>0</v>
      </c>
      <c r="AW394" s="22">
        <f t="shared" si="150"/>
        <v>70000</v>
      </c>
      <c r="AX394" s="23">
        <v>73479</v>
      </c>
      <c r="AY394" s="19">
        <v>0</v>
      </c>
      <c r="AZ394" s="22"/>
      <c r="BA394" s="24">
        <v>0</v>
      </c>
      <c r="BB394" s="19">
        <v>0</v>
      </c>
      <c r="BC394" s="19">
        <v>0</v>
      </c>
      <c r="BD394" s="19">
        <v>-48178.48</v>
      </c>
      <c r="BE394" s="19"/>
      <c r="BF394" s="19"/>
      <c r="BG394" s="19">
        <v>0</v>
      </c>
      <c r="BH394" s="19">
        <v>0</v>
      </c>
      <c r="BI394" s="19">
        <v>0</v>
      </c>
      <c r="BJ394" s="21"/>
      <c r="BK394" s="21"/>
      <c r="BL394" s="21"/>
      <c r="BM394" s="21">
        <f t="shared" si="142"/>
        <v>95300.51999999999</v>
      </c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>
        <f t="shared" si="151"/>
        <v>95300.51999999999</v>
      </c>
      <c r="CB394" s="20"/>
      <c r="CC394" s="20"/>
      <c r="CD394" s="20"/>
    </row>
    <row r="395" spans="1:82" s="49" customFormat="1" x14ac:dyDescent="0.3">
      <c r="A395" s="50" t="s">
        <v>88</v>
      </c>
      <c r="B395" s="51" t="s">
        <v>674</v>
      </c>
      <c r="C395" s="51" t="s">
        <v>90</v>
      </c>
      <c r="D395" s="51" t="s">
        <v>675</v>
      </c>
      <c r="E395" s="52" t="s">
        <v>635</v>
      </c>
      <c r="F395" s="52" t="s">
        <v>636</v>
      </c>
      <c r="G395" s="47" t="str">
        <f t="shared" si="143"/>
        <v>0</v>
      </c>
      <c r="H395" s="47" t="str">
        <f t="shared" si="144"/>
        <v>1</v>
      </c>
      <c r="I395" s="47" t="str">
        <f t="shared" si="145"/>
        <v>0</v>
      </c>
      <c r="J395" s="47" t="str">
        <f t="shared" si="146"/>
        <v>0</v>
      </c>
      <c r="K395" s="47" t="str">
        <f t="shared" si="147"/>
        <v>0100</v>
      </c>
      <c r="L395" s="52" t="str">
        <f t="shared" si="148"/>
        <v>15600510Turnaround Network</v>
      </c>
      <c r="M395" s="19"/>
      <c r="N395" s="19"/>
      <c r="O395" s="19"/>
      <c r="P395" s="19"/>
      <c r="Q395" s="19">
        <f t="shared" si="152"/>
        <v>0</v>
      </c>
      <c r="R395" s="19"/>
      <c r="S395" s="19">
        <v>30000</v>
      </c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>
        <f t="shared" si="149"/>
        <v>30000</v>
      </c>
      <c r="AG395" s="19"/>
      <c r="AH395" s="19">
        <v>0</v>
      </c>
      <c r="AI395" s="19"/>
      <c r="AJ395" s="19">
        <v>-5789.06</v>
      </c>
      <c r="AK395" s="19"/>
      <c r="AL395" s="19">
        <v>-4617.3999999999996</v>
      </c>
      <c r="AM395" s="19">
        <v>-2800</v>
      </c>
      <c r="AN395" s="19">
        <v>0</v>
      </c>
      <c r="AO395" s="19">
        <v>0</v>
      </c>
      <c r="AP395" s="19">
        <v>-8812.8900000000012</v>
      </c>
      <c r="AQ395" s="19"/>
      <c r="AR395" s="19"/>
      <c r="AS395" s="19"/>
      <c r="AT395" s="21">
        <v>-1799.12</v>
      </c>
      <c r="AU395" s="21">
        <v>-5271.92</v>
      </c>
      <c r="AV395" s="21">
        <v>0</v>
      </c>
      <c r="AW395" s="22">
        <f t="shared" si="150"/>
        <v>909.60999999999967</v>
      </c>
      <c r="AX395" s="23">
        <v>105459.25140000001</v>
      </c>
      <c r="AY395" s="19">
        <v>0</v>
      </c>
      <c r="AZ395" s="22"/>
      <c r="BA395" s="24">
        <v>-2285.5300000000002</v>
      </c>
      <c r="BB395" s="19">
        <v>0</v>
      </c>
      <c r="BC395" s="19">
        <v>0</v>
      </c>
      <c r="BD395" s="19">
        <v>0</v>
      </c>
      <c r="BE395" s="19"/>
      <c r="BF395" s="19">
        <v>-13419.36</v>
      </c>
      <c r="BG395" s="19">
        <v>-3253.37</v>
      </c>
      <c r="BH395" s="19">
        <v>0</v>
      </c>
      <c r="BI395" s="19">
        <v>-7028.94</v>
      </c>
      <c r="BJ395" s="21"/>
      <c r="BK395" s="21"/>
      <c r="BL395" s="21"/>
      <c r="BM395" s="21">
        <f t="shared" si="142"/>
        <v>80381.661400000012</v>
      </c>
      <c r="BN395" s="19"/>
      <c r="BO395" s="19">
        <v>-18782.330000000002</v>
      </c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>
        <f t="shared" si="151"/>
        <v>61599.33140000001</v>
      </c>
      <c r="CB395" s="20"/>
      <c r="CC395" s="20"/>
      <c r="CD395" s="20"/>
    </row>
    <row r="396" spans="1:82" s="49" customFormat="1" x14ac:dyDescent="0.3">
      <c r="A396" s="50" t="s">
        <v>88</v>
      </c>
      <c r="B396" s="52" t="s">
        <v>676</v>
      </c>
      <c r="C396" s="51" t="s">
        <v>90</v>
      </c>
      <c r="D396" s="51" t="s">
        <v>677</v>
      </c>
      <c r="E396" s="52" t="s">
        <v>635</v>
      </c>
      <c r="F396" s="52" t="s">
        <v>636</v>
      </c>
      <c r="G396" s="47" t="str">
        <f t="shared" si="143"/>
        <v>0</v>
      </c>
      <c r="H396" s="47" t="str">
        <f t="shared" si="144"/>
        <v>0</v>
      </c>
      <c r="I396" s="47" t="str">
        <f t="shared" si="145"/>
        <v>0</v>
      </c>
      <c r="J396" s="47" t="str">
        <f t="shared" si="146"/>
        <v>0</v>
      </c>
      <c r="K396" s="47" t="str">
        <f t="shared" si="147"/>
        <v>0000</v>
      </c>
      <c r="L396" s="52" t="str">
        <f t="shared" si="148"/>
        <v>15605170Turnaround Network</v>
      </c>
      <c r="M396" s="19"/>
      <c r="N396" s="19"/>
      <c r="O396" s="19"/>
      <c r="P396" s="19"/>
      <c r="Q396" s="19">
        <v>7943</v>
      </c>
      <c r="R396" s="19"/>
      <c r="S396" s="19">
        <v>0</v>
      </c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>
        <f t="shared" si="149"/>
        <v>7943</v>
      </c>
      <c r="AG396" s="19"/>
      <c r="AH396" s="19">
        <v>0</v>
      </c>
      <c r="AI396" s="19"/>
      <c r="AJ396" s="19"/>
      <c r="AK396" s="19"/>
      <c r="AL396" s="19"/>
      <c r="AM396" s="19"/>
      <c r="AN396" s="19">
        <v>0</v>
      </c>
      <c r="AO396" s="19">
        <v>0</v>
      </c>
      <c r="AP396" s="19">
        <v>-1017.7</v>
      </c>
      <c r="AQ396" s="19">
        <v>-729.96</v>
      </c>
      <c r="AR396" s="19">
        <v>-1128.75</v>
      </c>
      <c r="AS396" s="19">
        <v>-1414.21</v>
      </c>
      <c r="AT396" s="21">
        <v>-1834.14</v>
      </c>
      <c r="AU396" s="21">
        <v>-220</v>
      </c>
      <c r="AV396" s="21">
        <v>0</v>
      </c>
      <c r="AW396" s="22">
        <f t="shared" si="150"/>
        <v>1598.24</v>
      </c>
      <c r="AX396" s="23">
        <v>0</v>
      </c>
      <c r="AY396" s="19">
        <v>0</v>
      </c>
      <c r="AZ396" s="22"/>
      <c r="BA396" s="24">
        <v>0</v>
      </c>
      <c r="BB396" s="19">
        <v>0</v>
      </c>
      <c r="BC396" s="19">
        <v>0</v>
      </c>
      <c r="BD396" s="19">
        <v>0</v>
      </c>
      <c r="BE396" s="19"/>
      <c r="BF396" s="19"/>
      <c r="BG396" s="19">
        <v>0</v>
      </c>
      <c r="BH396" s="19">
        <v>0</v>
      </c>
      <c r="BI396" s="19">
        <v>0</v>
      </c>
      <c r="BJ396" s="21"/>
      <c r="BK396" s="21"/>
      <c r="BL396" s="21"/>
      <c r="BM396" s="21">
        <f t="shared" si="142"/>
        <v>1598.24</v>
      </c>
      <c r="BN396" s="19"/>
      <c r="BO396" s="19">
        <v>-1598.24</v>
      </c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>
        <f t="shared" si="151"/>
        <v>0</v>
      </c>
      <c r="CB396" s="20"/>
      <c r="CC396" s="20"/>
      <c r="CD396" s="20"/>
    </row>
    <row r="397" spans="1:82" s="49" customFormat="1" x14ac:dyDescent="0.3">
      <c r="A397" s="50" t="s">
        <v>88</v>
      </c>
      <c r="B397" s="52" t="s">
        <v>676</v>
      </c>
      <c r="C397" s="51" t="s">
        <v>90</v>
      </c>
      <c r="D397" s="51" t="s">
        <v>678</v>
      </c>
      <c r="E397" s="52" t="s">
        <v>635</v>
      </c>
      <c r="F397" s="52" t="s">
        <v>636</v>
      </c>
      <c r="G397" s="47" t="str">
        <f t="shared" si="143"/>
        <v>1</v>
      </c>
      <c r="H397" s="47" t="str">
        <f t="shared" si="144"/>
        <v>1</v>
      </c>
      <c r="I397" s="47" t="str">
        <f t="shared" si="145"/>
        <v>0</v>
      </c>
      <c r="J397" s="47" t="str">
        <f t="shared" si="146"/>
        <v>0</v>
      </c>
      <c r="K397" s="47" t="str">
        <f t="shared" si="147"/>
        <v>1100</v>
      </c>
      <c r="L397" s="52" t="str">
        <f t="shared" si="148"/>
        <v>15605170Turnaround Network</v>
      </c>
      <c r="M397" s="19">
        <v>100260</v>
      </c>
      <c r="N397" s="19"/>
      <c r="O397" s="19"/>
      <c r="P397" s="19"/>
      <c r="Q397" s="19">
        <f>SUM(M397:P397)</f>
        <v>100260</v>
      </c>
      <c r="R397" s="19"/>
      <c r="S397" s="19">
        <v>29924</v>
      </c>
      <c r="T397" s="19"/>
      <c r="U397" s="19"/>
      <c r="V397" s="19"/>
      <c r="W397" s="19"/>
      <c r="X397" s="19">
        <v>-54417</v>
      </c>
      <c r="Y397" s="19">
        <v>-2375</v>
      </c>
      <c r="Z397" s="19">
        <v>-2815</v>
      </c>
      <c r="AA397" s="19">
        <v>-231</v>
      </c>
      <c r="AB397" s="19">
        <v>-6385</v>
      </c>
      <c r="AC397" s="19">
        <v>-2064</v>
      </c>
      <c r="AD397" s="19">
        <v>-2838</v>
      </c>
      <c r="AE397" s="19"/>
      <c r="AF397" s="19">
        <f t="shared" si="149"/>
        <v>59059</v>
      </c>
      <c r="AG397" s="19"/>
      <c r="AH397" s="19">
        <v>0</v>
      </c>
      <c r="AI397" s="19"/>
      <c r="AJ397" s="19"/>
      <c r="AK397" s="19"/>
      <c r="AL397" s="19">
        <v>-3635.09</v>
      </c>
      <c r="AM397" s="19">
        <v>-5900.04</v>
      </c>
      <c r="AN397" s="19">
        <v>0</v>
      </c>
      <c r="AO397" s="19">
        <v>0</v>
      </c>
      <c r="AP397" s="19">
        <v>-14194.13</v>
      </c>
      <c r="AQ397" s="19"/>
      <c r="AR397" s="19"/>
      <c r="AS397" s="19"/>
      <c r="AT397" s="21">
        <v>0</v>
      </c>
      <c r="AU397" s="21">
        <v>0</v>
      </c>
      <c r="AV397" s="21">
        <v>0</v>
      </c>
      <c r="AW397" s="22">
        <f t="shared" si="150"/>
        <v>35329.740000000005</v>
      </c>
      <c r="AX397" s="23">
        <v>0</v>
      </c>
      <c r="AY397" s="19">
        <v>0</v>
      </c>
      <c r="AZ397" s="22"/>
      <c r="BA397" s="24">
        <v>0</v>
      </c>
      <c r="BB397" s="19">
        <v>0</v>
      </c>
      <c r="BC397" s="19">
        <v>0</v>
      </c>
      <c r="BD397" s="19">
        <v>0</v>
      </c>
      <c r="BE397" s="19"/>
      <c r="BF397" s="19">
        <v>-406</v>
      </c>
      <c r="BG397" s="19">
        <v>0</v>
      </c>
      <c r="BH397" s="19">
        <v>0</v>
      </c>
      <c r="BI397" s="19">
        <v>-2916</v>
      </c>
      <c r="BJ397" s="21"/>
      <c r="BK397" s="21"/>
      <c r="BL397" s="21"/>
      <c r="BM397" s="21">
        <f t="shared" si="142"/>
        <v>32007.740000000005</v>
      </c>
      <c r="BN397" s="19"/>
      <c r="BO397" s="19">
        <v>-14643.41</v>
      </c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>
        <f t="shared" si="151"/>
        <v>17364.330000000005</v>
      </c>
      <c r="CB397" s="20"/>
      <c r="CC397" s="20"/>
      <c r="CD397" s="20"/>
    </row>
    <row r="398" spans="1:82" s="49" customFormat="1" x14ac:dyDescent="0.3">
      <c r="A398" s="50" t="s">
        <v>88</v>
      </c>
      <c r="B398" s="51" t="s">
        <v>679</v>
      </c>
      <c r="C398" s="51" t="s">
        <v>90</v>
      </c>
      <c r="D398" s="51" t="s">
        <v>680</v>
      </c>
      <c r="E398" s="52" t="s">
        <v>635</v>
      </c>
      <c r="F398" s="52" t="s">
        <v>636</v>
      </c>
      <c r="G398" s="47" t="str">
        <f t="shared" si="143"/>
        <v>0</v>
      </c>
      <c r="H398" s="47" t="str">
        <f t="shared" si="144"/>
        <v>1</v>
      </c>
      <c r="I398" s="47" t="str">
        <f t="shared" si="145"/>
        <v>0</v>
      </c>
      <c r="J398" s="47" t="str">
        <f t="shared" si="146"/>
        <v>0</v>
      </c>
      <c r="K398" s="47" t="str">
        <f t="shared" si="147"/>
        <v>0100</v>
      </c>
      <c r="L398" s="52" t="str">
        <f t="shared" si="148"/>
        <v>15606194Turnaround Network</v>
      </c>
      <c r="M398" s="19"/>
      <c r="N398" s="19"/>
      <c r="O398" s="19"/>
      <c r="P398" s="19"/>
      <c r="Q398" s="19">
        <f>SUM(M398:P398)</f>
        <v>0</v>
      </c>
      <c r="R398" s="19"/>
      <c r="S398" s="19">
        <v>30000</v>
      </c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>
        <f t="shared" si="149"/>
        <v>30000</v>
      </c>
      <c r="AG398" s="19"/>
      <c r="AH398" s="19">
        <v>0</v>
      </c>
      <c r="AI398" s="19"/>
      <c r="AJ398" s="19"/>
      <c r="AK398" s="19"/>
      <c r="AL398" s="19"/>
      <c r="AM398" s="19"/>
      <c r="AN398" s="19">
        <v>0</v>
      </c>
      <c r="AO398" s="19">
        <v>0</v>
      </c>
      <c r="AP398" s="19">
        <v>-5261.91</v>
      </c>
      <c r="AQ398" s="19">
        <v>-1158.43</v>
      </c>
      <c r="AR398" s="19">
        <v>-140.66</v>
      </c>
      <c r="AS398" s="19">
        <v>-855.2</v>
      </c>
      <c r="AT398" s="21">
        <v>-320</v>
      </c>
      <c r="AU398" s="21">
        <v>-512.64</v>
      </c>
      <c r="AV398" s="21">
        <v>-1491.46</v>
      </c>
      <c r="AW398" s="22">
        <f t="shared" si="150"/>
        <v>20259.7</v>
      </c>
      <c r="AX398" s="23">
        <v>0</v>
      </c>
      <c r="AY398" s="19">
        <v>0</v>
      </c>
      <c r="AZ398" s="22"/>
      <c r="BA398" s="24">
        <v>0</v>
      </c>
      <c r="BB398" s="19">
        <v>0</v>
      </c>
      <c r="BC398" s="19">
        <v>0</v>
      </c>
      <c r="BD398" s="19">
        <v>0</v>
      </c>
      <c r="BE398" s="19"/>
      <c r="BF398" s="19"/>
      <c r="BG398" s="19">
        <v>0</v>
      </c>
      <c r="BH398" s="19">
        <v>0</v>
      </c>
      <c r="BI398" s="19">
        <v>-907.19</v>
      </c>
      <c r="BJ398" s="21"/>
      <c r="BK398" s="21"/>
      <c r="BL398" s="21"/>
      <c r="BM398" s="21">
        <f t="shared" si="142"/>
        <v>19352.510000000002</v>
      </c>
      <c r="BN398" s="19"/>
      <c r="BO398" s="19">
        <v>-10347.23</v>
      </c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>
        <f t="shared" si="151"/>
        <v>9005.2800000000025</v>
      </c>
      <c r="CB398" s="20"/>
      <c r="CC398" s="20"/>
      <c r="CD398" s="20"/>
    </row>
    <row r="399" spans="1:82" s="49" customFormat="1" x14ac:dyDescent="0.3">
      <c r="A399" s="50" t="s">
        <v>88</v>
      </c>
      <c r="B399" s="51" t="s">
        <v>681</v>
      </c>
      <c r="C399" s="51" t="s">
        <v>90</v>
      </c>
      <c r="D399" s="51" t="s">
        <v>682</v>
      </c>
      <c r="E399" s="52" t="s">
        <v>635</v>
      </c>
      <c r="F399" s="52" t="s">
        <v>636</v>
      </c>
      <c r="G399" s="47" t="str">
        <f t="shared" si="143"/>
        <v>0</v>
      </c>
      <c r="H399" s="47" t="str">
        <f>IF(S399&gt;0, "1", "0")</f>
        <v>0</v>
      </c>
      <c r="I399" s="47" t="str">
        <f t="shared" si="145"/>
        <v>0</v>
      </c>
      <c r="J399" s="47" t="str">
        <f t="shared" si="146"/>
        <v>0</v>
      </c>
      <c r="K399" s="47" t="str">
        <f t="shared" si="147"/>
        <v>0000</v>
      </c>
      <c r="L399" s="52" t="str">
        <f t="shared" si="148"/>
        <v>15608918Turnaround Network</v>
      </c>
      <c r="M399" s="19"/>
      <c r="N399" s="19"/>
      <c r="O399" s="19"/>
      <c r="P399" s="19"/>
      <c r="Q399" s="19">
        <v>11883</v>
      </c>
      <c r="R399" s="19"/>
      <c r="S399" s="19">
        <v>0</v>
      </c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>
        <f t="shared" si="149"/>
        <v>11883</v>
      </c>
      <c r="AG399" s="19"/>
      <c r="AH399" s="19">
        <v>0</v>
      </c>
      <c r="AI399" s="19"/>
      <c r="AJ399" s="19"/>
      <c r="AK399" s="19"/>
      <c r="AL399" s="19"/>
      <c r="AM399" s="19"/>
      <c r="AN399" s="19">
        <v>0</v>
      </c>
      <c r="AO399" s="19">
        <v>0</v>
      </c>
      <c r="AP399" s="19">
        <v>-54.83</v>
      </c>
      <c r="AQ399" s="19">
        <v>-151.83000000000001</v>
      </c>
      <c r="AR399" s="19">
        <v>-7732.03</v>
      </c>
      <c r="AS399" s="19">
        <v>-700</v>
      </c>
      <c r="AT399" s="21">
        <v>0</v>
      </c>
      <c r="AU399" s="21">
        <v>-252.84</v>
      </c>
      <c r="AV399" s="21">
        <v>-56</v>
      </c>
      <c r="AW399" s="22">
        <f t="shared" si="150"/>
        <v>2935.4700000000003</v>
      </c>
      <c r="AX399" s="23">
        <v>0</v>
      </c>
      <c r="AY399" s="19">
        <v>0</v>
      </c>
      <c r="AZ399" s="22"/>
      <c r="BA399" s="24">
        <v>0</v>
      </c>
      <c r="BB399" s="19">
        <v>0</v>
      </c>
      <c r="BC399" s="19">
        <v>0</v>
      </c>
      <c r="BD399" s="19">
        <v>0</v>
      </c>
      <c r="BE399" s="19"/>
      <c r="BF399" s="19"/>
      <c r="BG399" s="19">
        <v>0</v>
      </c>
      <c r="BH399" s="19">
        <v>0</v>
      </c>
      <c r="BI399" s="19">
        <v>-661</v>
      </c>
      <c r="BJ399" s="21"/>
      <c r="BK399" s="21"/>
      <c r="BL399" s="21"/>
      <c r="BM399" s="21">
        <f t="shared" si="142"/>
        <v>2274.4700000000003</v>
      </c>
      <c r="BN399" s="19"/>
      <c r="BO399" s="19">
        <v>-2274.4699999999998</v>
      </c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>
        <f t="shared" si="151"/>
        <v>0</v>
      </c>
      <c r="CB399" s="20"/>
      <c r="CC399" s="20"/>
      <c r="CD399" s="20"/>
    </row>
    <row r="400" spans="1:82" s="49" customFormat="1" x14ac:dyDescent="0.3">
      <c r="A400" s="50" t="s">
        <v>88</v>
      </c>
      <c r="B400" s="52" t="s">
        <v>681</v>
      </c>
      <c r="C400" s="51" t="s">
        <v>90</v>
      </c>
      <c r="D400" s="51" t="s">
        <v>683</v>
      </c>
      <c r="E400" s="52" t="s">
        <v>635</v>
      </c>
      <c r="F400" s="52" t="s">
        <v>636</v>
      </c>
      <c r="G400" s="47" t="str">
        <f t="shared" si="143"/>
        <v>1</v>
      </c>
      <c r="H400" s="47" t="str">
        <f>IF(S400&gt;0, "1", "0")</f>
        <v>1</v>
      </c>
      <c r="I400" s="47" t="str">
        <f t="shared" si="145"/>
        <v>0</v>
      </c>
      <c r="J400" s="47" t="str">
        <f t="shared" si="146"/>
        <v>0</v>
      </c>
      <c r="K400" s="47" t="str">
        <f t="shared" si="147"/>
        <v>1100</v>
      </c>
      <c r="L400" s="52" t="str">
        <f t="shared" si="148"/>
        <v>15608918Turnaround Network</v>
      </c>
      <c r="M400" s="19">
        <v>100270</v>
      </c>
      <c r="N400" s="19"/>
      <c r="O400" s="19"/>
      <c r="P400" s="19"/>
      <c r="Q400" s="19">
        <f>SUM(M400:P400)</f>
        <v>100270</v>
      </c>
      <c r="R400" s="19"/>
      <c r="S400" s="19">
        <v>30000</v>
      </c>
      <c r="T400" s="19"/>
      <c r="U400" s="19"/>
      <c r="V400" s="19"/>
      <c r="W400" s="19"/>
      <c r="X400" s="19">
        <v>-14192</v>
      </c>
      <c r="Y400" s="19">
        <v>-5294</v>
      </c>
      <c r="Z400" s="19">
        <v>-415</v>
      </c>
      <c r="AA400" s="19">
        <v>-14677</v>
      </c>
      <c r="AB400" s="19">
        <v>-3998</v>
      </c>
      <c r="AC400" s="19">
        <v>-2980</v>
      </c>
      <c r="AD400" s="19">
        <v>-3431</v>
      </c>
      <c r="AE400" s="19"/>
      <c r="AF400" s="19">
        <f t="shared" si="149"/>
        <v>85283</v>
      </c>
      <c r="AG400" s="19"/>
      <c r="AH400" s="19">
        <v>0</v>
      </c>
      <c r="AI400" s="19"/>
      <c r="AJ400" s="19">
        <v>-2295.06</v>
      </c>
      <c r="AK400" s="19"/>
      <c r="AL400" s="19">
        <v>-759.2</v>
      </c>
      <c r="AM400" s="19">
        <v>-626</v>
      </c>
      <c r="AN400" s="19">
        <v>0</v>
      </c>
      <c r="AO400" s="19">
        <v>0</v>
      </c>
      <c r="AP400" s="19">
        <v>-11826.69</v>
      </c>
      <c r="AQ400" s="19"/>
      <c r="AR400" s="19"/>
      <c r="AS400" s="19"/>
      <c r="AT400" s="21">
        <v>0</v>
      </c>
      <c r="AU400" s="21">
        <v>0</v>
      </c>
      <c r="AV400" s="21">
        <v>0</v>
      </c>
      <c r="AW400" s="22">
        <f t="shared" si="150"/>
        <v>69776.05</v>
      </c>
      <c r="AX400" s="23">
        <v>0</v>
      </c>
      <c r="AY400" s="19">
        <v>0</v>
      </c>
      <c r="AZ400" s="22"/>
      <c r="BA400" s="24">
        <v>-1144</v>
      </c>
      <c r="BB400" s="19">
        <v>0</v>
      </c>
      <c r="BC400" s="19">
        <v>0</v>
      </c>
      <c r="BD400" s="19">
        <v>0</v>
      </c>
      <c r="BE400" s="19"/>
      <c r="BF400" s="19">
        <v>-26105.13</v>
      </c>
      <c r="BG400" s="19">
        <v>0</v>
      </c>
      <c r="BH400" s="19">
        <v>0</v>
      </c>
      <c r="BI400" s="19">
        <v>0</v>
      </c>
      <c r="BJ400" s="21"/>
      <c r="BK400" s="21"/>
      <c r="BL400" s="21"/>
      <c r="BM400" s="21">
        <f t="shared" si="142"/>
        <v>42526.92</v>
      </c>
      <c r="BN400" s="19"/>
      <c r="BO400" s="19">
        <v>-11372.339999999998</v>
      </c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>
        <f t="shared" si="151"/>
        <v>31154.58</v>
      </c>
      <c r="CB400" s="20"/>
      <c r="CC400" s="20"/>
      <c r="CD400" s="20"/>
    </row>
    <row r="401" spans="1:82" s="49" customFormat="1" x14ac:dyDescent="0.3">
      <c r="A401" s="50" t="s">
        <v>88</v>
      </c>
      <c r="B401" s="51" t="s">
        <v>684</v>
      </c>
      <c r="C401" s="51" t="s">
        <v>90</v>
      </c>
      <c r="D401" s="51" t="s">
        <v>685</v>
      </c>
      <c r="E401" s="52" t="s">
        <v>635</v>
      </c>
      <c r="F401" s="52" t="s">
        <v>636</v>
      </c>
      <c r="G401" s="47" t="str">
        <f t="shared" si="143"/>
        <v>0</v>
      </c>
      <c r="H401" s="47" t="str">
        <f t="shared" si="144"/>
        <v>1</v>
      </c>
      <c r="I401" s="47" t="str">
        <f t="shared" si="145"/>
        <v>0</v>
      </c>
      <c r="J401" s="47" t="str">
        <f t="shared" si="146"/>
        <v>0</v>
      </c>
      <c r="K401" s="47" t="str">
        <f t="shared" si="147"/>
        <v>0100</v>
      </c>
      <c r="L401" s="52" t="str">
        <f t="shared" si="148"/>
        <v>15609228Turnaround Network</v>
      </c>
      <c r="M401" s="19"/>
      <c r="N401" s="19"/>
      <c r="O401" s="19"/>
      <c r="P401" s="19"/>
      <c r="Q401" s="19">
        <f>SUM(M401:P401)</f>
        <v>0</v>
      </c>
      <c r="R401" s="19"/>
      <c r="S401" s="19">
        <v>30000</v>
      </c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>
        <f t="shared" si="149"/>
        <v>30000</v>
      </c>
      <c r="AG401" s="19"/>
      <c r="AH401" s="19">
        <v>0</v>
      </c>
      <c r="AI401" s="19"/>
      <c r="AJ401" s="19"/>
      <c r="AK401" s="19"/>
      <c r="AL401" s="19">
        <v>-4865.1400000000003</v>
      </c>
      <c r="AM401" s="19">
        <v>-3470</v>
      </c>
      <c r="AN401" s="19">
        <v>0</v>
      </c>
      <c r="AO401" s="19">
        <v>0</v>
      </c>
      <c r="AP401" s="19">
        <v>-10851.22</v>
      </c>
      <c r="AQ401" s="19"/>
      <c r="AR401" s="19">
        <v>-1327.36</v>
      </c>
      <c r="AS401" s="19">
        <v>-1486.43</v>
      </c>
      <c r="AT401" s="21">
        <v>-7410</v>
      </c>
      <c r="AU401" s="21">
        <v>-589.85</v>
      </c>
      <c r="AV401" s="21">
        <v>0</v>
      </c>
      <c r="AW401" s="22">
        <f t="shared" si="150"/>
        <v>3.4106051316484809E-13</v>
      </c>
      <c r="AX401" s="23">
        <v>94479.242400000003</v>
      </c>
      <c r="AY401" s="19">
        <v>0</v>
      </c>
      <c r="AZ401" s="22"/>
      <c r="BA401" s="24">
        <v>0</v>
      </c>
      <c r="BB401" s="19">
        <v>0</v>
      </c>
      <c r="BC401" s="19">
        <v>0</v>
      </c>
      <c r="BD401" s="19">
        <v>0</v>
      </c>
      <c r="BE401" s="19"/>
      <c r="BF401" s="19">
        <v>-21983.26</v>
      </c>
      <c r="BG401" s="19">
        <v>-3582.23</v>
      </c>
      <c r="BH401" s="19">
        <v>0</v>
      </c>
      <c r="BI401" s="19">
        <v>-8325.17</v>
      </c>
      <c r="BJ401" s="21"/>
      <c r="BK401" s="21">
        <v>-9187.69</v>
      </c>
      <c r="BL401" s="21"/>
      <c r="BM401" s="21">
        <f t="shared" si="142"/>
        <v>51400.892400000012</v>
      </c>
      <c r="BN401" s="19"/>
      <c r="BO401" s="19">
        <v>-19396.07</v>
      </c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>
        <f t="shared" si="151"/>
        <v>32004.822400000012</v>
      </c>
      <c r="CB401" s="20"/>
      <c r="CC401" s="20"/>
      <c r="CD401" s="20"/>
    </row>
    <row r="402" spans="1:82" s="49" customFormat="1" x14ac:dyDescent="0.3">
      <c r="A402" s="50" t="s">
        <v>88</v>
      </c>
      <c r="B402" s="52" t="s">
        <v>686</v>
      </c>
      <c r="C402" s="51" t="s">
        <v>90</v>
      </c>
      <c r="D402" s="51" t="s">
        <v>687</v>
      </c>
      <c r="E402" s="52" t="s">
        <v>635</v>
      </c>
      <c r="F402" s="52" t="s">
        <v>636</v>
      </c>
      <c r="G402" s="47" t="str">
        <f t="shared" si="143"/>
        <v>0</v>
      </c>
      <c r="H402" s="47" t="str">
        <f t="shared" si="144"/>
        <v>0</v>
      </c>
      <c r="I402" s="47" t="str">
        <f t="shared" si="145"/>
        <v>0</v>
      </c>
      <c r="J402" s="47" t="str">
        <f t="shared" si="146"/>
        <v>0</v>
      </c>
      <c r="K402" s="47" t="str">
        <f t="shared" si="147"/>
        <v>0000</v>
      </c>
      <c r="L402" s="52" t="str">
        <f t="shared" si="148"/>
        <v>15609674Turnaround Network</v>
      </c>
      <c r="M402" s="19"/>
      <c r="N402" s="19"/>
      <c r="O402" s="19"/>
      <c r="P402" s="19"/>
      <c r="Q402" s="19">
        <v>6463</v>
      </c>
      <c r="R402" s="19"/>
      <c r="S402" s="19">
        <v>0</v>
      </c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>
        <f t="shared" si="149"/>
        <v>6463</v>
      </c>
      <c r="AG402" s="19"/>
      <c r="AH402" s="19">
        <v>0</v>
      </c>
      <c r="AI402" s="19"/>
      <c r="AJ402" s="19"/>
      <c r="AK402" s="19"/>
      <c r="AL402" s="19"/>
      <c r="AM402" s="19"/>
      <c r="AN402" s="19">
        <v>0</v>
      </c>
      <c r="AO402" s="19">
        <v>0</v>
      </c>
      <c r="AP402" s="19"/>
      <c r="AQ402" s="19"/>
      <c r="AR402" s="19"/>
      <c r="AS402" s="19"/>
      <c r="AT402" s="21">
        <v>0</v>
      </c>
      <c r="AU402" s="21">
        <v>0</v>
      </c>
      <c r="AV402" s="21">
        <v>0</v>
      </c>
      <c r="AW402" s="22">
        <f t="shared" si="150"/>
        <v>6463</v>
      </c>
      <c r="AX402" s="23">
        <v>0</v>
      </c>
      <c r="AY402" s="19">
        <v>0</v>
      </c>
      <c r="AZ402" s="22"/>
      <c r="BA402" s="24">
        <v>0</v>
      </c>
      <c r="BB402" s="19">
        <v>0</v>
      </c>
      <c r="BC402" s="19">
        <v>0</v>
      </c>
      <c r="BD402" s="19">
        <v>0</v>
      </c>
      <c r="BE402" s="19"/>
      <c r="BF402" s="19"/>
      <c r="BG402" s="19">
        <v>0</v>
      </c>
      <c r="BH402" s="19">
        <v>0</v>
      </c>
      <c r="BI402" s="19">
        <v>0</v>
      </c>
      <c r="BJ402" s="21"/>
      <c r="BK402" s="21"/>
      <c r="BL402" s="21"/>
      <c r="BM402" s="21">
        <f t="shared" si="142"/>
        <v>6463</v>
      </c>
      <c r="BN402" s="19"/>
      <c r="BO402" s="19">
        <v>-6463</v>
      </c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>
        <f t="shared" si="151"/>
        <v>0</v>
      </c>
      <c r="CB402" s="20"/>
      <c r="CC402" s="20"/>
      <c r="CD402" s="20"/>
    </row>
    <row r="403" spans="1:82" s="49" customFormat="1" x14ac:dyDescent="0.3">
      <c r="A403" s="50" t="s">
        <v>88</v>
      </c>
      <c r="B403" s="52" t="s">
        <v>686</v>
      </c>
      <c r="C403" s="51" t="s">
        <v>90</v>
      </c>
      <c r="D403" s="51" t="s">
        <v>688</v>
      </c>
      <c r="E403" s="52" t="s">
        <v>635</v>
      </c>
      <c r="F403" s="52" t="s">
        <v>636</v>
      </c>
      <c r="G403" s="47" t="str">
        <f t="shared" si="143"/>
        <v>1</v>
      </c>
      <c r="H403" s="47" t="str">
        <f t="shared" si="144"/>
        <v>0</v>
      </c>
      <c r="I403" s="47" t="str">
        <f t="shared" si="145"/>
        <v>0</v>
      </c>
      <c r="J403" s="47" t="str">
        <f t="shared" si="146"/>
        <v>0</v>
      </c>
      <c r="K403" s="47" t="str">
        <f t="shared" si="147"/>
        <v>1000</v>
      </c>
      <c r="L403" s="52" t="str">
        <f t="shared" si="148"/>
        <v>15609674Turnaround Network</v>
      </c>
      <c r="M403" s="19">
        <v>100265</v>
      </c>
      <c r="N403" s="19"/>
      <c r="O403" s="19"/>
      <c r="P403" s="19"/>
      <c r="Q403" s="19">
        <f>SUM(M403:P403)</f>
        <v>100265</v>
      </c>
      <c r="R403" s="19"/>
      <c r="S403" s="19">
        <v>0</v>
      </c>
      <c r="T403" s="19"/>
      <c r="U403" s="19"/>
      <c r="V403" s="19"/>
      <c r="W403" s="19"/>
      <c r="X403" s="19">
        <v>-23683</v>
      </c>
      <c r="Y403" s="19">
        <v>-3020</v>
      </c>
      <c r="Z403" s="19">
        <v>-2814</v>
      </c>
      <c r="AA403" s="19">
        <v>-7838</v>
      </c>
      <c r="AB403" s="19">
        <v>-2909</v>
      </c>
      <c r="AC403" s="19">
        <v>-6620</v>
      </c>
      <c r="AD403" s="19">
        <v>-10732</v>
      </c>
      <c r="AE403" s="19"/>
      <c r="AF403" s="19">
        <f t="shared" si="149"/>
        <v>42649</v>
      </c>
      <c r="AG403" s="19"/>
      <c r="AH403" s="19">
        <v>0</v>
      </c>
      <c r="AI403" s="19"/>
      <c r="AJ403" s="19">
        <v>-6995.38</v>
      </c>
      <c r="AK403" s="19"/>
      <c r="AL403" s="19">
        <v>-8235.86</v>
      </c>
      <c r="AM403" s="19">
        <v>-1283</v>
      </c>
      <c r="AN403" s="19">
        <v>0</v>
      </c>
      <c r="AO403" s="19">
        <v>0</v>
      </c>
      <c r="AP403" s="19"/>
      <c r="AQ403" s="19"/>
      <c r="AR403" s="19"/>
      <c r="AS403" s="19"/>
      <c r="AT403" s="21">
        <v>0</v>
      </c>
      <c r="AU403" s="21">
        <v>0</v>
      </c>
      <c r="AV403" s="21">
        <v>0</v>
      </c>
      <c r="AW403" s="22">
        <f t="shared" si="150"/>
        <v>26134.760000000002</v>
      </c>
      <c r="AX403" s="23">
        <v>0</v>
      </c>
      <c r="AY403" s="19">
        <v>0</v>
      </c>
      <c r="AZ403" s="22"/>
      <c r="BA403" s="24">
        <v>0</v>
      </c>
      <c r="BB403" s="19">
        <v>0</v>
      </c>
      <c r="BC403" s="19">
        <v>0</v>
      </c>
      <c r="BD403" s="19">
        <v>0</v>
      </c>
      <c r="BE403" s="19"/>
      <c r="BF403" s="19"/>
      <c r="BG403" s="19">
        <v>0</v>
      </c>
      <c r="BH403" s="19">
        <v>0</v>
      </c>
      <c r="BI403" s="19">
        <v>0</v>
      </c>
      <c r="BJ403" s="21"/>
      <c r="BK403" s="21"/>
      <c r="BL403" s="21"/>
      <c r="BM403" s="21">
        <f t="shared" si="142"/>
        <v>26134.760000000002</v>
      </c>
      <c r="BN403" s="19"/>
      <c r="BO403" s="19">
        <v>-6529.9599999999991</v>
      </c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>
        <f t="shared" si="151"/>
        <v>19604.800000000003</v>
      </c>
      <c r="CB403" s="20"/>
      <c r="CC403" s="20"/>
      <c r="CD403" s="20"/>
    </row>
    <row r="404" spans="1:82" s="49" customFormat="1" x14ac:dyDescent="0.3">
      <c r="A404" s="50" t="s">
        <v>88</v>
      </c>
      <c r="B404" s="52" t="s">
        <v>40</v>
      </c>
      <c r="C404" s="51" t="s">
        <v>90</v>
      </c>
      <c r="D404" s="51" t="s">
        <v>42</v>
      </c>
      <c r="E404" s="52" t="s">
        <v>635</v>
      </c>
      <c r="F404" s="52" t="s">
        <v>636</v>
      </c>
      <c r="G404" s="47" t="str">
        <f t="shared" si="143"/>
        <v>0</v>
      </c>
      <c r="H404" s="47" t="str">
        <f t="shared" si="144"/>
        <v>0</v>
      </c>
      <c r="I404" s="47" t="str">
        <f t="shared" si="145"/>
        <v>0</v>
      </c>
      <c r="J404" s="47" t="str">
        <f t="shared" si="146"/>
        <v>0</v>
      </c>
      <c r="K404" s="47" t="str">
        <f t="shared" si="147"/>
        <v>0000</v>
      </c>
      <c r="L404" s="52" t="str">
        <f t="shared" si="148"/>
        <v>1560N/ATurnaround Network</v>
      </c>
      <c r="M404" s="19"/>
      <c r="N404" s="19"/>
      <c r="O404" s="19"/>
      <c r="P404" s="19"/>
      <c r="Q404" s="19">
        <v>11982.41</v>
      </c>
      <c r="R404" s="19"/>
      <c r="S404" s="19">
        <v>0</v>
      </c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>
        <f t="shared" si="149"/>
        <v>11982.41</v>
      </c>
      <c r="AG404" s="19"/>
      <c r="AH404" s="19">
        <v>0</v>
      </c>
      <c r="AI404" s="19"/>
      <c r="AJ404" s="19"/>
      <c r="AK404" s="19"/>
      <c r="AL404" s="19"/>
      <c r="AM404" s="19"/>
      <c r="AN404" s="19">
        <v>0</v>
      </c>
      <c r="AO404" s="19">
        <v>0</v>
      </c>
      <c r="AP404" s="19"/>
      <c r="AQ404" s="19"/>
      <c r="AR404" s="19"/>
      <c r="AS404" s="19"/>
      <c r="AT404" s="21">
        <v>-403.45</v>
      </c>
      <c r="AU404" s="21">
        <v>0</v>
      </c>
      <c r="AV404" s="21">
        <v>0</v>
      </c>
      <c r="AW404" s="22">
        <f t="shared" si="150"/>
        <v>11578.96</v>
      </c>
      <c r="AX404" s="23">
        <v>0</v>
      </c>
      <c r="AY404" s="19">
        <v>0</v>
      </c>
      <c r="AZ404" s="22"/>
      <c r="BA404" s="24">
        <v>0</v>
      </c>
      <c r="BB404" s="19">
        <v>0</v>
      </c>
      <c r="BC404" s="19">
        <v>0</v>
      </c>
      <c r="BD404" s="19">
        <v>0</v>
      </c>
      <c r="BE404" s="19"/>
      <c r="BF404" s="19"/>
      <c r="BG404" s="19">
        <v>0</v>
      </c>
      <c r="BH404" s="19">
        <v>0</v>
      </c>
      <c r="BI404" s="19">
        <v>0</v>
      </c>
      <c r="BJ404" s="21"/>
      <c r="BK404" s="21"/>
      <c r="BL404" s="21"/>
      <c r="BM404" s="21">
        <f t="shared" si="142"/>
        <v>11578.96</v>
      </c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>
        <f t="shared" si="151"/>
        <v>11578.96</v>
      </c>
      <c r="CB404" s="20"/>
      <c r="CC404" s="20"/>
      <c r="CD404" s="20"/>
    </row>
    <row r="405" spans="1:82" s="49" customFormat="1" x14ac:dyDescent="0.3">
      <c r="A405" s="50" t="s">
        <v>88</v>
      </c>
      <c r="B405" s="52" t="s">
        <v>40</v>
      </c>
      <c r="C405" s="51" t="s">
        <v>90</v>
      </c>
      <c r="D405" s="51" t="s">
        <v>42</v>
      </c>
      <c r="E405" s="52" t="s">
        <v>635</v>
      </c>
      <c r="F405" s="52" t="s">
        <v>636</v>
      </c>
      <c r="G405" s="47" t="str">
        <f t="shared" si="143"/>
        <v>1</v>
      </c>
      <c r="H405" s="47" t="str">
        <f t="shared" si="144"/>
        <v>1</v>
      </c>
      <c r="I405" s="47" t="str">
        <f t="shared" si="145"/>
        <v>0</v>
      </c>
      <c r="J405" s="47" t="str">
        <f t="shared" si="146"/>
        <v>0</v>
      </c>
      <c r="K405" s="47" t="str">
        <f t="shared" si="147"/>
        <v>1100</v>
      </c>
      <c r="L405" s="52" t="str">
        <f t="shared" si="148"/>
        <v>1560N/ATurnaround Network</v>
      </c>
      <c r="M405" s="19">
        <v>49998</v>
      </c>
      <c r="N405" s="19"/>
      <c r="O405" s="19"/>
      <c r="P405" s="19"/>
      <c r="Q405" s="19">
        <f>SUM(M405:P405)</f>
        <v>49998</v>
      </c>
      <c r="R405" s="19"/>
      <c r="S405" s="19">
        <v>50000</v>
      </c>
      <c r="T405" s="19"/>
      <c r="U405" s="19"/>
      <c r="V405" s="19"/>
      <c r="W405" s="19"/>
      <c r="X405" s="19">
        <v>-8868</v>
      </c>
      <c r="Y405" s="19">
        <v>-304</v>
      </c>
      <c r="Z405" s="19">
        <v>-170</v>
      </c>
      <c r="AA405" s="19">
        <v>-14000</v>
      </c>
      <c r="AB405" s="19"/>
      <c r="AC405" s="19">
        <v>-1189</v>
      </c>
      <c r="AD405" s="19">
        <v>-2462</v>
      </c>
      <c r="AE405" s="19"/>
      <c r="AF405" s="19">
        <f t="shared" si="149"/>
        <v>73005</v>
      </c>
      <c r="AG405" s="19"/>
      <c r="AH405" s="19">
        <v>0</v>
      </c>
      <c r="AI405" s="19"/>
      <c r="AJ405" s="19">
        <v>-129.08000000000001</v>
      </c>
      <c r="AK405" s="19"/>
      <c r="AL405" s="19">
        <v>-4531.6000000000004</v>
      </c>
      <c r="AM405" s="19">
        <v>-473</v>
      </c>
      <c r="AN405" s="19">
        <v>0</v>
      </c>
      <c r="AO405" s="19">
        <v>0</v>
      </c>
      <c r="AP405" s="19">
        <v>-1322.02</v>
      </c>
      <c r="AQ405" s="19"/>
      <c r="AR405" s="19">
        <v>-1565.84</v>
      </c>
      <c r="AS405" s="19"/>
      <c r="AT405" s="21">
        <v>0</v>
      </c>
      <c r="AU405" s="21">
        <v>0</v>
      </c>
      <c r="AV405" s="21">
        <v>0</v>
      </c>
      <c r="AW405" s="22">
        <f t="shared" si="150"/>
        <v>64983.459999999992</v>
      </c>
      <c r="AX405" s="23">
        <v>20466</v>
      </c>
      <c r="AY405" s="19">
        <v>0</v>
      </c>
      <c r="AZ405" s="22"/>
      <c r="BA405" s="24">
        <v>0</v>
      </c>
      <c r="BB405" s="19">
        <v>0</v>
      </c>
      <c r="BC405" s="19">
        <v>0</v>
      </c>
      <c r="BD405" s="19">
        <v>0</v>
      </c>
      <c r="BE405" s="19"/>
      <c r="BF405" s="19">
        <v>-1683.59</v>
      </c>
      <c r="BG405" s="19">
        <v>0</v>
      </c>
      <c r="BH405" s="19">
        <v>0</v>
      </c>
      <c r="BI405" s="19">
        <v>-5372</v>
      </c>
      <c r="BJ405" s="21"/>
      <c r="BK405" s="21"/>
      <c r="BL405" s="21"/>
      <c r="BM405" s="21">
        <f t="shared" si="142"/>
        <v>78393.87</v>
      </c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>
        <f t="shared" si="151"/>
        <v>78393.87</v>
      </c>
      <c r="CB405" s="20"/>
      <c r="CC405" s="20"/>
      <c r="CD405" s="20"/>
    </row>
    <row r="406" spans="1:82" s="49" customFormat="1" x14ac:dyDescent="0.3">
      <c r="A406" s="50" t="s">
        <v>92</v>
      </c>
      <c r="B406" s="51" t="s">
        <v>361</v>
      </c>
      <c r="C406" s="51" t="s">
        <v>94</v>
      </c>
      <c r="D406" s="51" t="s">
        <v>626</v>
      </c>
      <c r="E406" s="52" t="s">
        <v>635</v>
      </c>
      <c r="F406" s="52" t="s">
        <v>636</v>
      </c>
      <c r="G406" s="47" t="str">
        <f t="shared" si="143"/>
        <v>0</v>
      </c>
      <c r="H406" s="47" t="str">
        <f t="shared" si="144"/>
        <v>0</v>
      </c>
      <c r="I406" s="47" t="str">
        <f t="shared" si="145"/>
        <v>1</v>
      </c>
      <c r="J406" s="47" t="str">
        <f t="shared" si="146"/>
        <v>0</v>
      </c>
      <c r="K406" s="47" t="str">
        <f t="shared" si="147"/>
        <v>0010</v>
      </c>
      <c r="L406" s="52" t="str">
        <f t="shared" si="148"/>
        <v>20001520Turnaround Network</v>
      </c>
      <c r="M406" s="19"/>
      <c r="N406" s="19"/>
      <c r="O406" s="19"/>
      <c r="P406" s="19"/>
      <c r="Q406" s="19">
        <f>SUM(M406:P406)</f>
        <v>0</v>
      </c>
      <c r="R406" s="19"/>
      <c r="S406" s="19">
        <v>0</v>
      </c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>
        <f t="shared" si="149"/>
        <v>0</v>
      </c>
      <c r="AG406" s="19"/>
      <c r="AH406" s="19">
        <v>0</v>
      </c>
      <c r="AI406" s="19">
        <v>15738</v>
      </c>
      <c r="AJ406" s="19"/>
      <c r="AK406" s="19"/>
      <c r="AL406" s="19"/>
      <c r="AM406" s="19"/>
      <c r="AN406" s="19">
        <v>0</v>
      </c>
      <c r="AO406" s="19">
        <v>0</v>
      </c>
      <c r="AP406" s="19"/>
      <c r="AQ406" s="19"/>
      <c r="AR406" s="19"/>
      <c r="AS406" s="19"/>
      <c r="AT406" s="21">
        <v>0</v>
      </c>
      <c r="AU406" s="21">
        <v>0</v>
      </c>
      <c r="AV406" s="21">
        <v>0</v>
      </c>
      <c r="AW406" s="22">
        <f t="shared" si="150"/>
        <v>15738</v>
      </c>
      <c r="AX406" s="23">
        <v>0</v>
      </c>
      <c r="AY406" s="19">
        <v>15249</v>
      </c>
      <c r="AZ406" s="22"/>
      <c r="BA406" s="24">
        <v>0</v>
      </c>
      <c r="BB406" s="19">
        <v>0</v>
      </c>
      <c r="BC406" s="19">
        <v>0</v>
      </c>
      <c r="BD406" s="19">
        <v>-29377.599999999999</v>
      </c>
      <c r="BE406" s="19"/>
      <c r="BF406" s="19"/>
      <c r="BG406" s="19">
        <v>0</v>
      </c>
      <c r="BH406" s="19">
        <v>0</v>
      </c>
      <c r="BI406" s="19">
        <v>0</v>
      </c>
      <c r="BJ406" s="21"/>
      <c r="BK406" s="21" t="s">
        <v>75</v>
      </c>
      <c r="BL406" s="21"/>
      <c r="BM406" s="21">
        <f t="shared" si="142"/>
        <v>1609.4000000000015</v>
      </c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>
        <f t="shared" si="151"/>
        <v>1609.4000000000015</v>
      </c>
      <c r="CB406" s="20"/>
      <c r="CC406" s="20"/>
      <c r="CD406" s="20"/>
    </row>
    <row r="407" spans="1:82" s="49" customFormat="1" x14ac:dyDescent="0.3">
      <c r="A407" s="50" t="s">
        <v>385</v>
      </c>
      <c r="B407" s="52" t="s">
        <v>552</v>
      </c>
      <c r="C407" s="51" t="s">
        <v>387</v>
      </c>
      <c r="D407" s="51" t="s">
        <v>553</v>
      </c>
      <c r="E407" s="52" t="s">
        <v>635</v>
      </c>
      <c r="F407" s="52" t="s">
        <v>636</v>
      </c>
      <c r="G407" s="47" t="str">
        <f t="shared" si="143"/>
        <v>1</v>
      </c>
      <c r="H407" s="47" t="str">
        <f t="shared" si="144"/>
        <v>0</v>
      </c>
      <c r="I407" s="47" t="str">
        <f t="shared" si="145"/>
        <v>0</v>
      </c>
      <c r="J407" s="47" t="str">
        <f t="shared" si="146"/>
        <v>0</v>
      </c>
      <c r="K407" s="47" t="str">
        <f t="shared" si="147"/>
        <v>1000</v>
      </c>
      <c r="L407" s="52" t="str">
        <f t="shared" si="148"/>
        <v>21806366Turnaround Network</v>
      </c>
      <c r="M407" s="19">
        <v>109068</v>
      </c>
      <c r="N407" s="19"/>
      <c r="O407" s="19"/>
      <c r="P407" s="19"/>
      <c r="Q407" s="19">
        <f>SUM(M407:P407)</f>
        <v>109068</v>
      </c>
      <c r="R407" s="19"/>
      <c r="S407" s="19">
        <v>0</v>
      </c>
      <c r="T407" s="19"/>
      <c r="U407" s="19"/>
      <c r="V407" s="19">
        <v>-45575</v>
      </c>
      <c r="W407" s="19"/>
      <c r="X407" s="19"/>
      <c r="Y407" s="19"/>
      <c r="Z407" s="19"/>
      <c r="AA407" s="19">
        <v>-33320</v>
      </c>
      <c r="AB407" s="19"/>
      <c r="AC407" s="19"/>
      <c r="AD407" s="19"/>
      <c r="AE407" s="19"/>
      <c r="AF407" s="19">
        <f t="shared" si="149"/>
        <v>30173</v>
      </c>
      <c r="AG407" s="19">
        <v>25000</v>
      </c>
      <c r="AH407" s="19">
        <v>0</v>
      </c>
      <c r="AI407" s="19"/>
      <c r="AJ407" s="19"/>
      <c r="AK407" s="19"/>
      <c r="AL407" s="19">
        <v>-23514</v>
      </c>
      <c r="AM407" s="19"/>
      <c r="AN407" s="19">
        <v>-6659</v>
      </c>
      <c r="AO407" s="19">
        <v>0</v>
      </c>
      <c r="AP407" s="19"/>
      <c r="AQ407" s="19"/>
      <c r="AR407" s="19"/>
      <c r="AS407" s="19"/>
      <c r="AT407" s="21">
        <v>0</v>
      </c>
      <c r="AU407" s="21">
        <v>0</v>
      </c>
      <c r="AV407" s="21">
        <v>0</v>
      </c>
      <c r="AW407" s="22">
        <f t="shared" si="150"/>
        <v>25000</v>
      </c>
      <c r="AX407" s="23">
        <v>47508.0363</v>
      </c>
      <c r="AY407" s="19">
        <v>0</v>
      </c>
      <c r="AZ407" s="22"/>
      <c r="BA407" s="24">
        <v>0</v>
      </c>
      <c r="BB407" s="19">
        <v>-24401.5</v>
      </c>
      <c r="BC407" s="19">
        <v>0</v>
      </c>
      <c r="BD407" s="19">
        <v>0</v>
      </c>
      <c r="BE407" s="19"/>
      <c r="BF407" s="19"/>
      <c r="BG407" s="19">
        <v>-3055.2</v>
      </c>
      <c r="BH407" s="19">
        <v>-9930.18</v>
      </c>
      <c r="BI407" s="19">
        <v>0</v>
      </c>
      <c r="BJ407" s="21"/>
      <c r="BK407" s="21"/>
      <c r="BL407" s="21"/>
      <c r="BM407" s="21">
        <f t="shared" si="142"/>
        <v>35121.15630000001</v>
      </c>
      <c r="BN407" s="19"/>
      <c r="BO407" s="19">
        <v>-3225.9</v>
      </c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>
        <f t="shared" si="151"/>
        <v>31895.256300000008</v>
      </c>
      <c r="CB407" s="20"/>
      <c r="CC407" s="20"/>
      <c r="CD407" s="20"/>
    </row>
    <row r="408" spans="1:82" s="49" customFormat="1" x14ac:dyDescent="0.3">
      <c r="A408" s="50" t="s">
        <v>385</v>
      </c>
      <c r="B408" s="52" t="s">
        <v>554</v>
      </c>
      <c r="C408" s="51" t="s">
        <v>387</v>
      </c>
      <c r="D408" s="51" t="s">
        <v>689</v>
      </c>
      <c r="E408" s="52" t="s">
        <v>635</v>
      </c>
      <c r="F408" s="52"/>
      <c r="G408" s="47"/>
      <c r="H408" s="47"/>
      <c r="I408" s="47"/>
      <c r="J408" s="47"/>
      <c r="K408" s="47"/>
      <c r="L408" s="52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21"/>
      <c r="AU408" s="21"/>
      <c r="AV408" s="21"/>
      <c r="AW408" s="22"/>
      <c r="AX408" s="23"/>
      <c r="AY408" s="19"/>
      <c r="AZ408" s="22">
        <v>30000</v>
      </c>
      <c r="BA408" s="24"/>
      <c r="BB408" s="19"/>
      <c r="BC408" s="19"/>
      <c r="BD408" s="19"/>
      <c r="BE408" s="19"/>
      <c r="BF408" s="19"/>
      <c r="BG408" s="19"/>
      <c r="BH408" s="19"/>
      <c r="BI408" s="19"/>
      <c r="BJ408" s="21"/>
      <c r="BK408" s="21"/>
      <c r="BL408" s="21"/>
      <c r="BM408" s="21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>
        <f t="shared" si="151"/>
        <v>0</v>
      </c>
      <c r="CB408" s="20"/>
      <c r="CC408" s="20"/>
      <c r="CD408" s="20"/>
    </row>
    <row r="409" spans="1:82" s="49" customFormat="1" x14ac:dyDescent="0.3">
      <c r="A409" s="50" t="s">
        <v>385</v>
      </c>
      <c r="B409" s="52" t="s">
        <v>690</v>
      </c>
      <c r="C409" s="51" t="s">
        <v>387</v>
      </c>
      <c r="D409" s="51" t="s">
        <v>691</v>
      </c>
      <c r="E409" s="52" t="s">
        <v>635</v>
      </c>
      <c r="F409" s="52" t="s">
        <v>636</v>
      </c>
      <c r="G409" s="47" t="str">
        <f t="shared" ref="G409:G426" si="153">IF(M409&gt;0, "1", "0")</f>
        <v>0</v>
      </c>
      <c r="H409" s="47" t="str">
        <f t="shared" ref="H409:H426" si="154">IF(S409&gt;0, "1", "0")</f>
        <v>0</v>
      </c>
      <c r="I409" s="47" t="str">
        <f t="shared" ref="I409:I426" si="155">IF(AI409&gt;0, "1", "0")</f>
        <v>0</v>
      </c>
      <c r="J409" s="47" t="str">
        <f t="shared" ref="J409:J426" si="156">IF(AZ409&gt;0, "1", "0")</f>
        <v>0</v>
      </c>
      <c r="K409" s="47" t="str">
        <f t="shared" ref="K409:K426" si="157">CONCATENATE(G409,H409,I409,J409)</f>
        <v>0000</v>
      </c>
      <c r="L409" s="52" t="str">
        <f t="shared" ref="L409:L426" si="158">A409&amp;B409&amp;E409</f>
        <v>21806486Turnaround Network</v>
      </c>
      <c r="M409" s="19"/>
      <c r="N409" s="19"/>
      <c r="O409" s="19"/>
      <c r="P409" s="19"/>
      <c r="Q409" s="19">
        <v>9285</v>
      </c>
      <c r="R409" s="19"/>
      <c r="S409" s="19">
        <v>0</v>
      </c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>
        <f t="shared" ref="AF409:AF426" si="159">SUM(Q409:AE409)</f>
        <v>9285</v>
      </c>
      <c r="AG409" s="19"/>
      <c r="AH409" s="19">
        <v>0</v>
      </c>
      <c r="AI409" s="19"/>
      <c r="AJ409" s="19">
        <v>-3372</v>
      </c>
      <c r="AK409" s="19"/>
      <c r="AL409" s="19"/>
      <c r="AM409" s="19"/>
      <c r="AN409" s="19">
        <v>-5771</v>
      </c>
      <c r="AO409" s="19">
        <v>0</v>
      </c>
      <c r="AP409" s="19"/>
      <c r="AQ409" s="19"/>
      <c r="AR409" s="19"/>
      <c r="AS409" s="19"/>
      <c r="AT409" s="21">
        <v>-142</v>
      </c>
      <c r="AU409" s="21">
        <v>0</v>
      </c>
      <c r="AV409" s="21">
        <v>0</v>
      </c>
      <c r="AW409" s="22">
        <f t="shared" ref="AW409:AW426" si="160">SUM(AF409:AV409)</f>
        <v>0</v>
      </c>
      <c r="AX409" s="23">
        <v>0</v>
      </c>
      <c r="AY409" s="19">
        <v>0</v>
      </c>
      <c r="AZ409" s="22"/>
      <c r="BA409" s="24">
        <v>0</v>
      </c>
      <c r="BB409" s="19">
        <v>0</v>
      </c>
      <c r="BC409" s="19">
        <v>0</v>
      </c>
      <c r="BD409" s="19">
        <v>0</v>
      </c>
      <c r="BE409" s="19"/>
      <c r="BF409" s="19"/>
      <c r="BG409" s="19">
        <v>0</v>
      </c>
      <c r="BH409" s="19">
        <v>0</v>
      </c>
      <c r="BI409" s="19">
        <v>0</v>
      </c>
      <c r="BJ409" s="21"/>
      <c r="BK409" s="21"/>
      <c r="BL409" s="21"/>
      <c r="BM409" s="21">
        <f t="shared" ref="BM409:BM426" si="161">SUM(AW409:BL409)</f>
        <v>0</v>
      </c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>
        <f t="shared" si="151"/>
        <v>0</v>
      </c>
      <c r="CB409" s="20"/>
      <c r="CC409" s="20"/>
      <c r="CD409" s="20"/>
    </row>
    <row r="410" spans="1:82" s="49" customFormat="1" x14ac:dyDescent="0.3">
      <c r="A410" s="50" t="s">
        <v>385</v>
      </c>
      <c r="B410" s="52" t="s">
        <v>692</v>
      </c>
      <c r="C410" s="51" t="s">
        <v>387</v>
      </c>
      <c r="D410" s="51" t="s">
        <v>691</v>
      </c>
      <c r="E410" s="52" t="s">
        <v>635</v>
      </c>
      <c r="F410" s="52" t="s">
        <v>636</v>
      </c>
      <c r="G410" s="47" t="str">
        <f t="shared" si="153"/>
        <v>1</v>
      </c>
      <c r="H410" s="47" t="str">
        <f t="shared" si="154"/>
        <v>0</v>
      </c>
      <c r="I410" s="47" t="str">
        <f t="shared" si="155"/>
        <v>0</v>
      </c>
      <c r="J410" s="47" t="str">
        <f t="shared" si="156"/>
        <v>0</v>
      </c>
      <c r="K410" s="47" t="str">
        <f t="shared" si="157"/>
        <v>1000</v>
      </c>
      <c r="L410" s="52" t="str">
        <f t="shared" si="158"/>
        <v>21806490Turnaround Network</v>
      </c>
      <c r="M410" s="19">
        <v>100631</v>
      </c>
      <c r="N410" s="19"/>
      <c r="O410" s="19"/>
      <c r="P410" s="19"/>
      <c r="Q410" s="19">
        <f>SUM(M410:P410)</f>
        <v>100631</v>
      </c>
      <c r="R410" s="19">
        <v>26485</v>
      </c>
      <c r="S410" s="19">
        <v>0</v>
      </c>
      <c r="T410" s="19"/>
      <c r="U410" s="19">
        <v>-21470</v>
      </c>
      <c r="V410" s="19"/>
      <c r="W410" s="19">
        <v>-32413</v>
      </c>
      <c r="X410" s="19"/>
      <c r="Y410" s="19"/>
      <c r="Z410" s="19"/>
      <c r="AA410" s="19">
        <v>-38483</v>
      </c>
      <c r="AB410" s="19"/>
      <c r="AC410" s="19"/>
      <c r="AD410" s="19"/>
      <c r="AE410" s="19"/>
      <c r="AF410" s="19">
        <f t="shared" si="159"/>
        <v>34750</v>
      </c>
      <c r="AG410" s="19"/>
      <c r="AH410" s="19">
        <v>0</v>
      </c>
      <c r="AI410" s="19"/>
      <c r="AJ410" s="19">
        <v>-8265</v>
      </c>
      <c r="AK410" s="19"/>
      <c r="AL410" s="19"/>
      <c r="AM410" s="19"/>
      <c r="AN410" s="19">
        <v>0</v>
      </c>
      <c r="AO410" s="19">
        <v>0</v>
      </c>
      <c r="AP410" s="19"/>
      <c r="AQ410" s="19"/>
      <c r="AR410" s="19"/>
      <c r="AS410" s="19"/>
      <c r="AT410" s="21">
        <v>0</v>
      </c>
      <c r="AU410" s="21">
        <v>0</v>
      </c>
      <c r="AV410" s="21">
        <v>-25000</v>
      </c>
      <c r="AW410" s="22">
        <f t="shared" si="160"/>
        <v>1485</v>
      </c>
      <c r="AX410" s="23">
        <v>0</v>
      </c>
      <c r="AY410" s="19">
        <v>0</v>
      </c>
      <c r="AZ410" s="22"/>
      <c r="BA410" s="24">
        <v>0</v>
      </c>
      <c r="BB410" s="19">
        <v>0</v>
      </c>
      <c r="BC410" s="19">
        <v>0</v>
      </c>
      <c r="BD410" s="19">
        <v>0</v>
      </c>
      <c r="BE410" s="19"/>
      <c r="BF410" s="19"/>
      <c r="BG410" s="19">
        <v>0</v>
      </c>
      <c r="BH410" s="19">
        <v>0</v>
      </c>
      <c r="BI410" s="19">
        <v>0</v>
      </c>
      <c r="BJ410" s="21"/>
      <c r="BK410" s="21"/>
      <c r="BL410" s="21"/>
      <c r="BM410" s="21">
        <f t="shared" si="161"/>
        <v>1485</v>
      </c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>
        <f t="shared" si="151"/>
        <v>1485</v>
      </c>
      <c r="CB410" s="20"/>
      <c r="CC410" s="20"/>
      <c r="CD410" s="20"/>
    </row>
    <row r="411" spans="1:82" s="49" customFormat="1" x14ac:dyDescent="0.3">
      <c r="A411" s="50" t="s">
        <v>385</v>
      </c>
      <c r="B411" s="52" t="s">
        <v>556</v>
      </c>
      <c r="C411" s="51" t="s">
        <v>387</v>
      </c>
      <c r="D411" s="51" t="s">
        <v>557</v>
      </c>
      <c r="E411" s="52" t="s">
        <v>635</v>
      </c>
      <c r="F411" s="52" t="s">
        <v>636</v>
      </c>
      <c r="G411" s="47" t="str">
        <f t="shared" si="153"/>
        <v>1</v>
      </c>
      <c r="H411" s="47" t="str">
        <f t="shared" si="154"/>
        <v>0</v>
      </c>
      <c r="I411" s="47" t="str">
        <f t="shared" si="155"/>
        <v>0</v>
      </c>
      <c r="J411" s="47" t="str">
        <f t="shared" si="156"/>
        <v>0</v>
      </c>
      <c r="K411" s="47" t="str">
        <f t="shared" si="157"/>
        <v>1000</v>
      </c>
      <c r="L411" s="52" t="str">
        <f t="shared" si="158"/>
        <v>21807106Turnaround Network</v>
      </c>
      <c r="M411" s="19">
        <v>125997</v>
      </c>
      <c r="N411" s="19"/>
      <c r="O411" s="19"/>
      <c r="P411" s="19"/>
      <c r="Q411" s="19">
        <f>SUM(M411:P411)</f>
        <v>125997</v>
      </c>
      <c r="R411" s="19"/>
      <c r="S411" s="19">
        <v>0</v>
      </c>
      <c r="T411" s="19"/>
      <c r="U411" s="19"/>
      <c r="V411" s="19">
        <v>-27142</v>
      </c>
      <c r="W411" s="19"/>
      <c r="X411" s="19"/>
      <c r="Y411" s="19"/>
      <c r="Z411" s="19"/>
      <c r="AA411" s="19">
        <v>-19346</v>
      </c>
      <c r="AB411" s="19"/>
      <c r="AC411" s="19"/>
      <c r="AD411" s="19"/>
      <c r="AE411" s="19"/>
      <c r="AF411" s="19">
        <f t="shared" si="159"/>
        <v>79509</v>
      </c>
      <c r="AG411" s="19">
        <v>25000</v>
      </c>
      <c r="AH411" s="19">
        <v>0</v>
      </c>
      <c r="AI411" s="19"/>
      <c r="AJ411" s="19">
        <v>-7225</v>
      </c>
      <c r="AK411" s="19"/>
      <c r="AL411" s="19"/>
      <c r="AM411" s="19"/>
      <c r="AN411" s="19">
        <v>-72284</v>
      </c>
      <c r="AO411" s="19">
        <v>0</v>
      </c>
      <c r="AP411" s="19"/>
      <c r="AQ411" s="19"/>
      <c r="AR411" s="19"/>
      <c r="AS411" s="19"/>
      <c r="AT411" s="21">
        <v>0</v>
      </c>
      <c r="AU411" s="21">
        <v>0</v>
      </c>
      <c r="AV411" s="21">
        <v>0</v>
      </c>
      <c r="AW411" s="22">
        <f t="shared" si="160"/>
        <v>25000</v>
      </c>
      <c r="AX411" s="23">
        <v>47290.5</v>
      </c>
      <c r="AY411" s="19">
        <v>0</v>
      </c>
      <c r="AZ411" s="22"/>
      <c r="BA411" s="24">
        <v>0</v>
      </c>
      <c r="BB411" s="19">
        <v>-15658.05</v>
      </c>
      <c r="BC411" s="19">
        <v>0</v>
      </c>
      <c r="BD411" s="19">
        <v>0</v>
      </c>
      <c r="BE411" s="19"/>
      <c r="BF411" s="19"/>
      <c r="BG411" s="19">
        <v>-7286.99</v>
      </c>
      <c r="BH411" s="19">
        <v>-8718.74</v>
      </c>
      <c r="BI411" s="19">
        <v>0</v>
      </c>
      <c r="BJ411" s="21"/>
      <c r="BK411" s="21"/>
      <c r="BL411" s="21"/>
      <c r="BM411" s="21">
        <f t="shared" si="161"/>
        <v>40626.720000000001</v>
      </c>
      <c r="BN411" s="19"/>
      <c r="BO411" s="19">
        <v>-14259.51</v>
      </c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>
        <f t="shared" si="151"/>
        <v>26367.21</v>
      </c>
      <c r="CB411" s="20"/>
      <c r="CC411" s="20"/>
      <c r="CD411" s="20"/>
    </row>
    <row r="412" spans="1:82" s="49" customFormat="1" x14ac:dyDescent="0.3">
      <c r="A412" s="50" t="s">
        <v>385</v>
      </c>
      <c r="B412" s="52" t="s">
        <v>40</v>
      </c>
      <c r="C412" s="51" t="s">
        <v>387</v>
      </c>
      <c r="D412" s="51" t="s">
        <v>42</v>
      </c>
      <c r="E412" s="52" t="s">
        <v>635</v>
      </c>
      <c r="F412" s="52" t="s">
        <v>636</v>
      </c>
      <c r="G412" s="47" t="str">
        <f t="shared" si="153"/>
        <v>1</v>
      </c>
      <c r="H412" s="47" t="str">
        <f t="shared" si="154"/>
        <v>1</v>
      </c>
      <c r="I412" s="47" t="str">
        <f t="shared" si="155"/>
        <v>0</v>
      </c>
      <c r="J412" s="47" t="str">
        <f t="shared" si="156"/>
        <v>0</v>
      </c>
      <c r="K412" s="47" t="str">
        <f t="shared" si="157"/>
        <v>1100</v>
      </c>
      <c r="L412" s="52" t="str">
        <f t="shared" si="158"/>
        <v>2180N/ATurnaround Network</v>
      </c>
      <c r="M412" s="19">
        <v>52843</v>
      </c>
      <c r="N412" s="19"/>
      <c r="O412" s="19"/>
      <c r="P412" s="19"/>
      <c r="Q412" s="19">
        <f>SUM(M412:P412)</f>
        <v>52843</v>
      </c>
      <c r="R412" s="19"/>
      <c r="S412" s="19">
        <v>42376</v>
      </c>
      <c r="T412" s="19"/>
      <c r="U412" s="19">
        <v>-1947</v>
      </c>
      <c r="V412" s="19"/>
      <c r="W412" s="19"/>
      <c r="X412" s="19"/>
      <c r="Y412" s="19"/>
      <c r="Z412" s="19"/>
      <c r="AA412" s="19">
        <v>-14940</v>
      </c>
      <c r="AB412" s="19"/>
      <c r="AC412" s="19"/>
      <c r="AD412" s="19"/>
      <c r="AE412" s="19"/>
      <c r="AF412" s="19">
        <f t="shared" si="159"/>
        <v>78332</v>
      </c>
      <c r="AG412" s="19"/>
      <c r="AH412" s="19">
        <v>0</v>
      </c>
      <c r="AI412" s="19"/>
      <c r="AJ412" s="19">
        <v>-27124</v>
      </c>
      <c r="AK412" s="19"/>
      <c r="AL412" s="19"/>
      <c r="AM412" s="19"/>
      <c r="AN412" s="19">
        <v>0</v>
      </c>
      <c r="AO412" s="19">
        <v>0</v>
      </c>
      <c r="AP412" s="19">
        <v>-41524.57</v>
      </c>
      <c r="AQ412" s="19"/>
      <c r="AR412" s="19"/>
      <c r="AS412" s="19"/>
      <c r="AT412" s="21">
        <v>0</v>
      </c>
      <c r="AU412" s="21">
        <v>0</v>
      </c>
      <c r="AV412" s="21">
        <v>0</v>
      </c>
      <c r="AW412" s="22">
        <f t="shared" si="160"/>
        <v>9683.43</v>
      </c>
      <c r="AX412" s="23">
        <v>94581</v>
      </c>
      <c r="AY412" s="19">
        <v>0</v>
      </c>
      <c r="AZ412" s="22"/>
      <c r="BA412" s="24">
        <v>0</v>
      </c>
      <c r="BB412" s="19">
        <v>0</v>
      </c>
      <c r="BC412" s="19">
        <v>0</v>
      </c>
      <c r="BD412" s="19">
        <v>0</v>
      </c>
      <c r="BE412" s="19"/>
      <c r="BF412" s="19"/>
      <c r="BG412" s="19">
        <v>0</v>
      </c>
      <c r="BH412" s="19">
        <v>-1462.17</v>
      </c>
      <c r="BI412" s="19">
        <v>0</v>
      </c>
      <c r="BJ412" s="21"/>
      <c r="BK412" s="21"/>
      <c r="BL412" s="21"/>
      <c r="BM412" s="21">
        <f t="shared" si="161"/>
        <v>102802.26</v>
      </c>
      <c r="BN412" s="19"/>
      <c r="BO412" s="19">
        <v>-52966.05</v>
      </c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>
        <f t="shared" si="151"/>
        <v>49836.209999999992</v>
      </c>
      <c r="CB412" s="20"/>
      <c r="CC412" s="20"/>
      <c r="CD412" s="20"/>
    </row>
    <row r="413" spans="1:82" s="49" customFormat="1" x14ac:dyDescent="0.3">
      <c r="A413" s="50" t="s">
        <v>63</v>
      </c>
      <c r="B413" s="52" t="s">
        <v>693</v>
      </c>
      <c r="C413" s="51" t="s">
        <v>64</v>
      </c>
      <c r="D413" s="51" t="s">
        <v>694</v>
      </c>
      <c r="E413" s="52" t="s">
        <v>635</v>
      </c>
      <c r="F413" s="52" t="s">
        <v>636</v>
      </c>
      <c r="G413" s="47" t="str">
        <f t="shared" si="153"/>
        <v>0</v>
      </c>
      <c r="H413" s="47" t="str">
        <f t="shared" si="154"/>
        <v>0</v>
      </c>
      <c r="I413" s="47" t="str">
        <f t="shared" si="155"/>
        <v>0</v>
      </c>
      <c r="J413" s="47" t="str">
        <f t="shared" si="156"/>
        <v>0</v>
      </c>
      <c r="K413" s="47" t="str">
        <f t="shared" si="157"/>
        <v>0000</v>
      </c>
      <c r="L413" s="52" t="str">
        <f t="shared" si="158"/>
        <v>26901304Turnaround Network</v>
      </c>
      <c r="M413" s="19"/>
      <c r="N413" s="19"/>
      <c r="O413" s="19"/>
      <c r="P413" s="19"/>
      <c r="Q413" s="19">
        <v>204</v>
      </c>
      <c r="R413" s="19"/>
      <c r="S413" s="19">
        <v>0</v>
      </c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>
        <f t="shared" si="159"/>
        <v>204</v>
      </c>
      <c r="AG413" s="19"/>
      <c r="AH413" s="19">
        <v>0</v>
      </c>
      <c r="AI413" s="19"/>
      <c r="AJ413" s="19"/>
      <c r="AK413" s="19"/>
      <c r="AL413" s="19"/>
      <c r="AM413" s="19"/>
      <c r="AN413" s="19">
        <v>0</v>
      </c>
      <c r="AO413" s="19">
        <v>0</v>
      </c>
      <c r="AP413" s="19"/>
      <c r="AQ413" s="19"/>
      <c r="AR413" s="19"/>
      <c r="AS413" s="19"/>
      <c r="AT413" s="21">
        <v>0</v>
      </c>
      <c r="AU413" s="21">
        <v>0</v>
      </c>
      <c r="AV413" s="21">
        <v>0</v>
      </c>
      <c r="AW413" s="22">
        <f t="shared" si="160"/>
        <v>204</v>
      </c>
      <c r="AX413" s="23">
        <v>0</v>
      </c>
      <c r="AY413" s="19">
        <v>0</v>
      </c>
      <c r="AZ413" s="22"/>
      <c r="BA413" s="24">
        <v>0</v>
      </c>
      <c r="BB413" s="19">
        <v>0</v>
      </c>
      <c r="BC413" s="19">
        <v>0</v>
      </c>
      <c r="BD413" s="19">
        <v>0</v>
      </c>
      <c r="BE413" s="19"/>
      <c r="BF413" s="19"/>
      <c r="BG413" s="19">
        <v>0</v>
      </c>
      <c r="BH413" s="19">
        <v>0</v>
      </c>
      <c r="BI413" s="19">
        <v>0</v>
      </c>
      <c r="BJ413" s="21"/>
      <c r="BK413" s="21"/>
      <c r="BL413" s="21"/>
      <c r="BM413" s="21">
        <f t="shared" si="161"/>
        <v>204</v>
      </c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>
        <f t="shared" si="151"/>
        <v>204</v>
      </c>
      <c r="CB413" s="20"/>
      <c r="CC413" s="20"/>
      <c r="CD413" s="20"/>
    </row>
    <row r="414" spans="1:82" s="49" customFormat="1" x14ac:dyDescent="0.3">
      <c r="A414" s="50" t="s">
        <v>63</v>
      </c>
      <c r="B414" s="51" t="s">
        <v>568</v>
      </c>
      <c r="C414" s="51" t="s">
        <v>64</v>
      </c>
      <c r="D414" s="51" t="s">
        <v>569</v>
      </c>
      <c r="E414" s="52" t="s">
        <v>635</v>
      </c>
      <c r="F414" s="52" t="s">
        <v>636</v>
      </c>
      <c r="G414" s="47" t="str">
        <f t="shared" si="153"/>
        <v>0</v>
      </c>
      <c r="H414" s="47" t="str">
        <f t="shared" si="154"/>
        <v>1</v>
      </c>
      <c r="I414" s="47" t="str">
        <f t="shared" si="155"/>
        <v>0</v>
      </c>
      <c r="J414" s="47" t="str">
        <f t="shared" si="156"/>
        <v>0</v>
      </c>
      <c r="K414" s="47" t="str">
        <f t="shared" si="157"/>
        <v>0100</v>
      </c>
      <c r="L414" s="52" t="str">
        <f t="shared" si="158"/>
        <v>26901454Turnaround Network</v>
      </c>
      <c r="M414" s="19"/>
      <c r="N414" s="19"/>
      <c r="O414" s="19"/>
      <c r="P414" s="19"/>
      <c r="Q414" s="19">
        <f>SUM(M414:P414)</f>
        <v>0</v>
      </c>
      <c r="R414" s="19"/>
      <c r="S414" s="19">
        <v>80000</v>
      </c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>
        <f t="shared" si="159"/>
        <v>80000</v>
      </c>
      <c r="AG414" s="19"/>
      <c r="AH414" s="19">
        <v>0</v>
      </c>
      <c r="AI414" s="19"/>
      <c r="AJ414" s="19"/>
      <c r="AK414" s="19"/>
      <c r="AL414" s="19"/>
      <c r="AM414" s="19"/>
      <c r="AN414" s="19">
        <v>0</v>
      </c>
      <c r="AO414" s="19">
        <v>0</v>
      </c>
      <c r="AP414" s="19">
        <v>-61962.8</v>
      </c>
      <c r="AQ414" s="19"/>
      <c r="AR414" s="19"/>
      <c r="AS414" s="19">
        <v>-14061.29</v>
      </c>
      <c r="AT414" s="21">
        <v>0</v>
      </c>
      <c r="AU414" s="21">
        <v>0</v>
      </c>
      <c r="AV414" s="21">
        <v>0</v>
      </c>
      <c r="AW414" s="22">
        <f t="shared" si="160"/>
        <v>3975.9099999999962</v>
      </c>
      <c r="AX414" s="23">
        <v>30000</v>
      </c>
      <c r="AY414" s="19">
        <v>0</v>
      </c>
      <c r="AZ414" s="22"/>
      <c r="BA414" s="24">
        <v>0</v>
      </c>
      <c r="BB414" s="19">
        <v>0</v>
      </c>
      <c r="BC414" s="19">
        <v>0</v>
      </c>
      <c r="BD414" s="19">
        <v>0</v>
      </c>
      <c r="BE414" s="19">
        <v>-2897.16</v>
      </c>
      <c r="BF414" s="19"/>
      <c r="BG414" s="19">
        <v>0</v>
      </c>
      <c r="BH414" s="19">
        <v>0</v>
      </c>
      <c r="BI414" s="19">
        <v>0</v>
      </c>
      <c r="BJ414" s="21"/>
      <c r="BK414" s="21">
        <v>-7617.41</v>
      </c>
      <c r="BL414" s="21">
        <v>-4048.5</v>
      </c>
      <c r="BM414" s="21">
        <f t="shared" si="161"/>
        <v>19412.839999999997</v>
      </c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>
        <f t="shared" si="151"/>
        <v>19412.839999999997</v>
      </c>
      <c r="CB414" s="20"/>
      <c r="CC414" s="20"/>
      <c r="CD414" s="20"/>
    </row>
    <row r="415" spans="1:82" s="49" customFormat="1" x14ac:dyDescent="0.3">
      <c r="A415" s="50" t="s">
        <v>63</v>
      </c>
      <c r="B415" s="52" t="s">
        <v>695</v>
      </c>
      <c r="C415" s="51" t="s">
        <v>64</v>
      </c>
      <c r="D415" s="51" t="s">
        <v>696</v>
      </c>
      <c r="E415" s="52" t="s">
        <v>635</v>
      </c>
      <c r="F415" s="52" t="s">
        <v>636</v>
      </c>
      <c r="G415" s="47" t="str">
        <f t="shared" si="153"/>
        <v>1</v>
      </c>
      <c r="H415" s="47" t="str">
        <f t="shared" si="154"/>
        <v>1</v>
      </c>
      <c r="I415" s="47" t="str">
        <f t="shared" si="155"/>
        <v>0</v>
      </c>
      <c r="J415" s="47" t="str">
        <f t="shared" si="156"/>
        <v>0</v>
      </c>
      <c r="K415" s="47" t="str">
        <f t="shared" si="157"/>
        <v>1100</v>
      </c>
      <c r="L415" s="52" t="str">
        <f t="shared" si="158"/>
        <v>26902394Turnaround Network</v>
      </c>
      <c r="M415" s="19">
        <v>50296</v>
      </c>
      <c r="N415" s="19"/>
      <c r="O415" s="19"/>
      <c r="P415" s="19"/>
      <c r="Q415" s="19">
        <f>SUM(M415:P415)</f>
        <v>50296</v>
      </c>
      <c r="R415" s="19"/>
      <c r="S415" s="19">
        <v>80000</v>
      </c>
      <c r="T415" s="19"/>
      <c r="U415" s="19"/>
      <c r="V415" s="19"/>
      <c r="W415" s="19"/>
      <c r="X415" s="19">
        <v>-33911</v>
      </c>
      <c r="Y415" s="19">
        <v>-10192</v>
      </c>
      <c r="Z415" s="19"/>
      <c r="AA415" s="19"/>
      <c r="AB415" s="19"/>
      <c r="AC415" s="19"/>
      <c r="AD415" s="19"/>
      <c r="AE415" s="19"/>
      <c r="AF415" s="19">
        <f t="shared" si="159"/>
        <v>86193</v>
      </c>
      <c r="AG415" s="19"/>
      <c r="AH415" s="19">
        <v>0</v>
      </c>
      <c r="AI415" s="19"/>
      <c r="AJ415" s="19"/>
      <c r="AK415" s="19"/>
      <c r="AL415" s="19"/>
      <c r="AM415" s="19">
        <v>-13318</v>
      </c>
      <c r="AN415" s="19">
        <v>0</v>
      </c>
      <c r="AO415" s="19">
        <v>0</v>
      </c>
      <c r="AP415" s="19">
        <v>-11493.2</v>
      </c>
      <c r="AQ415" s="19"/>
      <c r="AR415" s="19"/>
      <c r="AS415" s="19"/>
      <c r="AT415" s="21">
        <v>-30606.560000000001</v>
      </c>
      <c r="AU415" s="21">
        <v>0</v>
      </c>
      <c r="AV415" s="21">
        <v>-486</v>
      </c>
      <c r="AW415" s="22">
        <f t="shared" si="160"/>
        <v>30289.24</v>
      </c>
      <c r="AX415" s="23">
        <v>30000</v>
      </c>
      <c r="AY415" s="19">
        <v>0</v>
      </c>
      <c r="AZ415" s="22"/>
      <c r="BA415" s="24">
        <v>0</v>
      </c>
      <c r="BB415" s="19">
        <v>0</v>
      </c>
      <c r="BC415" s="19">
        <v>0</v>
      </c>
      <c r="BD415" s="19">
        <v>-3066.47</v>
      </c>
      <c r="BE415" s="19">
        <v>-4748</v>
      </c>
      <c r="BF415" s="19">
        <v>-5708.04</v>
      </c>
      <c r="BG415" s="19">
        <v>-500</v>
      </c>
      <c r="BH415" s="19">
        <v>-6967.09</v>
      </c>
      <c r="BI415" s="19">
        <v>-4671</v>
      </c>
      <c r="BJ415" s="21">
        <v>-921</v>
      </c>
      <c r="BK415" s="21">
        <v>-6950</v>
      </c>
      <c r="BL415" s="21">
        <v>-3758.05</v>
      </c>
      <c r="BM415" s="21">
        <f t="shared" si="161"/>
        <v>22999.59</v>
      </c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>
        <f t="shared" si="151"/>
        <v>22999.59</v>
      </c>
      <c r="CB415" s="20"/>
      <c r="CC415" s="20"/>
      <c r="CD415" s="20"/>
    </row>
    <row r="416" spans="1:82" s="49" customFormat="1" x14ac:dyDescent="0.3">
      <c r="A416" s="50" t="s">
        <v>63</v>
      </c>
      <c r="B416" s="52" t="s">
        <v>697</v>
      </c>
      <c r="C416" s="51" t="s">
        <v>64</v>
      </c>
      <c r="D416" s="51" t="s">
        <v>698</v>
      </c>
      <c r="E416" s="52" t="s">
        <v>635</v>
      </c>
      <c r="F416" s="52" t="s">
        <v>636</v>
      </c>
      <c r="G416" s="47" t="str">
        <f t="shared" si="153"/>
        <v>1</v>
      </c>
      <c r="H416" s="47" t="str">
        <f t="shared" si="154"/>
        <v>1</v>
      </c>
      <c r="I416" s="47" t="str">
        <f t="shared" si="155"/>
        <v>0</v>
      </c>
      <c r="J416" s="47" t="str">
        <f t="shared" si="156"/>
        <v>0</v>
      </c>
      <c r="K416" s="47" t="str">
        <f t="shared" si="157"/>
        <v>1100</v>
      </c>
      <c r="L416" s="52" t="str">
        <f t="shared" si="158"/>
        <v>26903976Turnaround Network</v>
      </c>
      <c r="M416" s="19">
        <v>50196</v>
      </c>
      <c r="N416" s="19"/>
      <c r="O416" s="19"/>
      <c r="P416" s="19"/>
      <c r="Q416" s="19">
        <f>SUM(M416:P416)</f>
        <v>50196</v>
      </c>
      <c r="R416" s="19"/>
      <c r="S416" s="19">
        <v>80000</v>
      </c>
      <c r="T416" s="19"/>
      <c r="U416" s="19"/>
      <c r="V416" s="19"/>
      <c r="W416" s="19"/>
      <c r="X416" s="19">
        <v>-5482</v>
      </c>
      <c r="Y416" s="19">
        <v>-668</v>
      </c>
      <c r="Z416" s="19">
        <v>-11618</v>
      </c>
      <c r="AA416" s="19">
        <v>-2550</v>
      </c>
      <c r="AB416" s="19">
        <v>-8622</v>
      </c>
      <c r="AC416" s="19"/>
      <c r="AD416" s="19"/>
      <c r="AE416" s="19">
        <v>-13444</v>
      </c>
      <c r="AF416" s="19">
        <f t="shared" si="159"/>
        <v>87812</v>
      </c>
      <c r="AG416" s="19"/>
      <c r="AH416" s="19">
        <v>0</v>
      </c>
      <c r="AI416" s="19"/>
      <c r="AJ416" s="19"/>
      <c r="AK416" s="19"/>
      <c r="AL416" s="19"/>
      <c r="AM416" s="19">
        <v>-3578</v>
      </c>
      <c r="AN416" s="19">
        <v>0</v>
      </c>
      <c r="AO416" s="19">
        <v>0</v>
      </c>
      <c r="AP416" s="19">
        <v>-52255.55</v>
      </c>
      <c r="AQ416" s="19"/>
      <c r="AR416" s="19">
        <v>-18096.59</v>
      </c>
      <c r="AS416" s="19"/>
      <c r="AT416" s="21">
        <v>0</v>
      </c>
      <c r="AU416" s="21">
        <v>0</v>
      </c>
      <c r="AV416" s="21">
        <v>0</v>
      </c>
      <c r="AW416" s="22">
        <f t="shared" si="160"/>
        <v>13881.859999999997</v>
      </c>
      <c r="AX416" s="23">
        <v>30000</v>
      </c>
      <c r="AY416" s="19">
        <v>0</v>
      </c>
      <c r="AZ416" s="22"/>
      <c r="BA416" s="24">
        <v>0</v>
      </c>
      <c r="BB416" s="19">
        <v>0</v>
      </c>
      <c r="BC416" s="19">
        <v>0</v>
      </c>
      <c r="BD416" s="19">
        <v>0</v>
      </c>
      <c r="BE416" s="19">
        <v>-35519.22</v>
      </c>
      <c r="BF416" s="19">
        <v>-457.14</v>
      </c>
      <c r="BG416" s="19">
        <v>-36</v>
      </c>
      <c r="BH416" s="19">
        <v>0</v>
      </c>
      <c r="BI416" s="19">
        <v>0</v>
      </c>
      <c r="BJ416" s="21"/>
      <c r="BK416" s="21"/>
      <c r="BL416" s="21"/>
      <c r="BM416" s="21">
        <f t="shared" si="161"/>
        <v>7869.4999999999991</v>
      </c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>
        <f t="shared" si="151"/>
        <v>7869.4999999999991</v>
      </c>
      <c r="CB416" s="20"/>
      <c r="CC416" s="20"/>
      <c r="CD416" s="20"/>
    </row>
    <row r="417" spans="1:82" s="49" customFormat="1" x14ac:dyDescent="0.3">
      <c r="A417" s="50" t="s">
        <v>63</v>
      </c>
      <c r="B417" s="52" t="s">
        <v>699</v>
      </c>
      <c r="C417" s="51" t="s">
        <v>64</v>
      </c>
      <c r="D417" s="51" t="s">
        <v>700</v>
      </c>
      <c r="E417" s="52" t="s">
        <v>635</v>
      </c>
      <c r="F417" s="52" t="s">
        <v>636</v>
      </c>
      <c r="G417" s="47" t="str">
        <f t="shared" si="153"/>
        <v>0</v>
      </c>
      <c r="H417" s="47" t="str">
        <f t="shared" si="154"/>
        <v>0</v>
      </c>
      <c r="I417" s="47" t="str">
        <f t="shared" si="155"/>
        <v>0</v>
      </c>
      <c r="J417" s="47" t="str">
        <f t="shared" si="156"/>
        <v>0</v>
      </c>
      <c r="K417" s="47" t="str">
        <f t="shared" si="157"/>
        <v>0000</v>
      </c>
      <c r="L417" s="52" t="str">
        <f t="shared" si="158"/>
        <v>26905048Turnaround Network</v>
      </c>
      <c r="M417" s="19"/>
      <c r="N417" s="19"/>
      <c r="O417" s="19"/>
      <c r="P417" s="19"/>
      <c r="Q417" s="19">
        <v>225</v>
      </c>
      <c r="R417" s="19"/>
      <c r="S417" s="19">
        <v>0</v>
      </c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>
        <f t="shared" si="159"/>
        <v>225</v>
      </c>
      <c r="AG417" s="19"/>
      <c r="AH417" s="19">
        <v>0</v>
      </c>
      <c r="AI417" s="19"/>
      <c r="AJ417" s="19"/>
      <c r="AK417" s="19"/>
      <c r="AL417" s="19"/>
      <c r="AM417" s="19"/>
      <c r="AN417" s="19">
        <v>0</v>
      </c>
      <c r="AO417" s="19">
        <v>0</v>
      </c>
      <c r="AP417" s="19"/>
      <c r="AQ417" s="19"/>
      <c r="AR417" s="19"/>
      <c r="AS417" s="19"/>
      <c r="AT417" s="21">
        <v>0</v>
      </c>
      <c r="AU417" s="21">
        <v>0</v>
      </c>
      <c r="AV417" s="21">
        <v>0</v>
      </c>
      <c r="AW417" s="22">
        <f t="shared" si="160"/>
        <v>225</v>
      </c>
      <c r="AX417" s="23">
        <v>0</v>
      </c>
      <c r="AY417" s="19">
        <v>0</v>
      </c>
      <c r="AZ417" s="22"/>
      <c r="BA417" s="24">
        <v>0</v>
      </c>
      <c r="BB417" s="19">
        <v>0</v>
      </c>
      <c r="BC417" s="19">
        <v>0</v>
      </c>
      <c r="BD417" s="19">
        <v>0</v>
      </c>
      <c r="BE417" s="19"/>
      <c r="BF417" s="19"/>
      <c r="BG417" s="19">
        <v>0</v>
      </c>
      <c r="BH417" s="19">
        <v>0</v>
      </c>
      <c r="BI417" s="19">
        <v>0</v>
      </c>
      <c r="BJ417" s="21"/>
      <c r="BK417" s="21"/>
      <c r="BL417" s="21"/>
      <c r="BM417" s="21">
        <f t="shared" si="161"/>
        <v>225</v>
      </c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>
        <f t="shared" si="151"/>
        <v>225</v>
      </c>
      <c r="CB417" s="20"/>
      <c r="CC417" s="20"/>
      <c r="CD417" s="20"/>
    </row>
    <row r="418" spans="1:82" s="49" customFormat="1" x14ac:dyDescent="0.3">
      <c r="A418" s="50" t="s">
        <v>63</v>
      </c>
      <c r="B418" s="52" t="s">
        <v>701</v>
      </c>
      <c r="C418" s="51" t="s">
        <v>64</v>
      </c>
      <c r="D418" s="51" t="s">
        <v>702</v>
      </c>
      <c r="E418" s="52" t="s">
        <v>635</v>
      </c>
      <c r="F418" s="52" t="s">
        <v>636</v>
      </c>
      <c r="G418" s="47" t="str">
        <f t="shared" si="153"/>
        <v>1</v>
      </c>
      <c r="H418" s="47" t="str">
        <f t="shared" si="154"/>
        <v>1</v>
      </c>
      <c r="I418" s="47" t="str">
        <f t="shared" si="155"/>
        <v>0</v>
      </c>
      <c r="J418" s="47" t="str">
        <f t="shared" si="156"/>
        <v>0</v>
      </c>
      <c r="K418" s="47" t="str">
        <f t="shared" si="157"/>
        <v>1100</v>
      </c>
      <c r="L418" s="52" t="str">
        <f t="shared" si="158"/>
        <v>26906770Turnaround Network</v>
      </c>
      <c r="M418" s="19">
        <v>53525</v>
      </c>
      <c r="N418" s="19"/>
      <c r="O418" s="19"/>
      <c r="P418" s="19"/>
      <c r="Q418" s="19">
        <f t="shared" ref="Q418:Q426" si="162">SUM(M418:P418)</f>
        <v>53525</v>
      </c>
      <c r="R418" s="19"/>
      <c r="S418" s="19">
        <v>80000</v>
      </c>
      <c r="T418" s="19"/>
      <c r="U418" s="19"/>
      <c r="V418" s="19"/>
      <c r="W418" s="19"/>
      <c r="X418" s="19"/>
      <c r="Y418" s="19">
        <v>-3868</v>
      </c>
      <c r="Z418" s="19">
        <v>-4673</v>
      </c>
      <c r="AA418" s="19">
        <v>-9255</v>
      </c>
      <c r="AB418" s="19"/>
      <c r="AC418" s="19"/>
      <c r="AD418" s="19"/>
      <c r="AE418" s="19">
        <v>-1968</v>
      </c>
      <c r="AF418" s="19">
        <f t="shared" si="159"/>
        <v>113761</v>
      </c>
      <c r="AG418" s="19"/>
      <c r="AH418" s="19">
        <v>0</v>
      </c>
      <c r="AI418" s="19"/>
      <c r="AJ418" s="19"/>
      <c r="AK418" s="19"/>
      <c r="AL418" s="19"/>
      <c r="AM418" s="19">
        <v>-17086</v>
      </c>
      <c r="AN418" s="19">
        <v>0</v>
      </c>
      <c r="AO418" s="19">
        <v>0</v>
      </c>
      <c r="AP418" s="19">
        <v>-8999.44</v>
      </c>
      <c r="AQ418" s="19"/>
      <c r="AR418" s="19">
        <v>-14791.73</v>
      </c>
      <c r="AS418" s="19"/>
      <c r="AT418" s="21">
        <v>0</v>
      </c>
      <c r="AU418" s="21">
        <v>-4447.3999999999996</v>
      </c>
      <c r="AV418" s="21">
        <v>-1044</v>
      </c>
      <c r="AW418" s="22">
        <f t="shared" si="160"/>
        <v>67392.430000000008</v>
      </c>
      <c r="AX418" s="23">
        <v>30000</v>
      </c>
      <c r="AY418" s="19">
        <v>0</v>
      </c>
      <c r="AZ418" s="22"/>
      <c r="BA418" s="24">
        <v>0</v>
      </c>
      <c r="BB418" s="19">
        <v>0</v>
      </c>
      <c r="BC418" s="19">
        <v>0</v>
      </c>
      <c r="BD418" s="19">
        <v>0</v>
      </c>
      <c r="BE418" s="19"/>
      <c r="BF418" s="19"/>
      <c r="BG418" s="19">
        <v>-17183.45</v>
      </c>
      <c r="BH418" s="19">
        <v>-1575.57</v>
      </c>
      <c r="BI418" s="19">
        <v>-2263.0500000000002</v>
      </c>
      <c r="BJ418" s="21">
        <v>-2745.05</v>
      </c>
      <c r="BK418" s="21">
        <v>-2263.0500000000002</v>
      </c>
      <c r="BL418" s="21">
        <v>-2621.0500000000002</v>
      </c>
      <c r="BM418" s="21">
        <f t="shared" si="161"/>
        <v>68741.209999999992</v>
      </c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>
        <f t="shared" si="151"/>
        <v>68741.209999999992</v>
      </c>
      <c r="CB418" s="20"/>
      <c r="CC418" s="20"/>
      <c r="CD418" s="20"/>
    </row>
    <row r="419" spans="1:82" s="49" customFormat="1" x14ac:dyDescent="0.3">
      <c r="A419" s="50" t="s">
        <v>63</v>
      </c>
      <c r="B419" s="52" t="s">
        <v>40</v>
      </c>
      <c r="C419" s="51" t="s">
        <v>64</v>
      </c>
      <c r="D419" s="51" t="s">
        <v>42</v>
      </c>
      <c r="E419" s="52" t="s">
        <v>635</v>
      </c>
      <c r="F419" s="52" t="s">
        <v>636</v>
      </c>
      <c r="G419" s="47" t="str">
        <f t="shared" si="153"/>
        <v>1</v>
      </c>
      <c r="H419" s="47" t="str">
        <f t="shared" si="154"/>
        <v>1</v>
      </c>
      <c r="I419" s="47" t="str">
        <f t="shared" si="155"/>
        <v>0</v>
      </c>
      <c r="J419" s="47" t="str">
        <f t="shared" si="156"/>
        <v>0</v>
      </c>
      <c r="K419" s="47" t="str">
        <f t="shared" si="157"/>
        <v>1100</v>
      </c>
      <c r="L419" s="52" t="str">
        <f t="shared" si="158"/>
        <v>2690N/ATurnaround Network</v>
      </c>
      <c r="M419" s="19">
        <v>56202</v>
      </c>
      <c r="N419" s="19"/>
      <c r="O419" s="19"/>
      <c r="P419" s="19"/>
      <c r="Q419" s="19">
        <f t="shared" si="162"/>
        <v>56202</v>
      </c>
      <c r="R419" s="19"/>
      <c r="S419" s="19">
        <v>40000</v>
      </c>
      <c r="T419" s="19"/>
      <c r="U419" s="19"/>
      <c r="V419" s="19"/>
      <c r="W419" s="19"/>
      <c r="X419" s="19">
        <v>-56202</v>
      </c>
      <c r="Y419" s="19"/>
      <c r="Z419" s="19"/>
      <c r="AA419" s="19"/>
      <c r="AB419" s="19"/>
      <c r="AC419" s="19"/>
      <c r="AD419" s="19"/>
      <c r="AE419" s="19"/>
      <c r="AF419" s="19">
        <f t="shared" si="159"/>
        <v>40000</v>
      </c>
      <c r="AG419" s="19"/>
      <c r="AH419" s="19">
        <v>0</v>
      </c>
      <c r="AI419" s="19"/>
      <c r="AJ419" s="19"/>
      <c r="AK419" s="19"/>
      <c r="AL419" s="19"/>
      <c r="AM419" s="19">
        <v>-40000</v>
      </c>
      <c r="AN419" s="19">
        <v>0</v>
      </c>
      <c r="AO419" s="19">
        <v>0</v>
      </c>
      <c r="AP419" s="19"/>
      <c r="AQ419" s="19"/>
      <c r="AR419" s="19"/>
      <c r="AS419" s="19"/>
      <c r="AT419" s="21">
        <v>0</v>
      </c>
      <c r="AU419" s="21">
        <v>0</v>
      </c>
      <c r="AV419" s="21">
        <v>0</v>
      </c>
      <c r="AW419" s="22">
        <f t="shared" si="160"/>
        <v>0</v>
      </c>
      <c r="AX419" s="23">
        <v>40000</v>
      </c>
      <c r="AY419" s="19">
        <v>0</v>
      </c>
      <c r="AZ419" s="22"/>
      <c r="BA419" s="24">
        <v>0</v>
      </c>
      <c r="BB419" s="19">
        <v>0</v>
      </c>
      <c r="BC419" s="19">
        <v>0</v>
      </c>
      <c r="BD419" s="19">
        <v>0</v>
      </c>
      <c r="BE419" s="19">
        <v>-3917</v>
      </c>
      <c r="BF419" s="19"/>
      <c r="BG419" s="19">
        <v>0</v>
      </c>
      <c r="BH419" s="19">
        <v>0</v>
      </c>
      <c r="BI419" s="19">
        <v>0</v>
      </c>
      <c r="BJ419" s="21">
        <v>-10717.1</v>
      </c>
      <c r="BK419" s="21">
        <v>-4387.5</v>
      </c>
      <c r="BL419" s="21"/>
      <c r="BM419" s="21">
        <f t="shared" si="161"/>
        <v>20978.400000000001</v>
      </c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>
        <f t="shared" si="151"/>
        <v>20978.400000000001</v>
      </c>
      <c r="CB419" s="20"/>
      <c r="CC419" s="20"/>
      <c r="CD419" s="20"/>
    </row>
    <row r="420" spans="1:82" s="49" customFormat="1" x14ac:dyDescent="0.3">
      <c r="A420" s="50" t="s">
        <v>65</v>
      </c>
      <c r="B420" s="52" t="s">
        <v>66</v>
      </c>
      <c r="C420" s="51" t="s">
        <v>67</v>
      </c>
      <c r="D420" s="51" t="s">
        <v>68</v>
      </c>
      <c r="E420" s="52" t="s">
        <v>635</v>
      </c>
      <c r="F420" s="52" t="s">
        <v>636</v>
      </c>
      <c r="G420" s="47" t="str">
        <f t="shared" si="153"/>
        <v>1</v>
      </c>
      <c r="H420" s="47" t="str">
        <f t="shared" si="154"/>
        <v>0</v>
      </c>
      <c r="I420" s="47" t="str">
        <f t="shared" si="155"/>
        <v>0</v>
      </c>
      <c r="J420" s="47" t="str">
        <f t="shared" si="156"/>
        <v>0</v>
      </c>
      <c r="K420" s="47" t="str">
        <f t="shared" si="157"/>
        <v>1000</v>
      </c>
      <c r="L420" s="52" t="str">
        <f t="shared" si="158"/>
        <v>31201384Turnaround Network</v>
      </c>
      <c r="M420" s="19">
        <v>50000</v>
      </c>
      <c r="N420" s="19"/>
      <c r="O420" s="19"/>
      <c r="P420" s="19"/>
      <c r="Q420" s="19">
        <f t="shared" si="162"/>
        <v>50000</v>
      </c>
      <c r="R420" s="19"/>
      <c r="S420" s="19">
        <v>0</v>
      </c>
      <c r="T420" s="19"/>
      <c r="U420" s="19"/>
      <c r="V420" s="19"/>
      <c r="W420" s="19"/>
      <c r="X420" s="19">
        <v>-26395</v>
      </c>
      <c r="Y420" s="19">
        <v>-10969</v>
      </c>
      <c r="Z420" s="19">
        <v>-1314</v>
      </c>
      <c r="AA420" s="19"/>
      <c r="AB420" s="19"/>
      <c r="AC420" s="19">
        <v>-10732</v>
      </c>
      <c r="AD420" s="19">
        <v>-590</v>
      </c>
      <c r="AE420" s="19"/>
      <c r="AF420" s="19">
        <f t="shared" si="159"/>
        <v>0</v>
      </c>
      <c r="AG420" s="19"/>
      <c r="AH420" s="19">
        <v>0</v>
      </c>
      <c r="AI420" s="19"/>
      <c r="AJ420" s="19"/>
      <c r="AK420" s="19"/>
      <c r="AL420" s="19"/>
      <c r="AM420" s="19"/>
      <c r="AN420" s="19">
        <v>0</v>
      </c>
      <c r="AO420" s="19">
        <v>0</v>
      </c>
      <c r="AP420" s="19"/>
      <c r="AQ420" s="19"/>
      <c r="AR420" s="19"/>
      <c r="AS420" s="19"/>
      <c r="AT420" s="21">
        <v>0</v>
      </c>
      <c r="AU420" s="21">
        <v>0</v>
      </c>
      <c r="AV420" s="21">
        <v>0</v>
      </c>
      <c r="AW420" s="22">
        <f t="shared" si="160"/>
        <v>0</v>
      </c>
      <c r="AX420" s="23">
        <v>0</v>
      </c>
      <c r="AY420" s="19">
        <v>0</v>
      </c>
      <c r="AZ420" s="22"/>
      <c r="BA420" s="24">
        <v>0</v>
      </c>
      <c r="BB420" s="19">
        <v>0</v>
      </c>
      <c r="BC420" s="19">
        <v>0</v>
      </c>
      <c r="BD420" s="19">
        <v>0</v>
      </c>
      <c r="BE420" s="19"/>
      <c r="BF420" s="19"/>
      <c r="BG420" s="19">
        <v>0</v>
      </c>
      <c r="BH420" s="19">
        <v>0</v>
      </c>
      <c r="BI420" s="19">
        <v>0</v>
      </c>
      <c r="BJ420" s="21"/>
      <c r="BK420" s="21"/>
      <c r="BL420" s="21"/>
      <c r="BM420" s="21">
        <f t="shared" si="161"/>
        <v>0</v>
      </c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>
        <f t="shared" si="151"/>
        <v>0</v>
      </c>
      <c r="CB420" s="20"/>
      <c r="CC420" s="20"/>
      <c r="CD420" s="20"/>
    </row>
    <row r="421" spans="1:82" s="49" customFormat="1" x14ac:dyDescent="0.3">
      <c r="A421" s="50" t="s">
        <v>65</v>
      </c>
      <c r="B421" s="52" t="s">
        <v>703</v>
      </c>
      <c r="C421" s="51" t="s">
        <v>67</v>
      </c>
      <c r="D421" s="51" t="s">
        <v>704</v>
      </c>
      <c r="E421" s="52" t="s">
        <v>635</v>
      </c>
      <c r="F421" s="52" t="s">
        <v>636</v>
      </c>
      <c r="G421" s="47" t="str">
        <f t="shared" si="153"/>
        <v>1</v>
      </c>
      <c r="H421" s="47" t="str">
        <f t="shared" si="154"/>
        <v>0</v>
      </c>
      <c r="I421" s="47" t="str">
        <f t="shared" si="155"/>
        <v>0</v>
      </c>
      <c r="J421" s="47" t="str">
        <f t="shared" si="156"/>
        <v>0</v>
      </c>
      <c r="K421" s="47" t="str">
        <f t="shared" si="157"/>
        <v>1000</v>
      </c>
      <c r="L421" s="52" t="str">
        <f t="shared" si="158"/>
        <v>31203162Turnaround Network</v>
      </c>
      <c r="M421" s="19">
        <v>100000</v>
      </c>
      <c r="N421" s="19"/>
      <c r="O421" s="19"/>
      <c r="P421" s="19"/>
      <c r="Q421" s="19">
        <f t="shared" si="162"/>
        <v>100000</v>
      </c>
      <c r="R421" s="19"/>
      <c r="S421" s="19">
        <v>0</v>
      </c>
      <c r="T421" s="19"/>
      <c r="U421" s="19"/>
      <c r="V421" s="19"/>
      <c r="W421" s="19"/>
      <c r="X421" s="19">
        <v>-9633</v>
      </c>
      <c r="Y421" s="19">
        <v>-2485</v>
      </c>
      <c r="Z421" s="19">
        <v>-2686</v>
      </c>
      <c r="AA421" s="19">
        <v>-549</v>
      </c>
      <c r="AB421" s="19"/>
      <c r="AC421" s="19">
        <v>-3860</v>
      </c>
      <c r="AD421" s="19">
        <v>-3256.22</v>
      </c>
      <c r="AE421" s="19"/>
      <c r="AF421" s="19">
        <f t="shared" si="159"/>
        <v>77530.78</v>
      </c>
      <c r="AG421" s="19"/>
      <c r="AH421" s="19">
        <v>0</v>
      </c>
      <c r="AI421" s="19"/>
      <c r="AJ421" s="19"/>
      <c r="AK421" s="19"/>
      <c r="AL421" s="19">
        <v>-2097.8000000000002</v>
      </c>
      <c r="AM421" s="19">
        <v>-17224.150000000001</v>
      </c>
      <c r="AN421" s="19">
        <v>-58208.83</v>
      </c>
      <c r="AO421" s="19">
        <v>0</v>
      </c>
      <c r="AP421" s="19"/>
      <c r="AQ421" s="19"/>
      <c r="AR421" s="19"/>
      <c r="AS421" s="19"/>
      <c r="AT421" s="21">
        <v>0</v>
      </c>
      <c r="AU421" s="21">
        <v>0</v>
      </c>
      <c r="AV421" s="21">
        <v>0</v>
      </c>
      <c r="AW421" s="22">
        <f t="shared" si="160"/>
        <v>-7.2759576141834259E-12</v>
      </c>
      <c r="AX421" s="23">
        <v>0</v>
      </c>
      <c r="AY421" s="19">
        <v>0</v>
      </c>
      <c r="AZ421" s="22"/>
      <c r="BA421" s="24">
        <v>0</v>
      </c>
      <c r="BB421" s="19">
        <v>0</v>
      </c>
      <c r="BC421" s="19">
        <v>0</v>
      </c>
      <c r="BD421" s="19">
        <v>0</v>
      </c>
      <c r="BE421" s="19"/>
      <c r="BF421" s="19"/>
      <c r="BG421" s="19">
        <v>0</v>
      </c>
      <c r="BH421" s="19">
        <v>0</v>
      </c>
      <c r="BI421" s="19">
        <v>0</v>
      </c>
      <c r="BJ421" s="21"/>
      <c r="BK421" s="21"/>
      <c r="BL421" s="21"/>
      <c r="BM421" s="21">
        <f t="shared" si="161"/>
        <v>-7.2759576141834259E-12</v>
      </c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>
        <f t="shared" si="151"/>
        <v>-7.2759576141834259E-12</v>
      </c>
      <c r="CB421" s="20"/>
      <c r="CC421" s="20"/>
      <c r="CD421" s="20"/>
    </row>
    <row r="422" spans="1:82" s="49" customFormat="1" x14ac:dyDescent="0.3">
      <c r="A422" s="50" t="s">
        <v>65</v>
      </c>
      <c r="B422" s="52" t="s">
        <v>705</v>
      </c>
      <c r="C422" s="51" t="s">
        <v>67</v>
      </c>
      <c r="D422" s="51" t="s">
        <v>706</v>
      </c>
      <c r="E422" s="52" t="s">
        <v>635</v>
      </c>
      <c r="F422" s="52" t="s">
        <v>636</v>
      </c>
      <c r="G422" s="47" t="str">
        <f t="shared" si="153"/>
        <v>1</v>
      </c>
      <c r="H422" s="47" t="str">
        <f t="shared" si="154"/>
        <v>0</v>
      </c>
      <c r="I422" s="47" t="str">
        <f t="shared" si="155"/>
        <v>0</v>
      </c>
      <c r="J422" s="47" t="str">
        <f t="shared" si="156"/>
        <v>0</v>
      </c>
      <c r="K422" s="47" t="str">
        <f t="shared" si="157"/>
        <v>1000</v>
      </c>
      <c r="L422" s="52" t="str">
        <f t="shared" si="158"/>
        <v>31204438Turnaround Network</v>
      </c>
      <c r="M422" s="19">
        <v>80000</v>
      </c>
      <c r="N422" s="19"/>
      <c r="O422" s="19"/>
      <c r="P422" s="19">
        <v>-39154</v>
      </c>
      <c r="Q422" s="19">
        <f t="shared" si="162"/>
        <v>40846</v>
      </c>
      <c r="R422" s="19"/>
      <c r="S422" s="19">
        <v>0</v>
      </c>
      <c r="T422" s="19"/>
      <c r="U422" s="19"/>
      <c r="V422" s="19">
        <v>-1717</v>
      </c>
      <c r="W422" s="19"/>
      <c r="X422" s="19">
        <v>-3269</v>
      </c>
      <c r="Y422" s="19">
        <v>-1436</v>
      </c>
      <c r="Z422" s="19">
        <v>-373</v>
      </c>
      <c r="AA422" s="19">
        <v>-6660</v>
      </c>
      <c r="AB422" s="19"/>
      <c r="AC422" s="19">
        <v>-12448</v>
      </c>
      <c r="AD422" s="19">
        <v>-8294.19</v>
      </c>
      <c r="AE422" s="19"/>
      <c r="AF422" s="19">
        <f t="shared" si="159"/>
        <v>6648.8099999999995</v>
      </c>
      <c r="AG422" s="19"/>
      <c r="AH422" s="19">
        <v>0</v>
      </c>
      <c r="AI422" s="19"/>
      <c r="AJ422" s="19"/>
      <c r="AK422" s="19"/>
      <c r="AL422" s="19"/>
      <c r="AM422" s="19">
        <v>-5846.48</v>
      </c>
      <c r="AN422" s="19">
        <v>-802.19</v>
      </c>
      <c r="AO422" s="19">
        <v>0</v>
      </c>
      <c r="AP422" s="19"/>
      <c r="AQ422" s="19"/>
      <c r="AR422" s="19"/>
      <c r="AS422" s="19"/>
      <c r="AT422" s="21">
        <v>0</v>
      </c>
      <c r="AU422" s="21">
        <v>0</v>
      </c>
      <c r="AV422" s="21">
        <v>0</v>
      </c>
      <c r="AW422" s="22">
        <f t="shared" si="160"/>
        <v>0.13999999999987267</v>
      </c>
      <c r="AX422" s="23">
        <v>0</v>
      </c>
      <c r="AY422" s="19">
        <v>0</v>
      </c>
      <c r="AZ422" s="22"/>
      <c r="BA422" s="24">
        <v>0</v>
      </c>
      <c r="BB422" s="19">
        <v>0</v>
      </c>
      <c r="BC422" s="19">
        <v>0</v>
      </c>
      <c r="BD422" s="19">
        <v>0</v>
      </c>
      <c r="BE422" s="19"/>
      <c r="BF422" s="19"/>
      <c r="BG422" s="19">
        <v>0</v>
      </c>
      <c r="BH422" s="19">
        <v>0</v>
      </c>
      <c r="BI422" s="19">
        <v>0</v>
      </c>
      <c r="BJ422" s="21"/>
      <c r="BK422" s="21"/>
      <c r="BL422" s="21"/>
      <c r="BM422" s="21">
        <f t="shared" si="161"/>
        <v>0.13999999999987267</v>
      </c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>
        <f t="shared" si="151"/>
        <v>0.13999999999987267</v>
      </c>
      <c r="CB422" s="20"/>
      <c r="CC422" s="20"/>
      <c r="CD422" s="20"/>
    </row>
    <row r="423" spans="1:82" s="49" customFormat="1" x14ac:dyDescent="0.3">
      <c r="A423" s="50" t="s">
        <v>65</v>
      </c>
      <c r="B423" s="51" t="s">
        <v>707</v>
      </c>
      <c r="C423" s="51" t="s">
        <v>67</v>
      </c>
      <c r="D423" s="51" t="s">
        <v>708</v>
      </c>
      <c r="E423" s="52" t="s">
        <v>635</v>
      </c>
      <c r="F423" s="52" t="s">
        <v>636</v>
      </c>
      <c r="G423" s="47" t="str">
        <f t="shared" si="153"/>
        <v>0</v>
      </c>
      <c r="H423" s="47" t="str">
        <f t="shared" si="154"/>
        <v>1</v>
      </c>
      <c r="I423" s="47" t="str">
        <f t="shared" si="155"/>
        <v>0</v>
      </c>
      <c r="J423" s="47" t="str">
        <f t="shared" si="156"/>
        <v>0</v>
      </c>
      <c r="K423" s="47" t="str">
        <f t="shared" si="157"/>
        <v>0100</v>
      </c>
      <c r="L423" s="52" t="str">
        <f t="shared" si="158"/>
        <v>31205752Turnaround Network</v>
      </c>
      <c r="M423" s="19"/>
      <c r="N423" s="19"/>
      <c r="O423" s="19"/>
      <c r="P423" s="19"/>
      <c r="Q423" s="19">
        <f t="shared" si="162"/>
        <v>0</v>
      </c>
      <c r="R423" s="19"/>
      <c r="S423" s="19">
        <v>31061</v>
      </c>
      <c r="T423" s="19"/>
      <c r="U423" s="19"/>
      <c r="V423" s="19"/>
      <c r="W423" s="19"/>
      <c r="X423" s="19"/>
      <c r="Y423" s="19"/>
      <c r="Z423" s="19"/>
      <c r="AA423" s="19"/>
      <c r="AB423" s="19"/>
      <c r="AC423" s="19">
        <v>-6526</v>
      </c>
      <c r="AD423" s="19">
        <v>-4655.41</v>
      </c>
      <c r="AE423" s="19"/>
      <c r="AF423" s="19">
        <f t="shared" si="159"/>
        <v>19879.59</v>
      </c>
      <c r="AG423" s="19"/>
      <c r="AH423" s="19">
        <v>28939</v>
      </c>
      <c r="AI423" s="19"/>
      <c r="AJ423" s="19"/>
      <c r="AK423" s="19"/>
      <c r="AL423" s="19">
        <v>-1850.81</v>
      </c>
      <c r="AM423" s="19">
        <v>-18028.78</v>
      </c>
      <c r="AN423" s="19">
        <v>0</v>
      </c>
      <c r="AO423" s="19">
        <v>0</v>
      </c>
      <c r="AP423" s="19">
        <v>-16765.82</v>
      </c>
      <c r="AQ423" s="19"/>
      <c r="AR423" s="19"/>
      <c r="AS423" s="19">
        <v>-472</v>
      </c>
      <c r="AT423" s="21">
        <v>0</v>
      </c>
      <c r="AU423" s="21">
        <v>0</v>
      </c>
      <c r="AV423" s="21">
        <v>0</v>
      </c>
      <c r="AW423" s="22">
        <f t="shared" si="160"/>
        <v>11701.18</v>
      </c>
      <c r="AX423" s="23">
        <v>48043</v>
      </c>
      <c r="AY423" s="19">
        <v>0</v>
      </c>
      <c r="AZ423" s="22"/>
      <c r="BA423" s="24">
        <v>0</v>
      </c>
      <c r="BB423" s="19">
        <v>0</v>
      </c>
      <c r="BC423" s="19">
        <v>0</v>
      </c>
      <c r="BD423" s="19">
        <v>0</v>
      </c>
      <c r="BE423" s="19">
        <v>-11701.18</v>
      </c>
      <c r="BF423" s="19"/>
      <c r="BG423" s="19">
        <v>0</v>
      </c>
      <c r="BH423" s="19">
        <v>0</v>
      </c>
      <c r="BI423" s="19">
        <v>0</v>
      </c>
      <c r="BJ423" s="21"/>
      <c r="BK423" s="21">
        <v>-31301.39</v>
      </c>
      <c r="BL423" s="21">
        <v>-8665.91</v>
      </c>
      <c r="BM423" s="21">
        <f t="shared" si="161"/>
        <v>8075.7000000000007</v>
      </c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>
        <f t="shared" si="151"/>
        <v>8075.7000000000007</v>
      </c>
      <c r="CB423" s="20"/>
      <c r="CC423" s="20"/>
      <c r="CD423" s="20"/>
    </row>
    <row r="424" spans="1:82" s="49" customFormat="1" x14ac:dyDescent="0.3">
      <c r="A424" s="60" t="s">
        <v>65</v>
      </c>
      <c r="B424" s="61" t="s">
        <v>709</v>
      </c>
      <c r="C424" s="62" t="s">
        <v>67</v>
      </c>
      <c r="D424" s="62" t="s">
        <v>710</v>
      </c>
      <c r="E424" s="61" t="s">
        <v>635</v>
      </c>
      <c r="F424" s="61" t="s">
        <v>636</v>
      </c>
      <c r="G424" s="63" t="str">
        <f t="shared" si="153"/>
        <v>1</v>
      </c>
      <c r="H424" s="63" t="str">
        <f t="shared" si="154"/>
        <v>1</v>
      </c>
      <c r="I424" s="63" t="str">
        <f t="shared" si="155"/>
        <v>0</v>
      </c>
      <c r="J424" s="63" t="str">
        <f t="shared" si="156"/>
        <v>0</v>
      </c>
      <c r="K424" s="63" t="str">
        <f t="shared" si="157"/>
        <v>1100</v>
      </c>
      <c r="L424" s="61" t="str">
        <f t="shared" si="158"/>
        <v>31206774Turnaround Network</v>
      </c>
      <c r="M424" s="26">
        <v>100000</v>
      </c>
      <c r="N424" s="26"/>
      <c r="O424" s="26"/>
      <c r="P424" s="26"/>
      <c r="Q424" s="26">
        <f t="shared" si="162"/>
        <v>100000</v>
      </c>
      <c r="R424" s="26"/>
      <c r="S424" s="26">
        <v>30000</v>
      </c>
      <c r="T424" s="26"/>
      <c r="U424" s="26"/>
      <c r="V424" s="26"/>
      <c r="W424" s="26"/>
      <c r="X424" s="26">
        <v>-44146</v>
      </c>
      <c r="Y424" s="26"/>
      <c r="Z424" s="26"/>
      <c r="AA424" s="26"/>
      <c r="AB424" s="26"/>
      <c r="AC424" s="26"/>
      <c r="AD424" s="26">
        <v>-16210.36</v>
      </c>
      <c r="AE424" s="26"/>
      <c r="AF424" s="26">
        <f t="shared" si="159"/>
        <v>69643.64</v>
      </c>
      <c r="AG424" s="26"/>
      <c r="AH424" s="26">
        <v>30000</v>
      </c>
      <c r="AI424" s="26"/>
      <c r="AJ424" s="26"/>
      <c r="AK424" s="26"/>
      <c r="AL424" s="26"/>
      <c r="AM424" s="26">
        <v>-9389.25</v>
      </c>
      <c r="AN424" s="26">
        <v>-56326.16</v>
      </c>
      <c r="AO424" s="26">
        <v>0</v>
      </c>
      <c r="AP424" s="26">
        <v>-31281.78</v>
      </c>
      <c r="AQ424" s="26"/>
      <c r="AR424" s="26"/>
      <c r="AS424" s="26"/>
      <c r="AT424" s="27">
        <v>0</v>
      </c>
      <c r="AU424" s="27">
        <v>0</v>
      </c>
      <c r="AV424" s="27">
        <v>0</v>
      </c>
      <c r="AW424" s="28">
        <f t="shared" si="160"/>
        <v>2646.4499999999971</v>
      </c>
      <c r="AX424" s="29">
        <v>0</v>
      </c>
      <c r="AY424" s="26">
        <v>0</v>
      </c>
      <c r="AZ424" s="28"/>
      <c r="BA424" s="30">
        <v>0</v>
      </c>
      <c r="BB424" s="26">
        <v>0</v>
      </c>
      <c r="BC424" s="26">
        <v>0</v>
      </c>
      <c r="BD424" s="26">
        <v>0</v>
      </c>
      <c r="BE424" s="26"/>
      <c r="BF424" s="26"/>
      <c r="BG424" s="26">
        <v>0</v>
      </c>
      <c r="BH424" s="26">
        <v>0</v>
      </c>
      <c r="BI424" s="26">
        <v>0</v>
      </c>
      <c r="BJ424" s="27"/>
      <c r="BK424" s="27"/>
      <c r="BL424" s="27"/>
      <c r="BM424" s="27">
        <f t="shared" si="161"/>
        <v>2646.4499999999971</v>
      </c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>
        <f t="shared" si="151"/>
        <v>2646.4499999999971</v>
      </c>
      <c r="CB424" s="20"/>
      <c r="CC424" s="20"/>
      <c r="CD424" s="20"/>
    </row>
    <row r="425" spans="1:82" s="49" customFormat="1" x14ac:dyDescent="0.3">
      <c r="A425" s="60" t="s">
        <v>65</v>
      </c>
      <c r="B425" s="62" t="s">
        <v>420</v>
      </c>
      <c r="C425" s="62" t="s">
        <v>67</v>
      </c>
      <c r="D425" s="62" t="s">
        <v>421</v>
      </c>
      <c r="E425" s="61" t="s">
        <v>635</v>
      </c>
      <c r="F425" s="61" t="s">
        <v>636</v>
      </c>
      <c r="G425" s="63" t="str">
        <f t="shared" si="153"/>
        <v>0</v>
      </c>
      <c r="H425" s="63" t="str">
        <f t="shared" si="154"/>
        <v>1</v>
      </c>
      <c r="I425" s="63" t="str">
        <f t="shared" si="155"/>
        <v>0</v>
      </c>
      <c r="J425" s="63" t="str">
        <f t="shared" si="156"/>
        <v>0</v>
      </c>
      <c r="K425" s="63" t="str">
        <f t="shared" si="157"/>
        <v>0100</v>
      </c>
      <c r="L425" s="61" t="str">
        <f t="shared" si="158"/>
        <v>31207700Turnaround Network</v>
      </c>
      <c r="M425" s="26"/>
      <c r="N425" s="26"/>
      <c r="O425" s="26"/>
      <c r="P425" s="26"/>
      <c r="Q425" s="26">
        <f t="shared" si="162"/>
        <v>0</v>
      </c>
      <c r="R425" s="26"/>
      <c r="S425" s="26">
        <v>4527</v>
      </c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>
        <f t="shared" si="159"/>
        <v>4527</v>
      </c>
      <c r="AG425" s="26"/>
      <c r="AH425" s="26">
        <v>55473</v>
      </c>
      <c r="AI425" s="26"/>
      <c r="AJ425" s="26"/>
      <c r="AK425" s="26"/>
      <c r="AL425" s="26"/>
      <c r="AM425" s="26">
        <v>-4527</v>
      </c>
      <c r="AN425" s="26">
        <v>-10876.07</v>
      </c>
      <c r="AO425" s="26">
        <v>0</v>
      </c>
      <c r="AP425" s="26"/>
      <c r="AQ425" s="26"/>
      <c r="AR425" s="26"/>
      <c r="AS425" s="26">
        <v>-5324.12</v>
      </c>
      <c r="AT425" s="27">
        <v>0</v>
      </c>
      <c r="AU425" s="27">
        <v>0</v>
      </c>
      <c r="AV425" s="27">
        <v>0</v>
      </c>
      <c r="AW425" s="28">
        <f t="shared" si="160"/>
        <v>39272.81</v>
      </c>
      <c r="AX425" s="29">
        <v>38770</v>
      </c>
      <c r="AY425" s="26">
        <v>0</v>
      </c>
      <c r="AZ425" s="28"/>
      <c r="BA425" s="30">
        <v>0</v>
      </c>
      <c r="BB425" s="26">
        <v>0</v>
      </c>
      <c r="BC425" s="26">
        <v>0</v>
      </c>
      <c r="BD425" s="26">
        <v>0</v>
      </c>
      <c r="BE425" s="26">
        <v>-32966.94</v>
      </c>
      <c r="BF425" s="26"/>
      <c r="BG425" s="26">
        <v>-1488.22</v>
      </c>
      <c r="BH425" s="26">
        <v>0</v>
      </c>
      <c r="BI425" s="26">
        <v>0</v>
      </c>
      <c r="BJ425" s="27"/>
      <c r="BK425" s="27"/>
      <c r="BL425" s="27">
        <v>-4170</v>
      </c>
      <c r="BM425" s="27">
        <f t="shared" si="161"/>
        <v>39417.649999999994</v>
      </c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>
        <f t="shared" si="151"/>
        <v>39417.649999999994</v>
      </c>
      <c r="CB425" s="20"/>
      <c r="CC425" s="20"/>
      <c r="CD425" s="20"/>
    </row>
    <row r="426" spans="1:82" s="49" customFormat="1" ht="14.4" thickBot="1" x14ac:dyDescent="0.35">
      <c r="A426" s="64" t="s">
        <v>65</v>
      </c>
      <c r="B426" s="65" t="s">
        <v>40</v>
      </c>
      <c r="C426" s="66" t="s">
        <v>67</v>
      </c>
      <c r="D426" s="66" t="s">
        <v>42</v>
      </c>
      <c r="E426" s="65" t="s">
        <v>635</v>
      </c>
      <c r="F426" s="65" t="s">
        <v>636</v>
      </c>
      <c r="G426" s="65" t="str">
        <f t="shared" si="153"/>
        <v>1</v>
      </c>
      <c r="H426" s="65" t="str">
        <f t="shared" si="154"/>
        <v>0</v>
      </c>
      <c r="I426" s="65" t="str">
        <f t="shared" si="155"/>
        <v>0</v>
      </c>
      <c r="J426" s="65" t="str">
        <f t="shared" si="156"/>
        <v>0</v>
      </c>
      <c r="K426" s="65" t="str">
        <f t="shared" si="157"/>
        <v>1000</v>
      </c>
      <c r="L426" s="65" t="str">
        <f t="shared" si="158"/>
        <v>3120N/ATurnaround Network</v>
      </c>
      <c r="M426" s="31">
        <v>40000</v>
      </c>
      <c r="N426" s="31"/>
      <c r="O426" s="31"/>
      <c r="P426" s="31"/>
      <c r="Q426" s="31">
        <f t="shared" si="162"/>
        <v>40000</v>
      </c>
      <c r="R426" s="31"/>
      <c r="S426" s="31">
        <v>0</v>
      </c>
      <c r="T426" s="31"/>
      <c r="U426" s="31"/>
      <c r="V426" s="31"/>
      <c r="W426" s="31"/>
      <c r="X426" s="31">
        <v>-16739</v>
      </c>
      <c r="Y426" s="31">
        <v>-2990</v>
      </c>
      <c r="Z426" s="31">
        <v>-3078</v>
      </c>
      <c r="AA426" s="31">
        <v>-3450</v>
      </c>
      <c r="AB426" s="31"/>
      <c r="AC426" s="31">
        <v>-8815</v>
      </c>
      <c r="AD426" s="31">
        <v>-3300.85</v>
      </c>
      <c r="AE426" s="31"/>
      <c r="AF426" s="31">
        <f t="shared" si="159"/>
        <v>1627.15</v>
      </c>
      <c r="AG426" s="31"/>
      <c r="AH426" s="31">
        <v>70000</v>
      </c>
      <c r="AI426" s="31"/>
      <c r="AJ426" s="31"/>
      <c r="AK426" s="31"/>
      <c r="AL426" s="31">
        <v>-1562.13</v>
      </c>
      <c r="AM426" s="31">
        <v>-65.02</v>
      </c>
      <c r="AN426" s="31">
        <v>0</v>
      </c>
      <c r="AO426" s="31">
        <v>0</v>
      </c>
      <c r="AP426" s="31"/>
      <c r="AQ426" s="31"/>
      <c r="AR426" s="31"/>
      <c r="AS426" s="31">
        <v>-503.27</v>
      </c>
      <c r="AT426" s="32">
        <v>0</v>
      </c>
      <c r="AU426" s="32">
        <v>0</v>
      </c>
      <c r="AV426" s="32">
        <v>-27057.440000000002</v>
      </c>
      <c r="AW426" s="33">
        <f t="shared" si="160"/>
        <v>42439.289999999979</v>
      </c>
      <c r="AX426" s="34">
        <v>44128</v>
      </c>
      <c r="AY426" s="31">
        <v>0</v>
      </c>
      <c r="AZ426" s="33"/>
      <c r="BA426" s="35">
        <v>0</v>
      </c>
      <c r="BB426" s="31">
        <v>0</v>
      </c>
      <c r="BC426" s="31">
        <v>0</v>
      </c>
      <c r="BD426" s="31">
        <v>0</v>
      </c>
      <c r="BE426" s="31">
        <v>-10420.469999999999</v>
      </c>
      <c r="BF426" s="31"/>
      <c r="BG426" s="31">
        <v>0</v>
      </c>
      <c r="BH426" s="31">
        <v>0</v>
      </c>
      <c r="BI426" s="31">
        <v>0</v>
      </c>
      <c r="BJ426" s="32"/>
      <c r="BK426" s="32"/>
      <c r="BL426" s="32"/>
      <c r="BM426" s="32">
        <f t="shared" si="161"/>
        <v>76146.819999999978</v>
      </c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19">
        <f t="shared" si="151"/>
        <v>76146.819999999978</v>
      </c>
      <c r="CB426" s="20"/>
      <c r="CC426" s="20"/>
      <c r="CD426" s="20"/>
    </row>
    <row r="427" spans="1:82" ht="14.4" thickBot="1" x14ac:dyDescent="0.35">
      <c r="B427" s="25"/>
      <c r="E427" s="25"/>
      <c r="F427" s="25"/>
      <c r="G427" s="25"/>
      <c r="H427" s="25"/>
      <c r="I427" s="25"/>
      <c r="J427" s="25"/>
      <c r="K427" s="25"/>
      <c r="L427" s="25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</row>
    <row r="428" spans="1:82" ht="14.4" thickBot="1" x14ac:dyDescent="0.35">
      <c r="E428" s="36" t="s">
        <v>711</v>
      </c>
      <c r="F428" s="37"/>
      <c r="G428" s="37"/>
      <c r="H428" s="37"/>
      <c r="I428" s="37"/>
      <c r="J428" s="37"/>
      <c r="K428" s="37"/>
      <c r="L428" s="37"/>
      <c r="M428" s="38">
        <f t="shared" ref="M428:BX428" si="163">SUM(M2:M426)</f>
        <v>6288047</v>
      </c>
      <c r="N428" s="38">
        <f t="shared" si="163"/>
        <v>-130038</v>
      </c>
      <c r="O428" s="38">
        <f t="shared" si="163"/>
        <v>-89800</v>
      </c>
      <c r="P428" s="38">
        <f t="shared" si="163"/>
        <v>-122380</v>
      </c>
      <c r="Q428" s="38">
        <f t="shared" si="163"/>
        <v>6050017.4100000001</v>
      </c>
      <c r="R428" s="38">
        <f t="shared" si="163"/>
        <v>3730196</v>
      </c>
      <c r="S428" s="38">
        <f t="shared" si="163"/>
        <v>7661323.6270000003</v>
      </c>
      <c r="T428" s="38">
        <f t="shared" si="163"/>
        <v>-103416</v>
      </c>
      <c r="U428" s="38">
        <f t="shared" si="163"/>
        <v>-196010</v>
      </c>
      <c r="V428" s="38">
        <f t="shared" si="163"/>
        <v>-228545</v>
      </c>
      <c r="W428" s="38">
        <f t="shared" si="163"/>
        <v>-633693</v>
      </c>
      <c r="X428" s="38">
        <f t="shared" si="163"/>
        <v>-638215</v>
      </c>
      <c r="Y428" s="38">
        <f t="shared" si="163"/>
        <v>-348436</v>
      </c>
      <c r="Z428" s="38">
        <f t="shared" si="163"/>
        <v>-472948</v>
      </c>
      <c r="AA428" s="38">
        <f t="shared" si="163"/>
        <v>-561805</v>
      </c>
      <c r="AB428" s="38">
        <f t="shared" si="163"/>
        <v>-335935</v>
      </c>
      <c r="AC428" s="38">
        <f t="shared" si="163"/>
        <v>-1028850</v>
      </c>
      <c r="AD428" s="38">
        <f t="shared" si="163"/>
        <v>-530100.66999999993</v>
      </c>
      <c r="AE428" s="38">
        <f t="shared" si="163"/>
        <v>-822982.54</v>
      </c>
      <c r="AF428" s="38">
        <f t="shared" si="163"/>
        <v>11540600.827000001</v>
      </c>
      <c r="AG428" s="38">
        <f t="shared" si="163"/>
        <v>3057637</v>
      </c>
      <c r="AH428" s="38">
        <f t="shared" si="163"/>
        <v>7214614</v>
      </c>
      <c r="AI428" s="38">
        <f t="shared" si="163"/>
        <v>1342923.8993804296</v>
      </c>
      <c r="AJ428" s="38">
        <f t="shared" si="163"/>
        <v>-740250.39000000013</v>
      </c>
      <c r="AK428" s="38">
        <f t="shared" si="163"/>
        <v>-203157.40000000002</v>
      </c>
      <c r="AL428" s="38">
        <f t="shared" si="163"/>
        <v>-295930.07999999996</v>
      </c>
      <c r="AM428" s="38">
        <f t="shared" si="163"/>
        <v>-581187.31999999995</v>
      </c>
      <c r="AN428" s="38">
        <f t="shared" si="163"/>
        <v>-1012910.57</v>
      </c>
      <c r="AO428" s="38">
        <f t="shared" si="163"/>
        <v>-1093598.8699999999</v>
      </c>
      <c r="AP428" s="38">
        <f t="shared" si="163"/>
        <v>-602427.98</v>
      </c>
      <c r="AQ428" s="38">
        <f t="shared" si="163"/>
        <v>-951224.62000000011</v>
      </c>
      <c r="AR428" s="38">
        <f t="shared" si="163"/>
        <v>-440830.27999999997</v>
      </c>
      <c r="AS428" s="38">
        <f t="shared" si="163"/>
        <v>-949436.14000000013</v>
      </c>
      <c r="AT428" s="38">
        <f t="shared" si="163"/>
        <v>-1289829.4300000004</v>
      </c>
      <c r="AU428" s="38">
        <f t="shared" si="163"/>
        <v>-428075.19</v>
      </c>
      <c r="AV428" s="38">
        <f t="shared" si="163"/>
        <v>-734918.96</v>
      </c>
      <c r="AW428" s="39">
        <f t="shared" si="163"/>
        <v>13831998.496380428</v>
      </c>
      <c r="AX428" s="38">
        <f t="shared" si="163"/>
        <v>5963180.9968000008</v>
      </c>
      <c r="AY428" s="38">
        <f t="shared" si="163"/>
        <v>2379432.3555999999</v>
      </c>
      <c r="AZ428" s="38">
        <f t="shared" si="163"/>
        <v>1404902</v>
      </c>
      <c r="BA428" s="38">
        <f t="shared" si="163"/>
        <v>-475842.35899999994</v>
      </c>
      <c r="BB428" s="38">
        <f t="shared" si="163"/>
        <v>-360289.76</v>
      </c>
      <c r="BC428" s="38">
        <f t="shared" si="163"/>
        <v>-1179006.73</v>
      </c>
      <c r="BD428" s="38">
        <f t="shared" si="163"/>
        <v>-1222051.08</v>
      </c>
      <c r="BE428" s="38">
        <f t="shared" si="163"/>
        <v>-1039336.3900000001</v>
      </c>
      <c r="BF428" s="38">
        <f t="shared" si="163"/>
        <v>-1103734.53</v>
      </c>
      <c r="BG428" s="38">
        <f t="shared" si="163"/>
        <v>-292801.34980000003</v>
      </c>
      <c r="BH428" s="38">
        <f t="shared" si="163"/>
        <v>-1348001.5299999996</v>
      </c>
      <c r="BI428" s="38">
        <f t="shared" si="163"/>
        <v>-673118.39999999991</v>
      </c>
      <c r="BJ428" s="38">
        <f t="shared" si="163"/>
        <v>-413897.05</v>
      </c>
      <c r="BK428" s="38">
        <f t="shared" si="163"/>
        <v>-621249.32000000007</v>
      </c>
      <c r="BL428" s="38">
        <f t="shared" si="163"/>
        <v>-1161139.1899999997</v>
      </c>
      <c r="BM428" s="39">
        <f t="shared" si="163"/>
        <v>13659046.159980433</v>
      </c>
      <c r="BN428" s="39">
        <f t="shared" si="163"/>
        <v>0</v>
      </c>
      <c r="BO428" s="39">
        <f t="shared" si="163"/>
        <v>-1774592.64</v>
      </c>
      <c r="BP428" s="39">
        <f t="shared" si="163"/>
        <v>0</v>
      </c>
      <c r="BQ428" s="39">
        <f t="shared" si="163"/>
        <v>0</v>
      </c>
      <c r="BR428" s="39">
        <f t="shared" si="163"/>
        <v>0</v>
      </c>
      <c r="BS428" s="39">
        <f t="shared" si="163"/>
        <v>0</v>
      </c>
      <c r="BT428" s="39">
        <f t="shared" si="163"/>
        <v>0</v>
      </c>
      <c r="BU428" s="39">
        <f t="shared" si="163"/>
        <v>0</v>
      </c>
      <c r="BV428" s="39">
        <f t="shared" si="163"/>
        <v>0</v>
      </c>
      <c r="BW428" s="39">
        <f t="shared" si="163"/>
        <v>0</v>
      </c>
      <c r="BX428" s="39">
        <f t="shared" si="163"/>
        <v>0</v>
      </c>
      <c r="BY428" s="39">
        <f t="shared" ref="BY428:DG428" si="164">SUM(BY2:BY426)</f>
        <v>0</v>
      </c>
      <c r="BZ428" s="39">
        <f t="shared" si="164"/>
        <v>0</v>
      </c>
      <c r="CA428" s="39">
        <f t="shared" si="164"/>
        <v>11884453.519980429</v>
      </c>
      <c r="CB428" s="40"/>
      <c r="CC428" s="40"/>
      <c r="CD428" s="40"/>
    </row>
    <row r="429" spans="1:82" ht="14.4" thickTop="1" x14ac:dyDescent="0.3">
      <c r="BM429" s="41">
        <f>'[1]70XC'!EL453</f>
        <v>13659046.15968043</v>
      </c>
    </row>
    <row r="430" spans="1:82" x14ac:dyDescent="0.3">
      <c r="R430" s="41"/>
      <c r="BM430" s="41">
        <f>BM429-BM428</f>
        <v>-3.0000321567058563E-4</v>
      </c>
    </row>
  </sheetData>
  <sheetProtection algorithmName="SHA-512" hashValue="A0GZiLX+K7wb7BjuH/3cMmJIlMlyLINT0TCAWtnLiZqJkl87YyAlsiXCbXCTQUOg1/vo8EVBzGgZ6YPWi1wYIA==" saltValue="qKP7jo3NFL5I7irz8wpALw==" spinCount="100000" sheet="1" objects="1" scenarios="1"/>
  <autoFilter ref="A1:CI430" xr:uid="{00000000-0001-0000-0200-000000000000}">
    <filterColumn colId="36" showButton="0"/>
  </autoFilter>
  <mergeCells count="1">
    <mergeCell ref="AK1:A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Patrick</dc:creator>
  <cp:lastModifiedBy>Mueller, Patrick</cp:lastModifiedBy>
  <dcterms:created xsi:type="dcterms:W3CDTF">2021-08-09T15:22:24Z</dcterms:created>
  <dcterms:modified xsi:type="dcterms:W3CDTF">2021-08-09T15:25:10Z</dcterms:modified>
</cp:coreProperties>
</file>