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312" yWindow="60" windowWidth="24000" windowHeight="9732" tabRatio="722" activeTab="7"/>
  </bookViews>
  <sheets>
    <sheet name="Instructions" sheetId="1" r:id="rId1"/>
    <sheet name="Title I Part A" sheetId="2" r:id="rId2"/>
    <sheet name="Title I Part D" sheetId="3" r:id="rId3"/>
    <sheet name="Title II Part A" sheetId="4" r:id="rId4"/>
    <sheet name="Title III Part A" sheetId="5" r:id="rId5"/>
    <sheet name="Title III Part A SAI" sheetId="6" r:id="rId6"/>
    <sheet name="Title IV Part A" sheetId="7" r:id="rId7"/>
    <sheet name="NCLB Title V Part B" sheetId="8" r:id="rId8"/>
    <sheet name="Carryover" sheetId="9" state="hidden" r:id="rId9"/>
    <sheet name="Allocations" sheetId="10" state="hidden" r:id="rId10"/>
  </sheets>
  <externalReferences>
    <externalReference r:id="rId13"/>
    <externalReference r:id="rId14"/>
  </externalReferences>
  <definedNames>
    <definedName name="_xlfn.IFERROR" hidden="1">#NAME?</definedName>
    <definedName name="distCode">'Allocations'!$A$2:$A$190</definedName>
    <definedName name="rf0a" localSheetId="7">'NCLB Title V Part B'!$B$9</definedName>
    <definedName name="rf0a" localSheetId="2">'Title I Part D'!$B$9</definedName>
    <definedName name="rf0a" localSheetId="3">'Title II Part A'!$B$9</definedName>
    <definedName name="rf0a" localSheetId="4">'Title III Part A'!$B$9</definedName>
    <definedName name="rf0a" localSheetId="5">'Title III Part A SAI'!$B$9</definedName>
    <definedName name="rf0a" localSheetId="6">'Title IV Part A'!$B$9</definedName>
    <definedName name="rf0b" localSheetId="7">'NCLB Title V Part B'!$B$10</definedName>
    <definedName name="rf0b" localSheetId="2">'Title I Part D'!$B$10</definedName>
    <definedName name="rf0b" localSheetId="3">'Title II Part A'!$B$10</definedName>
    <definedName name="rf0b" localSheetId="4">'Title III Part A'!$B$10</definedName>
    <definedName name="rf0b" localSheetId="5">'Title III Part A SAI'!$B$10</definedName>
    <definedName name="rf0b" localSheetId="6">'Title IV Part A'!$B$10</definedName>
    <definedName name="rf0b">'Title I Part A'!$B$10</definedName>
    <definedName name="rf0bb" localSheetId="7">'NCLB Title V Part B'!$B$11</definedName>
    <definedName name="rf0bb" localSheetId="2">'Title I Part D'!$B$11</definedName>
    <definedName name="rf0bb" localSheetId="3">'Title II Part A'!$B$11</definedName>
    <definedName name="rf0bb" localSheetId="4">'Title III Part A'!$B$11</definedName>
    <definedName name="rf0bb" localSheetId="5">'Title III Part A SAI'!$B$11</definedName>
    <definedName name="rf0bb" localSheetId="6">'Title IV Part A'!$B$11</definedName>
    <definedName name="rf0bb">'Title I Part A'!$B$11</definedName>
    <definedName name="rf0c" localSheetId="7">'NCLB Title V Part B'!$A$38</definedName>
    <definedName name="rf0c" localSheetId="3">'Title II Part A'!$A$38</definedName>
    <definedName name="rf0c" localSheetId="4">'Title III Part A'!$C$19</definedName>
    <definedName name="rf0c" localSheetId="5">'Title III Part A SAI'!$C$19</definedName>
    <definedName name="rf0c" localSheetId="6">'Title IV Part A'!$A$38</definedName>
    <definedName name="rf0c">'Title I Part A'!$A$38</definedName>
    <definedName name="rf1a">'Title I Part A'!$C$17</definedName>
    <definedName name="rf1b">'Title I Part A'!$C$18</definedName>
    <definedName name="rf1c">'Title I Part A'!$C$19</definedName>
    <definedName name="rf2a">'Title II Part A'!$C$17</definedName>
    <definedName name="rf2b">'Title II Part A'!$C$18</definedName>
    <definedName name="rf2c">'Title II Part A'!$C$19</definedName>
    <definedName name="rf3a">#REF!</definedName>
    <definedName name="rf3b">#REF!</definedName>
    <definedName name="rf3c">#REF!</definedName>
    <definedName name="rf4a">#REF!</definedName>
    <definedName name="rf4b">#REF!</definedName>
    <definedName name="rf4c">#REF!</definedName>
    <definedName name="rf5a">#REF!</definedName>
    <definedName name="rf5b">#REF!</definedName>
    <definedName name="rf5c">#REF!</definedName>
    <definedName name="rf6a">'Title I Part D'!$C$17</definedName>
    <definedName name="rf6b">'Title I Part D'!$C$18</definedName>
    <definedName name="rf6c">'Title I Part D'!$C$19</definedName>
    <definedName name="rf7a" localSheetId="7">'NCLB Title V Part B'!$C$17</definedName>
    <definedName name="rf7a">'Title IV Part A'!$C$17</definedName>
    <definedName name="rf7b" localSheetId="7">'NCLB Title V Part B'!$C$18</definedName>
    <definedName name="rf7b">'Title IV Part A'!$C$18</definedName>
    <definedName name="rf7c" localSheetId="7">'NCLB Title V Part B'!$C$19</definedName>
    <definedName name="rf7c">'Title IV Part A'!$C$19</definedName>
    <definedName name="rf8a" localSheetId="4">'Title III Part A'!$C$17</definedName>
    <definedName name="rf8a">'Title III Part A SAI'!$C$17</definedName>
    <definedName name="rf8b" localSheetId="4">'Title III Part A'!$C$18</definedName>
    <definedName name="rf8b">'Title III Part A SAI'!$C$18</definedName>
    <definedName name="rf8c" localSheetId="4">'Title III Part A'!$C$19</definedName>
    <definedName name="rf8c">'Title III Part A SAI'!$C$19</definedName>
    <definedName name="tbl_6a_to_template">'[1]Lookup'!$B$3:$E$52</definedName>
  </definedNames>
  <calcPr fullCalcOnLoad="1"/>
</workbook>
</file>

<file path=xl/comments2.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comments3.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4.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5.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comments6.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7.xml><?xml version="1.0" encoding="utf-8"?>
<comments xmlns="http://schemas.openxmlformats.org/spreadsheetml/2006/main">
  <authors>
    <author>Tim Kahle</author>
  </authors>
  <commentLis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 ref="B9" authorId="0">
      <text>
        <r>
          <rPr>
            <b/>
            <sz val="10"/>
            <color indexed="10"/>
            <rFont val="Tahoma"/>
            <family val="2"/>
          </rPr>
          <t>Choose your 4 digit district code from this dropdown list. The allocation and carryover amounts will populate based on the 4 digit code.</t>
        </r>
      </text>
    </comment>
  </commentList>
</comments>
</file>

<file path=xl/comments8.xml><?xml version="1.0" encoding="utf-8"?>
<comments xmlns="http://schemas.openxmlformats.org/spreadsheetml/2006/main">
  <authors>
    <author>Tim Kahle</author>
  </authors>
  <commentList>
    <comment ref="B9" authorId="0">
      <text>
        <r>
          <rPr>
            <b/>
            <sz val="10"/>
            <color indexed="10"/>
            <rFont val="Tahoma"/>
            <family val="2"/>
          </rPr>
          <t>Choose your 4 digit district code from this dropdown list. The allocation and carryover amounts will populate based on the 4 digit code.</t>
        </r>
      </text>
    </comment>
    <comment ref="B16" authorId="0">
      <text>
        <r>
          <rPr>
            <b/>
            <sz val="10"/>
            <color indexed="16"/>
            <rFont val="Tahoma"/>
            <family val="2"/>
          </rPr>
          <t>The Allocation and Carryover are the amounts that were on your original approved budget.  Enter final allocation amounts and actual carryover amounts in "Actuals" column (column B) if those differ from the amounts already on the form in column C.</t>
        </r>
      </text>
    </comment>
  </commentList>
</comments>
</file>

<file path=xl/sharedStrings.xml><?xml version="1.0" encoding="utf-8"?>
<sst xmlns="http://schemas.openxmlformats.org/spreadsheetml/2006/main" count="999" uniqueCount="521">
  <si>
    <t>COLORADO DEPARTMENT OF EDUCATION</t>
  </si>
  <si>
    <t>CONSOLIDATED FEDERAL PROGRAMS</t>
  </si>
  <si>
    <t>Date</t>
  </si>
  <si>
    <t>DENVER, COLORADO  80203</t>
  </si>
  <si>
    <t>CDE 73</t>
  </si>
  <si>
    <t>Comments:</t>
  </si>
  <si>
    <t xml:space="preserve"> REQUEST FOR FUNDS FORM</t>
  </si>
  <si>
    <t>Print or Type Name of Person Preparing Report</t>
  </si>
  <si>
    <t>A. Allocation</t>
  </si>
  <si>
    <t>B. Carryover</t>
  </si>
  <si>
    <t>F. Previously requested funds - Carryover portion</t>
  </si>
  <si>
    <t>G. Previously requested funds - Current Allocation portion</t>
  </si>
  <si>
    <t>Instructions for:</t>
  </si>
  <si>
    <t>REQUEST FOR FUNDS FORM</t>
  </si>
  <si>
    <t>Signature of Authorized Representative/Requestor</t>
  </si>
  <si>
    <t>Print or Type Name &amp; Title of Authorized Representative/Requestor</t>
  </si>
  <si>
    <t xml:space="preserve">   Section 1 - EXPENDITURE AND FUNDS REQUESTED SUMMARY</t>
  </si>
  <si>
    <t xml:space="preserve">   Section 2 - CERTIFICATION BY AUTHORIZED REPRESENTATIVE</t>
  </si>
  <si>
    <t>Section 1 – EXPENDITURE AND FUNDS REQUESTED SUMMARY</t>
  </si>
  <si>
    <r>
      <t>Round all amounts to the nearest dollar -</t>
    </r>
    <r>
      <rPr>
        <b/>
        <sz val="11"/>
        <rFont val="Arial"/>
        <family val="2"/>
      </rPr>
      <t xml:space="preserve"> do not enter cents! </t>
    </r>
    <r>
      <rPr>
        <sz val="11"/>
        <rFont val="Arial"/>
        <family val="2"/>
      </rPr>
      <t>(If you enter cents, we will round the request to the nearest dollar for you.)</t>
    </r>
  </si>
  <si>
    <t>Section 2 – CERTIFICATION BY AUTHORIZED REPRESENTATIVE/REQUESTOR</t>
  </si>
  <si>
    <t>Amount</t>
  </si>
  <si>
    <t>Actuals</t>
  </si>
  <si>
    <r>
      <t xml:space="preserve">H. Lines D+E </t>
    </r>
    <r>
      <rPr>
        <b/>
        <i/>
        <sz val="12"/>
        <rFont val="Arial"/>
        <family val="2"/>
      </rPr>
      <t>minus</t>
    </r>
    <r>
      <rPr>
        <b/>
        <sz val="12"/>
        <rFont val="Arial"/>
        <family val="2"/>
      </rPr>
      <t xml:space="preserve"> Lines F+G = Line H </t>
    </r>
    <r>
      <rPr>
        <sz val="10"/>
        <rFont val="Arial"/>
        <family val="2"/>
      </rPr>
      <t>(Total amount of current request)</t>
    </r>
  </si>
  <si>
    <r>
      <t xml:space="preserve">Line C.  </t>
    </r>
    <r>
      <rPr>
        <u val="single"/>
        <sz val="11"/>
        <rFont val="Arial"/>
        <family val="2"/>
      </rPr>
      <t>Program Budget approved</t>
    </r>
    <r>
      <rPr>
        <sz val="11"/>
        <rFont val="Arial"/>
        <family val="2"/>
      </rPr>
      <t xml:space="preserve"> is the total of the Allocation and Carryover.</t>
    </r>
  </si>
  <si>
    <t>Title I Part A - 84.010, CDE Grant Code 4010</t>
  </si>
  <si>
    <t>Title II Part A - Teacher Quality - 84.367, CDE Grant Code 4367</t>
  </si>
  <si>
    <t>Title III Part A - SAI - 84.365, CDE Grant Code 7365</t>
  </si>
  <si>
    <r>
      <t xml:space="preserve">The Allocation and Carryover are the amounts that were on your original approved budget. </t>
    </r>
    <r>
      <rPr>
        <u val="single"/>
        <sz val="11"/>
        <color indexed="16"/>
        <rFont val="Arial"/>
        <family val="2"/>
      </rPr>
      <t xml:space="preserve"> </t>
    </r>
    <r>
      <rPr>
        <b/>
        <u val="single"/>
        <sz val="11"/>
        <color indexed="16"/>
        <rFont val="Arial"/>
        <family val="2"/>
      </rPr>
      <t>Enter final allocation amounts and actual carryover amounts in "Actuals" column if those differ from the amounts already on the form.</t>
    </r>
  </si>
  <si>
    <r>
      <t xml:space="preserve">Line E. </t>
    </r>
    <r>
      <rPr>
        <u val="single"/>
        <sz val="11"/>
        <rFont val="Arial"/>
        <family val="2"/>
      </rPr>
      <t>Anticipated Expenditures</t>
    </r>
    <r>
      <rPr>
        <sz val="11"/>
        <rFont val="Arial"/>
        <family val="2"/>
      </rPr>
      <t xml:space="preserve"> is an input field to report the total anticipated expenditures prior to the receipt of requested funds from CDE.  {per EDGAR's 3 day rule.}</t>
    </r>
  </si>
  <si>
    <r>
      <t xml:space="preserve">Line H.  </t>
    </r>
    <r>
      <rPr>
        <u val="single"/>
        <sz val="11"/>
        <rFont val="Arial"/>
        <family val="2"/>
      </rPr>
      <t xml:space="preserve">Lines D+E </t>
    </r>
    <r>
      <rPr>
        <b/>
        <u val="single"/>
        <sz val="11"/>
        <rFont val="Arial"/>
        <family val="2"/>
      </rPr>
      <t>minus</t>
    </r>
    <r>
      <rPr>
        <u val="single"/>
        <sz val="11"/>
        <rFont val="Arial"/>
        <family val="2"/>
      </rPr>
      <t xml:space="preserve"> lines F+G = Line H</t>
    </r>
    <r>
      <rPr>
        <sz val="11"/>
        <rFont val="Arial"/>
        <family val="2"/>
      </rPr>
      <t xml:space="preserve"> Total expenditures to date plus anticipated expenditures less funds already requested is the amount that you may request.  </t>
    </r>
  </si>
  <si>
    <r>
      <t xml:space="preserve">Line D.  </t>
    </r>
    <r>
      <rPr>
        <u val="single"/>
        <sz val="11"/>
        <rFont val="Arial"/>
        <family val="2"/>
      </rPr>
      <t>District Expenditures to date</t>
    </r>
    <r>
      <rPr>
        <sz val="11"/>
        <rFont val="Arial"/>
        <family val="2"/>
      </rPr>
      <t xml:space="preserve"> is a running total of all expenditures that apply to this budget.  Do </t>
    </r>
    <r>
      <rPr>
        <b/>
        <sz val="11"/>
        <rFont val="Arial"/>
        <family val="2"/>
      </rPr>
      <t>NOT</t>
    </r>
    <r>
      <rPr>
        <sz val="11"/>
        <rFont val="Arial"/>
        <family val="2"/>
      </rPr>
      <t xml:space="preserve"> include obligations, encumbrances, or salaries accrued but not yet disbursed in this amount.</t>
    </r>
  </si>
  <si>
    <r>
      <t xml:space="preserve">D. District Expenditures to date </t>
    </r>
    <r>
      <rPr>
        <sz val="8"/>
        <rFont val="Arial Narrow"/>
        <family val="2"/>
      </rPr>
      <t>(do not include obligations, encumbrances or salaries accrued but not yet disbursed)</t>
    </r>
  </si>
  <si>
    <r>
      <t xml:space="preserve">E. Anticipated Expenditures </t>
    </r>
    <r>
      <rPr>
        <sz val="9"/>
        <rFont val="Arial Narrow"/>
        <family val="2"/>
      </rPr>
      <t>(obligations/&amp; other anticipated expenditures thru the month)</t>
    </r>
  </si>
  <si>
    <t>Phone # and Extension</t>
  </si>
  <si>
    <r>
      <t xml:space="preserve">Line F.  </t>
    </r>
    <r>
      <rPr>
        <u val="single"/>
        <sz val="11"/>
        <rFont val="Arial"/>
        <family val="2"/>
      </rPr>
      <t>Previously requested funds - Carryover portion</t>
    </r>
    <r>
      <rPr>
        <sz val="11"/>
        <rFont val="Arial"/>
        <family val="2"/>
      </rPr>
      <t xml:space="preserve"> includes that portion of all previously requested funds coming out of prior year carryover.  (All or part of this amount may have been "cash on hand" at  the end of the previous year.)</t>
    </r>
  </si>
  <si>
    <r>
      <t xml:space="preserve">Line G.  </t>
    </r>
    <r>
      <rPr>
        <u val="single"/>
        <sz val="11"/>
        <rFont val="Arial"/>
        <family val="2"/>
      </rPr>
      <t>Previously requested funds - Current Allocation portion</t>
    </r>
    <r>
      <rPr>
        <sz val="11"/>
        <rFont val="Arial"/>
        <family val="2"/>
      </rPr>
      <t xml:space="preserve"> includes that portion of all previously requested funds coming out of current allocation.  We ask for "funds previously requested" as opposed to "funds received" as you may be preparing a new Request for Funds Form before you receive the last amount you requested.</t>
    </r>
  </si>
  <si>
    <r>
      <t xml:space="preserve">The Certification by the Authorized Representative: </t>
    </r>
    <r>
      <rPr>
        <sz val="11"/>
        <rFont val="Arial"/>
        <family val="2"/>
      </rPr>
      <t xml:space="preserve">The Authorized Representative/Requestor must verify the accuracy of the information reported by signing and dating the form.  Be sure to include the name of a contact person, (the person preparing report), and a telephone number, </t>
    </r>
    <r>
      <rPr>
        <u val="single"/>
        <sz val="11"/>
        <rFont val="Arial"/>
        <family val="2"/>
      </rPr>
      <t>including extension if applicable</t>
    </r>
    <r>
      <rPr>
        <sz val="11"/>
        <rFont val="Arial"/>
        <family val="2"/>
      </rPr>
      <t>.</t>
    </r>
  </si>
  <si>
    <t>C. Program Budget Approved</t>
  </si>
  <si>
    <r>
      <t xml:space="preserve">(You may track your grant payments on the Grant Distribution Spreadsheets found at: </t>
    </r>
    <r>
      <rPr>
        <b/>
        <sz val="11"/>
        <color indexed="12"/>
        <rFont val="Arial"/>
        <family val="2"/>
      </rPr>
      <t>http://www.cde.state.co.us/cdefisgrant/Grant_Distribution_Reports.htm</t>
    </r>
    <r>
      <rPr>
        <sz val="11"/>
        <rFont val="Arial"/>
        <family val="2"/>
      </rPr>
      <t>)</t>
    </r>
  </si>
  <si>
    <t>0010</t>
  </si>
  <si>
    <t>Mapleton 1</t>
  </si>
  <si>
    <t>0020</t>
  </si>
  <si>
    <t>0030</t>
  </si>
  <si>
    <t>Adams County 14</t>
  </si>
  <si>
    <t>0040</t>
  </si>
  <si>
    <t>0050</t>
  </si>
  <si>
    <t>Bennett 29J</t>
  </si>
  <si>
    <t>0060</t>
  </si>
  <si>
    <t>Strasburg 31J</t>
  </si>
  <si>
    <t>0070</t>
  </si>
  <si>
    <t>Westminster 50</t>
  </si>
  <si>
    <t>0100</t>
  </si>
  <si>
    <t>0110</t>
  </si>
  <si>
    <t>0120</t>
  </si>
  <si>
    <t>Englewood 1</t>
  </si>
  <si>
    <t>0123</t>
  </si>
  <si>
    <t>Sheridan 2</t>
  </si>
  <si>
    <t>0130</t>
  </si>
  <si>
    <t>Cherry Creek 5</t>
  </si>
  <si>
    <t>0140</t>
  </si>
  <si>
    <t>Littleton 6</t>
  </si>
  <si>
    <t>0170</t>
  </si>
  <si>
    <t>Deer Trail 26J</t>
  </si>
  <si>
    <t>0180</t>
  </si>
  <si>
    <t>Adams-Arapahoe 28J</t>
  </si>
  <si>
    <t>0190</t>
  </si>
  <si>
    <t>Byers 32J</t>
  </si>
  <si>
    <t>0220</t>
  </si>
  <si>
    <t>0230</t>
  </si>
  <si>
    <t>0240</t>
  </si>
  <si>
    <t>0250</t>
  </si>
  <si>
    <t>0260</t>
  </si>
  <si>
    <t>0270</t>
  </si>
  <si>
    <t>0290</t>
  </si>
  <si>
    <t>0310</t>
  </si>
  <si>
    <t>0470</t>
  </si>
  <si>
    <t>0480</t>
  </si>
  <si>
    <t>0490</t>
  </si>
  <si>
    <t>Buena Vista R-31</t>
  </si>
  <si>
    <t>0500</t>
  </si>
  <si>
    <t>Salida R-32</t>
  </si>
  <si>
    <t>0510</t>
  </si>
  <si>
    <t>Kit Carson R-1</t>
  </si>
  <si>
    <t>0520</t>
  </si>
  <si>
    <t>0540</t>
  </si>
  <si>
    <t>0550</t>
  </si>
  <si>
    <t>0560</t>
  </si>
  <si>
    <t>Sanford 6J</t>
  </si>
  <si>
    <t>0580</t>
  </si>
  <si>
    <t>0640</t>
  </si>
  <si>
    <t>Centennial R-1</t>
  </si>
  <si>
    <t>0740</t>
  </si>
  <si>
    <t>Sierra Grande R-30</t>
  </si>
  <si>
    <t>0770</t>
  </si>
  <si>
    <t>0860</t>
  </si>
  <si>
    <t>0870</t>
  </si>
  <si>
    <t>Delta County 50(J)</t>
  </si>
  <si>
    <t>0880</t>
  </si>
  <si>
    <t>Denver County 1</t>
  </si>
  <si>
    <t>0890</t>
  </si>
  <si>
    <t>0900</t>
  </si>
  <si>
    <t>0910</t>
  </si>
  <si>
    <t>0920</t>
  </si>
  <si>
    <t>Elizabeth C-1</t>
  </si>
  <si>
    <t>0930</t>
  </si>
  <si>
    <t>Kiowa C-2</t>
  </si>
  <si>
    <t>0940</t>
  </si>
  <si>
    <t>Big Sandy 100J</t>
  </si>
  <si>
    <t>0950</t>
  </si>
  <si>
    <t>Elbert 200</t>
  </si>
  <si>
    <t>0960</t>
  </si>
  <si>
    <t>Agate 300</t>
  </si>
  <si>
    <t>0970</t>
  </si>
  <si>
    <t>0980</t>
  </si>
  <si>
    <t>Harrison 2</t>
  </si>
  <si>
    <t>0990</t>
  </si>
  <si>
    <t>Widefield 3</t>
  </si>
  <si>
    <t>1000</t>
  </si>
  <si>
    <t>Fountain 8</t>
  </si>
  <si>
    <t>1010</t>
  </si>
  <si>
    <t>Colorado Springs 11</t>
  </si>
  <si>
    <t>1020</t>
  </si>
  <si>
    <t>Cheyenne Mountain 12</t>
  </si>
  <si>
    <t>1030</t>
  </si>
  <si>
    <t>Manitou Springs 14</t>
  </si>
  <si>
    <t>1040</t>
  </si>
  <si>
    <t>Academy 20</t>
  </si>
  <si>
    <t>1050</t>
  </si>
  <si>
    <t>Ellicott 22</t>
  </si>
  <si>
    <t>1060</t>
  </si>
  <si>
    <t>1070</t>
  </si>
  <si>
    <t>Hanover 28</t>
  </si>
  <si>
    <t>1080</t>
  </si>
  <si>
    <t>Lewis-Palmer 38</t>
  </si>
  <si>
    <t>1110</t>
  </si>
  <si>
    <t>Falcon 49</t>
  </si>
  <si>
    <t>1120</t>
  </si>
  <si>
    <t>1130</t>
  </si>
  <si>
    <t>1140</t>
  </si>
  <si>
    <t>1150</t>
  </si>
  <si>
    <t>1160</t>
  </si>
  <si>
    <t>1180</t>
  </si>
  <si>
    <t>1195</t>
  </si>
  <si>
    <t>1220</t>
  </si>
  <si>
    <t>Garfield 16</t>
  </si>
  <si>
    <t>1330</t>
  </si>
  <si>
    <t>1340</t>
  </si>
  <si>
    <t>1350</t>
  </si>
  <si>
    <t>East Grand 2</t>
  </si>
  <si>
    <t>1360</t>
  </si>
  <si>
    <t>1380</t>
  </si>
  <si>
    <t>1390</t>
  </si>
  <si>
    <t>1400</t>
  </si>
  <si>
    <t>1410</t>
  </si>
  <si>
    <t>North Park R-1</t>
  </si>
  <si>
    <t>1420</t>
  </si>
  <si>
    <t>Jefferson County R-1</t>
  </si>
  <si>
    <t>1430</t>
  </si>
  <si>
    <t>1440</t>
  </si>
  <si>
    <t>1450</t>
  </si>
  <si>
    <t>Arriba-Flagler C-20</t>
  </si>
  <si>
    <t>1460</t>
  </si>
  <si>
    <t>Hi-Plains R-23</t>
  </si>
  <si>
    <t>1480</t>
  </si>
  <si>
    <t>Stratton R-4</t>
  </si>
  <si>
    <t>1490</t>
  </si>
  <si>
    <t>Bethune R-5</t>
  </si>
  <si>
    <t>1500</t>
  </si>
  <si>
    <t>1510</t>
  </si>
  <si>
    <t>Lake County R-1</t>
  </si>
  <si>
    <t>1520</t>
  </si>
  <si>
    <t>Durango 9-R</t>
  </si>
  <si>
    <t>1530</t>
  </si>
  <si>
    <t>1540</t>
  </si>
  <si>
    <t>1550</t>
  </si>
  <si>
    <t>Poudre R-1</t>
  </si>
  <si>
    <t>1560</t>
  </si>
  <si>
    <t>1570</t>
  </si>
  <si>
    <t>1580</t>
  </si>
  <si>
    <t>Trinidad 1</t>
  </si>
  <si>
    <t>1590</t>
  </si>
  <si>
    <t>Primero Reorganized 2</t>
  </si>
  <si>
    <t>1600</t>
  </si>
  <si>
    <t>Hoehne Reorganized 3</t>
  </si>
  <si>
    <t>1620</t>
  </si>
  <si>
    <t>1750</t>
  </si>
  <si>
    <t>Branson Reorganized 82</t>
  </si>
  <si>
    <t>1760</t>
  </si>
  <si>
    <t>Kim Reorganized 88</t>
  </si>
  <si>
    <t>1780</t>
  </si>
  <si>
    <t>Genoa-Hugo C113</t>
  </si>
  <si>
    <t>1790</t>
  </si>
  <si>
    <t>1810</t>
  </si>
  <si>
    <t>1828</t>
  </si>
  <si>
    <t>1850</t>
  </si>
  <si>
    <t>1860</t>
  </si>
  <si>
    <t>1870</t>
  </si>
  <si>
    <t>1980</t>
  </si>
  <si>
    <t>1990</t>
  </si>
  <si>
    <t>Plateau Valley 50</t>
  </si>
  <si>
    <t>2000</t>
  </si>
  <si>
    <t>Mesa County Valley 51</t>
  </si>
  <si>
    <t>2010</t>
  </si>
  <si>
    <t>2020</t>
  </si>
  <si>
    <t>2035</t>
  </si>
  <si>
    <t>2055</t>
  </si>
  <si>
    <t>2070</t>
  </si>
  <si>
    <t>2180</t>
  </si>
  <si>
    <t>2190</t>
  </si>
  <si>
    <t>2395</t>
  </si>
  <si>
    <t>2405</t>
  </si>
  <si>
    <t>2505</t>
  </si>
  <si>
    <t>2515</t>
  </si>
  <si>
    <t>2520</t>
  </si>
  <si>
    <t>East Otero R-1</t>
  </si>
  <si>
    <t>2530</t>
  </si>
  <si>
    <t>Rocky Ford R-2</t>
  </si>
  <si>
    <t>2535</t>
  </si>
  <si>
    <t>Manzanola 3J</t>
  </si>
  <si>
    <t>2540</t>
  </si>
  <si>
    <t>Fowler R-4J</t>
  </si>
  <si>
    <t>2560</t>
  </si>
  <si>
    <t>Cheraw 31</t>
  </si>
  <si>
    <t>2570</t>
  </si>
  <si>
    <t>Swink 33</t>
  </si>
  <si>
    <t>2580</t>
  </si>
  <si>
    <t>Ouray R-1</t>
  </si>
  <si>
    <t>2590</t>
  </si>
  <si>
    <t>Ridgway R-2</t>
  </si>
  <si>
    <t>2600</t>
  </si>
  <si>
    <t>Platte Canyon 1</t>
  </si>
  <si>
    <t>2610</t>
  </si>
  <si>
    <t>2620</t>
  </si>
  <si>
    <t>2630</t>
  </si>
  <si>
    <t>2640</t>
  </si>
  <si>
    <t>Aspen 1</t>
  </si>
  <si>
    <t>2650</t>
  </si>
  <si>
    <t>2660</t>
  </si>
  <si>
    <t>2670</t>
  </si>
  <si>
    <t>2680</t>
  </si>
  <si>
    <t>2690</t>
  </si>
  <si>
    <t>Pueblo City 60</t>
  </si>
  <si>
    <t>2700</t>
  </si>
  <si>
    <t>2710</t>
  </si>
  <si>
    <t>2720</t>
  </si>
  <si>
    <t>2730</t>
  </si>
  <si>
    <t>Del Norte C-7</t>
  </si>
  <si>
    <t>2740</t>
  </si>
  <si>
    <t>Monte Vista C-8</t>
  </si>
  <si>
    <t>2750</t>
  </si>
  <si>
    <t>2760</t>
  </si>
  <si>
    <t>2770</t>
  </si>
  <si>
    <t>2780</t>
  </si>
  <si>
    <t>2790</t>
  </si>
  <si>
    <t>2800</t>
  </si>
  <si>
    <t>Moffat 2</t>
  </si>
  <si>
    <t>2810</t>
  </si>
  <si>
    <t>2820</t>
  </si>
  <si>
    <t>Silverton 1</t>
  </si>
  <si>
    <t>2830</t>
  </si>
  <si>
    <t>Telluride R-1</t>
  </si>
  <si>
    <t>2840</t>
  </si>
  <si>
    <t>Norwood R-2J</t>
  </si>
  <si>
    <t>2862</t>
  </si>
  <si>
    <t>2865</t>
  </si>
  <si>
    <t>3000</t>
  </si>
  <si>
    <t>3010</t>
  </si>
  <si>
    <t>3020</t>
  </si>
  <si>
    <t>3030</t>
  </si>
  <si>
    <t>Akron R-1</t>
  </si>
  <si>
    <t>3040</t>
  </si>
  <si>
    <t>Arickaree R-2</t>
  </si>
  <si>
    <t>3050</t>
  </si>
  <si>
    <t>Otis R-3</t>
  </si>
  <si>
    <t>3060</t>
  </si>
  <si>
    <t>Lone Star 101</t>
  </si>
  <si>
    <t>3070</t>
  </si>
  <si>
    <t>Woodlin R-104</t>
  </si>
  <si>
    <t>3080</t>
  </si>
  <si>
    <t>3085</t>
  </si>
  <si>
    <t>3090</t>
  </si>
  <si>
    <t>3100</t>
  </si>
  <si>
    <t>3110</t>
  </si>
  <si>
    <t>3120</t>
  </si>
  <si>
    <t>Greeley 6</t>
  </si>
  <si>
    <t>3130</t>
  </si>
  <si>
    <t>3140</t>
  </si>
  <si>
    <t>3145</t>
  </si>
  <si>
    <t>3146</t>
  </si>
  <si>
    <t>3147</t>
  </si>
  <si>
    <t>3148</t>
  </si>
  <si>
    <t>3200</t>
  </si>
  <si>
    <t>Yuma 1</t>
  </si>
  <si>
    <t>3210</t>
  </si>
  <si>
    <t>3220</t>
  </si>
  <si>
    <t>3230</t>
  </si>
  <si>
    <t>Liberty J-4</t>
  </si>
  <si>
    <t>9000</t>
  </si>
  <si>
    <t>8001</t>
  </si>
  <si>
    <t>District</t>
  </si>
  <si>
    <t>9025</t>
  </si>
  <si>
    <t>East Central BOCES</t>
  </si>
  <si>
    <t>9035</t>
  </si>
  <si>
    <t>9040</t>
  </si>
  <si>
    <t>Northeast BOCES</t>
  </si>
  <si>
    <t>San Luis Valley BOCES</t>
  </si>
  <si>
    <t>Southeastern BOCES</t>
  </si>
  <si>
    <t>9095</t>
  </si>
  <si>
    <t>9055</t>
  </si>
  <si>
    <t>9060</t>
  </si>
  <si>
    <t>9075</t>
  </si>
  <si>
    <t>IMPORTANT: On each tab of the worksheet, choose your district code from the dropdown list in the highlighted cell (cell B9).  Choosing your district code will populate the worksheet with your district name, county, allocation and carryover amounts for the specific grant.</t>
  </si>
  <si>
    <t>ERROR:  Total Amounts Requested (lines F, G and H) cannot exceed Program Budget Approved (line C)</t>
  </si>
  <si>
    <t>Title I-A 4010</t>
  </si>
  <si>
    <t>Title II-A 4367</t>
  </si>
  <si>
    <t>Title III-SAI 7365</t>
  </si>
  <si>
    <t>Title VI-A 7358</t>
  </si>
  <si>
    <t>Title I-D 7010</t>
  </si>
  <si>
    <t>Title III 4365</t>
  </si>
  <si>
    <t>Title III Part A - 84.365, CDE Grant Code 4365</t>
  </si>
  <si>
    <t>Title II</t>
  </si>
  <si>
    <t>Title III SAI</t>
  </si>
  <si>
    <t>Dist Code</t>
  </si>
  <si>
    <t>CDE Org Name</t>
  </si>
  <si>
    <t>Title IA</t>
  </si>
  <si>
    <t>Title ID</t>
  </si>
  <si>
    <t>Title III ELL</t>
  </si>
  <si>
    <t>Adams 12 Five Star Schools</t>
  </si>
  <si>
    <t>School District 27J</t>
  </si>
  <si>
    <t>Alamosa RE-11J</t>
  </si>
  <si>
    <t>Sangre De Cristo RE-22J</t>
  </si>
  <si>
    <t>Archuleta County 50 JT</t>
  </si>
  <si>
    <t>Walsh RE-1</t>
  </si>
  <si>
    <t>Pritchett RE-3</t>
  </si>
  <si>
    <t>Springfield RE-4</t>
  </si>
  <si>
    <t>Vilas RE-5</t>
  </si>
  <si>
    <t>Campo RE-6</t>
  </si>
  <si>
    <t>Las Animas RE-1</t>
  </si>
  <si>
    <t>Mc Clave RE-2</t>
  </si>
  <si>
    <t>St Vrain Valley RE 1J</t>
  </si>
  <si>
    <t>Boulder Valley RE 2</t>
  </si>
  <si>
    <t>Cheyenne County RE-5</t>
  </si>
  <si>
    <t>Clear Creek RE-1</t>
  </si>
  <si>
    <t>North Conejos RE-1J</t>
  </si>
  <si>
    <t>South Conejos RE-10</t>
  </si>
  <si>
    <t>Crowley County RE-1-J</t>
  </si>
  <si>
    <t>Custer County School District C-1</t>
  </si>
  <si>
    <t>Dolores County RE No.2</t>
  </si>
  <si>
    <t>Douglas County RE 1</t>
  </si>
  <si>
    <t>Eagle County RE 50</t>
  </si>
  <si>
    <t>Calhan Rj-1</t>
  </si>
  <si>
    <t>Peyton 23 JT</t>
  </si>
  <si>
    <t>Edison 54 JT</t>
  </si>
  <si>
    <t>Miami/Yoder 60 JT</t>
  </si>
  <si>
    <t>Canon City RE-1</t>
  </si>
  <si>
    <t>Fremont RE-2</t>
  </si>
  <si>
    <t>Cotopaxi RE-3</t>
  </si>
  <si>
    <t>Roaring Fork RE-1</t>
  </si>
  <si>
    <t>Garfield RE-2</t>
  </si>
  <si>
    <t>Gilpin County RE-1</t>
  </si>
  <si>
    <t>West Grand 1-JT</t>
  </si>
  <si>
    <t>Gunnison Watershed RE1J</t>
  </si>
  <si>
    <t>Huerfano RE-1</t>
  </si>
  <si>
    <t>La Veta RE-2</t>
  </si>
  <si>
    <t>Eads RE-1</t>
  </si>
  <si>
    <t>Plainview RE-2</t>
  </si>
  <si>
    <t>Burlington RE-6J</t>
  </si>
  <si>
    <t>Bayfield 10 JT-R</t>
  </si>
  <si>
    <t>Ignacio 11 JT</t>
  </si>
  <si>
    <t>Thompson R2-J</t>
  </si>
  <si>
    <t>Estes Park R-3</t>
  </si>
  <si>
    <t>Aguilar Reorganized 6</t>
  </si>
  <si>
    <t>Limon RE-4J</t>
  </si>
  <si>
    <t>Karval RE-23</t>
  </si>
  <si>
    <t>Valley RE-1</t>
  </si>
  <si>
    <t>Frenchman RE-3</t>
  </si>
  <si>
    <t>Buffalo RE-4J</t>
  </si>
  <si>
    <t>Plateau RE-5</t>
  </si>
  <si>
    <t>De Beque 49JT</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</si>
  <si>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</si>
  <si>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</si>
  <si>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</si>
  <si>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</si>
  <si>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</si>
  <si>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</si>
  <si>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</si>
  <si>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</si>
  <si>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</si>
  <si>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</si>
  <si>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</si>
  <si>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Park County RE-2</t>
  </si>
  <si>
    <t>Holyoke RE-1J</t>
  </si>
  <si>
    <t>Haxtun RE-2J</t>
  </si>
  <si>
    <t>Granada RE-1</t>
  </si>
  <si>
    <t>Lamar RE-2</t>
  </si>
  <si>
    <t>Holly RE-3</t>
  </si>
  <si>
    <t>Wiley RE-13 JT</t>
  </si>
  <si>
    <t>Pueblo County 70</t>
  </si>
  <si>
    <t>Meeker RE1</t>
  </si>
  <si>
    <t>Rangely RE-4</t>
  </si>
  <si>
    <t>Sargent RE-33J</t>
  </si>
  <si>
    <t>Hayden RE-1</t>
  </si>
  <si>
    <t>Steamboat Springs RE-2</t>
  </si>
  <si>
    <t>South Routt RE 3</t>
  </si>
  <si>
    <t>Mountain Valley RE 1</t>
  </si>
  <si>
    <t>Center 26 JT</t>
  </si>
  <si>
    <t>Julesburg RE-1</t>
  </si>
  <si>
    <t>Summit RE-1</t>
  </si>
  <si>
    <t>Cripple Creek-Victor RE-1</t>
  </si>
  <si>
    <t>Woodland Park RE-2</t>
  </si>
  <si>
    <t>Weld County RE-1</t>
  </si>
  <si>
    <t>Eaton RE-2</t>
  </si>
  <si>
    <t>Weld County School District RE-3J</t>
  </si>
  <si>
    <t>Windsor RE-4</t>
  </si>
  <si>
    <t>Johnstown-Milliken RE-5J</t>
  </si>
  <si>
    <t>Platte Valley RE-7</t>
  </si>
  <si>
    <t>Weld County S/D RE-8</t>
  </si>
  <si>
    <t>Ault-Highland RE-9</t>
  </si>
  <si>
    <t>Briggsdale RE-10</t>
  </si>
  <si>
    <t>Prairie RE-11</t>
  </si>
  <si>
    <t>Pawnee RE-12</t>
  </si>
  <si>
    <t>Wray Rd-2</t>
  </si>
  <si>
    <t>Idalia Rj-3</t>
  </si>
  <si>
    <t>Charter School Institute</t>
  </si>
  <si>
    <t>Colo School Deaf Blind</t>
  </si>
  <si>
    <t>Centennial BOCES</t>
  </si>
  <si>
    <t>Northwest Colo BOCES</t>
  </si>
  <si>
    <t>201 EAST COLFAX - ROOM 209</t>
  </si>
  <si>
    <t>County</t>
  </si>
  <si>
    <t>Adams</t>
  </si>
  <si>
    <t>Alamosa</t>
  </si>
  <si>
    <t>Arapahoe</t>
  </si>
  <si>
    <t>Archuleta</t>
  </si>
  <si>
    <t>Baca</t>
  </si>
  <si>
    <t>Bent</t>
  </si>
  <si>
    <t>Boulder</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</si>
  <si>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</si>
  <si>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</si>
  <si>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</si>
  <si>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</si>
  <si>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</si>
  <si>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</si>
  <si>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</si>
  <si>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</si>
  <si>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</si>
  <si>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</si>
  <si>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</si>
  <si>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</si>
  <si>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</si>
  <si>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</si>
  <si>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</si>
  <si>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</si>
  <si>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</si>
  <si>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</si>
  <si>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</si>
  <si>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Huerfano</t>
  </si>
  <si>
    <t>Jackson</t>
  </si>
  <si>
    <t>Jefferson</t>
  </si>
  <si>
    <t>Kiowa</t>
  </si>
  <si>
    <t>Kit Carson</t>
  </si>
  <si>
    <t>Lake</t>
  </si>
  <si>
    <t>La Plata</t>
  </si>
  <si>
    <t>Larimer</t>
  </si>
  <si>
    <t>Las Animas</t>
  </si>
  <si>
    <t>Lincoln</t>
  </si>
  <si>
    <t>Logan</t>
  </si>
  <si>
    <t>Mesa</t>
  </si>
  <si>
    <t>Mineral</t>
  </si>
  <si>
    <t>Moffat</t>
  </si>
  <si>
    <t>Montezuma</t>
  </si>
  <si>
    <t>Montrose</t>
  </si>
  <si>
    <t>Morgan</t>
  </si>
  <si>
    <t>Otero</t>
  </si>
  <si>
    <t>Ouray</t>
  </si>
  <si>
    <t>Park</t>
  </si>
  <si>
    <t>Phillips</t>
  </si>
  <si>
    <t>Pitkin</t>
  </si>
  <si>
    <t>Prowers</t>
  </si>
  <si>
    <t>Pueblo</t>
  </si>
  <si>
    <t>Rio Blanco</t>
  </si>
  <si>
    <t>Rio Grande</t>
  </si>
  <si>
    <t>Routt</t>
  </si>
  <si>
    <t>Saguache</t>
  </si>
  <si>
    <t>San Juan</t>
  </si>
  <si>
    <t>San Miguel</t>
  </si>
  <si>
    <t>Sedgwick</t>
  </si>
  <si>
    <t>Summit</t>
  </si>
  <si>
    <t>Teller</t>
  </si>
  <si>
    <t>Washington</t>
  </si>
  <si>
    <t>Weld</t>
  </si>
  <si>
    <t>Yuma</t>
  </si>
  <si>
    <t/>
  </si>
  <si>
    <r>
      <t>I certify that funds will be disbursed within 3 days of receipt</t>
    </r>
    <r>
      <rPr>
        <b/>
        <sz val="12"/>
        <color indexed="8"/>
        <rFont val="Arial"/>
        <family val="2"/>
      </rPr>
      <t xml:space="preserve"> and that the reported program expenditures are complete and accurate.</t>
    </r>
  </si>
  <si>
    <t>Office of Grants Fiscal</t>
  </si>
  <si>
    <t>OFFICE OF GRANTS FISCAL</t>
  </si>
  <si>
    <t>By signing this report, I certify to the best of my knowledge and belief that the report is true, complete and accurate, and the expenditures, disbursements and cash receipts are for the purposes and objectives set forth in the terms and conditions of the Federal award.  I am aware that any false, fictitious, or fraudulent information, or the omission of any material fact, may subject me to criminal, civil or administrative penalties for fraud, false statements, false claims or otherwise.  (2 CFR 200.415)</t>
  </si>
  <si>
    <t xml:space="preserve">EACH SIGNED FORM SHOULD BE EMAILED TO:  </t>
  </si>
  <si>
    <t>gfrff@cde.state.co.us</t>
  </si>
  <si>
    <t>Hinsdale County RE-1</t>
  </si>
  <si>
    <t>HINSDALE</t>
  </si>
  <si>
    <t>Revere School District</t>
  </si>
  <si>
    <t>Title I Part D - 84.010a, CDE Grant Code 7010</t>
  </si>
  <si>
    <r>
      <t xml:space="preserve">Submit one copy of the form by the 1st day of the month </t>
    </r>
    <r>
      <rPr>
        <b/>
        <sz val="11"/>
        <rFont val="Arial"/>
        <family val="2"/>
      </rPr>
      <t>in which the funds are needed</t>
    </r>
    <r>
      <rPr>
        <sz val="11"/>
        <rFont val="Arial"/>
        <family val="2"/>
      </rPr>
      <t xml:space="preserve">.  For example, if requesting reimbursement for the period thru the end of October, submit this form by November 1st. </t>
    </r>
    <r>
      <rPr>
        <sz val="11"/>
        <color indexed="16"/>
        <rFont val="Arial"/>
        <family val="2"/>
      </rPr>
      <t xml:space="preserve"> </t>
    </r>
    <r>
      <rPr>
        <b/>
        <sz val="11"/>
        <color indexed="16"/>
        <rFont val="Arial"/>
        <family val="2"/>
      </rPr>
      <t>Do not submit this form if the result on line "H" is zero.</t>
    </r>
  </si>
  <si>
    <r>
      <t xml:space="preserve">The signed request should be scanned and emailed to </t>
    </r>
    <r>
      <rPr>
        <b/>
        <sz val="11"/>
        <color indexed="12"/>
        <rFont val="Arial"/>
        <family val="2"/>
      </rPr>
      <t xml:space="preserve">gfrff@cde.state.co.us </t>
    </r>
    <r>
      <rPr>
        <b/>
        <sz val="11"/>
        <rFont val="Arial"/>
        <family val="2"/>
      </rPr>
      <t>(When emailed, you will receive an automated receipt provided there is an attachment  to the email.)</t>
    </r>
    <r>
      <rPr>
        <sz val="11"/>
        <rFont val="Arial"/>
        <family val="2"/>
      </rPr>
      <t xml:space="preserve"> </t>
    </r>
  </si>
  <si>
    <t>9030</t>
  </si>
  <si>
    <t>Mountain BOCES</t>
  </si>
  <si>
    <t>9050</t>
  </si>
  <si>
    <t>San Juan BOCES</t>
  </si>
  <si>
    <t>South Central BOCES</t>
  </si>
  <si>
    <t>FY 2017-18</t>
  </si>
  <si>
    <t>Contact: Jenny Hambleton 303-866-6905</t>
  </si>
  <si>
    <t xml:space="preserve">INSTRUCTIONS:  Submit one copy of this form by the 1st business day of the month when the funds are needed.  (For example: order funds by April 1st to receive funds in April.)  Remember, funds cannot be obligated or expended until your application and budget have been given final approval by CDE. </t>
  </si>
  <si>
    <t>Title IV Part A - Student Support and Academic Enrichment - 84.424A, CDE Grant Code 4424</t>
  </si>
  <si>
    <r>
      <t xml:space="preserve">INSTRUCTIONS:  Submit one copy of this form by the 1st business day of the month when the funds are needed.  (For example: order funds by June 1st to receive funds in June.) </t>
    </r>
    <r>
      <rPr>
        <b/>
        <sz val="12"/>
        <rFont val="Arial"/>
        <family val="2"/>
      </rPr>
      <t xml:space="preserve"> Remember, funds cannot be obligated or expended until your application and budget have been given final approval by CDE. </t>
    </r>
  </si>
  <si>
    <r>
      <t xml:space="preserve">H. Lines D+E </t>
    </r>
    <r>
      <rPr>
        <b/>
        <i/>
        <sz val="12"/>
        <rFont val="Arial"/>
        <family val="2"/>
      </rPr>
      <t>minus</t>
    </r>
    <r>
      <rPr>
        <b/>
        <sz val="12"/>
        <rFont val="Arial"/>
        <family val="2"/>
      </rPr>
      <t xml:space="preserve"> Lines F+G = Line H </t>
    </r>
    <r>
      <rPr>
        <sz val="10"/>
        <rFont val="Arial"/>
        <family val="2"/>
      </rPr>
      <t>(Total amount of current request)</t>
    </r>
  </si>
  <si>
    <r>
      <t xml:space="preserve">Separate requests for individual programs within ESSA Consolidated Application may be submitted if that individual program has received </t>
    </r>
    <r>
      <rPr>
        <i/>
        <sz val="11"/>
        <rFont val="Arial"/>
        <family val="2"/>
      </rPr>
      <t>final approval of its original budget application!</t>
    </r>
    <r>
      <rPr>
        <sz val="11"/>
        <rFont val="Arial"/>
        <family val="2"/>
      </rPr>
      <t xml:space="preserve">  (Check CDE’s web site.)  </t>
    </r>
    <r>
      <rPr>
        <b/>
        <sz val="11"/>
        <rFont val="Arial"/>
        <family val="2"/>
      </rPr>
      <t>If you submit a request prior to obtaining "final approval", the Request for Funds will be discarded.  We cannot save them until you have approval.</t>
    </r>
  </si>
  <si>
    <t>ESSA CONSOLIDATED FEDERAL PROGRAMS</t>
  </si>
  <si>
    <t>Title IV Part A</t>
  </si>
  <si>
    <t>Title VB</t>
  </si>
  <si>
    <t>NCLB Title V Part B - Rural and Low-Income - 84.358, CDE Grant Code 7358</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</si>
</sst>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_______);\(&quot;$&quot;#,##0\)"/>
    <numFmt numFmtId="166" formatCode="&quot;$&quot;#,##0___________);\(&quot;$&quot;#,##0\)"/>
    <numFmt numFmtId="167" formatCode="&quot;$&quot;#,##0_____________);\(&quot;$&quot;#,##0\)"/>
    <numFmt numFmtId="168" formatCode="_(&quot;$&quot;* #,##0_);_(&quot;$&quot;* \(#,##0\)"/>
    <numFmt numFmtId="169" formatCode="_(&quot;$&quot;* #,##0___________);_(&quot;$&quot;* \(#,##0\)"/>
    <numFmt numFmtId="170" formatCode="_(&quot;$&quot;* #,##0_____________);_(&quot;$&quot;* \(#,##0\)"/>
    <numFmt numFmtId="171" formatCode="\(&quot;$&quot;* #,##0_);_(&quot;$&quot;* \(#,##0\)"/>
    <numFmt numFmtId="172" formatCode="&quot;$&quot;* #,##0_);_(&quot;$&quot;* \(#,##0\)"/>
    <numFmt numFmtId="173" formatCode="[$-409]dddd\,\ mmmm\ dd\,\ yyyy"/>
    <numFmt numFmtId="174" formatCode="m/d/yy;@"/>
    <numFmt numFmtId="175" formatCode="&quot;Yes&quot;;&quot;Yes&quot;;&quot;No&quot;"/>
    <numFmt numFmtId="176" formatCode="&quot;True&quot;;&quot;True&quot;;&quot;False&quot;"/>
    <numFmt numFmtId="177" formatCode="&quot;On&quot;;&quot;On&quot;;&quot;Off&quot;"/>
    <numFmt numFmtId="178" formatCode="[$€-2]\ #,##0.00_);[Red]\([$€-2]\ #,##0.00\)"/>
    <numFmt numFmtId="179" formatCode="[$-409]mmmm\ d\,\ yyyy;@"/>
    <numFmt numFmtId="180" formatCode="_(* #,##0.00_);_(* \(#,##0.00\);_(* \-??_);_(@_)"/>
    <numFmt numFmtId="181" formatCode="_(\$* #,##0.00_);_(\$* \(#,##0.00\);_(\$* \-??_);_(@_)"/>
    <numFmt numFmtId="182" formatCode="0_);\(0\)"/>
    <numFmt numFmtId="183" formatCode="0000"/>
    <numFmt numFmtId="184" formatCode="000000000"/>
    <numFmt numFmtId="185" formatCode="m/d/yyyy;@"/>
    <numFmt numFmtId="186" formatCode="&quot;$&quot;#,##0.00"/>
    <numFmt numFmtId="187" formatCode="_(* #,##0_);_(* \(#,##0\);_(* &quot;-&quot;??_);_(@_)"/>
    <numFmt numFmtId="188" formatCode="_(* #,##0.0_);_(* \(#,##0.0\);_(* &quot;-&quot;??_);_(@_)"/>
    <numFmt numFmtId="189" formatCode="#,##0.000000000"/>
    <numFmt numFmtId="190" formatCode="[$-409]h:mm:ss\ AM/PM"/>
    <numFmt numFmtId="191" formatCode="#,##0.0000000000"/>
  </numFmts>
  <fonts count="86">
    <font>
      <sz val="12"/>
      <name val="Arial"/>
      <family val="0"/>
    </font>
    <font>
      <b/>
      <sz val="18"/>
      <color indexed="8"/>
      <name val="Arial"/>
      <family val="0"/>
    </font>
    <font>
      <sz val="14"/>
      <color indexed="8"/>
      <name val="Arial"/>
      <family val="0"/>
    </font>
    <font>
      <b/>
      <sz val="14"/>
      <color indexed="8"/>
      <name val="Arial"/>
      <family val="0"/>
    </font>
    <font>
      <b/>
      <sz val="12"/>
      <name val="Arial"/>
      <family val="2"/>
    </font>
    <font>
      <sz val="10"/>
      <name val="Arial"/>
      <family val="2"/>
    </font>
    <font>
      <b/>
      <u val="singleAccounting"/>
      <sz val="12"/>
      <name val="Arial"/>
      <family val="2"/>
    </font>
    <font>
      <i/>
      <sz val="11"/>
      <name val="Arial"/>
      <family val="2"/>
    </font>
    <font>
      <b/>
      <sz val="12"/>
      <color indexed="8"/>
      <name val="Arial"/>
      <family val="2"/>
    </font>
    <font>
      <b/>
      <sz val="8"/>
      <name val="Arial"/>
      <family val="2"/>
    </font>
    <font>
      <b/>
      <i/>
      <sz val="12"/>
      <name val="Arial"/>
      <family val="2"/>
    </font>
    <font>
      <sz val="8"/>
      <name val="Arial"/>
      <family val="2"/>
    </font>
    <font>
      <sz val="9"/>
      <name val="Arial Narrow"/>
      <family val="2"/>
    </font>
    <font>
      <sz val="11"/>
      <name val="Arial"/>
      <family val="2"/>
    </font>
    <font>
      <b/>
      <sz val="11"/>
      <name val="Arial"/>
      <family val="2"/>
    </font>
    <font>
      <b/>
      <sz val="13"/>
      <name val="Arial"/>
      <family val="2"/>
    </font>
    <font>
      <u val="single"/>
      <sz val="11"/>
      <name val="Arial"/>
      <family val="2"/>
    </font>
    <font>
      <b/>
      <u val="single"/>
      <sz val="11"/>
      <name val="Arial"/>
      <family val="2"/>
    </font>
    <font>
      <b/>
      <sz val="16"/>
      <name val="Arial"/>
      <family val="2"/>
    </font>
    <font>
      <u val="single"/>
      <sz val="9"/>
      <color indexed="12"/>
      <name val="Arial"/>
      <family val="2"/>
    </font>
    <font>
      <u val="single"/>
      <sz val="9"/>
      <color indexed="36"/>
      <name val="Arial"/>
      <family val="2"/>
    </font>
    <font>
      <sz val="11"/>
      <color indexed="16"/>
      <name val="Arial"/>
      <family val="2"/>
    </font>
    <font>
      <b/>
      <sz val="11"/>
      <color indexed="16"/>
      <name val="Arial"/>
      <family val="2"/>
    </font>
    <font>
      <u val="single"/>
      <sz val="11"/>
      <color indexed="16"/>
      <name val="Arial"/>
      <family val="2"/>
    </font>
    <font>
      <b/>
      <u val="single"/>
      <sz val="11"/>
      <color indexed="16"/>
      <name val="Arial"/>
      <family val="2"/>
    </font>
    <font>
      <b/>
      <sz val="11"/>
      <color indexed="10"/>
      <name val="Arial"/>
      <family val="2"/>
    </font>
    <font>
      <sz val="8"/>
      <name val="Arial Narrow"/>
      <family val="2"/>
    </font>
    <font>
      <b/>
      <u val="single"/>
      <sz val="12"/>
      <color indexed="16"/>
      <name val="Arial"/>
      <family val="2"/>
    </font>
    <font>
      <sz val="12"/>
      <color indexed="8"/>
      <name val="Arial"/>
      <family val="2"/>
    </font>
    <font>
      <b/>
      <sz val="11"/>
      <color indexed="12"/>
      <name val="Arial"/>
      <family val="2"/>
    </font>
    <font>
      <sz val="14"/>
      <name val="Arial"/>
      <family val="2"/>
    </font>
    <font>
      <i/>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Arial"/>
      <family val="2"/>
    </font>
    <font>
      <sz val="10"/>
      <name val="MS Sans Serif"/>
      <family val="2"/>
    </font>
    <font>
      <sz val="10"/>
      <color indexed="8"/>
      <name val="Arial"/>
      <family val="2"/>
    </font>
    <font>
      <sz val="12"/>
      <name val="Helv"/>
      <family val="0"/>
    </font>
    <font>
      <b/>
      <sz val="10"/>
      <color indexed="10"/>
      <name val="Tahoma"/>
      <family val="2"/>
    </font>
    <font>
      <b/>
      <sz val="10"/>
      <color indexed="16"/>
      <name val="Tahoma"/>
      <family val="2"/>
    </font>
    <font>
      <b/>
      <u val="single"/>
      <sz val="12"/>
      <color indexed="8"/>
      <name val="Arial"/>
      <family val="2"/>
    </font>
    <font>
      <b/>
      <u val="single"/>
      <sz val="14"/>
      <color indexed="12"/>
      <name val="Arial"/>
      <family val="2"/>
    </font>
    <font>
      <u val="single"/>
      <sz val="11"/>
      <color indexed="12"/>
      <name val="Calibri"/>
      <family val="2"/>
    </font>
    <font>
      <b/>
      <i/>
      <sz val="12"/>
      <color indexed="62"/>
      <name val="Arial"/>
      <family val="2"/>
    </font>
    <font>
      <b/>
      <sz val="11"/>
      <color indexed="60"/>
      <name val="Arial"/>
      <family val="2"/>
    </font>
    <font>
      <sz val="12"/>
      <color indexed="9"/>
      <name val="Arial"/>
      <family val="2"/>
    </font>
    <font>
      <b/>
      <sz val="13"/>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2"/>
      <color theme="4" tint="-0.24997000396251678"/>
      <name val="Arial"/>
      <family val="2"/>
    </font>
    <font>
      <b/>
      <sz val="11"/>
      <color rgb="FFC00000"/>
      <name val="Arial"/>
      <family val="2"/>
    </font>
    <font>
      <sz val="12"/>
      <color theme="0"/>
      <name val="Arial"/>
      <family val="2"/>
    </font>
    <font>
      <b/>
      <sz val="11"/>
      <color rgb="FF000000"/>
      <name val="Calibri"/>
      <family val="2"/>
    </font>
    <font>
      <sz val="11"/>
      <color rgb="FF000000"/>
      <name val="Calibri"/>
      <family val="2"/>
    </font>
  </fonts>
  <fills count="59">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FF00"/>
        <bgColor indexed="64"/>
      </patternFill>
    </fill>
    <fill>
      <patternFill patternType="solid">
        <fgColor theme="2"/>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style="thin">
        <color indexed="22"/>
      </right>
      <top style="thin">
        <color indexed="22"/>
      </top>
      <bottom style="thin">
        <color indexed="22"/>
      </bottom>
    </border>
    <border>
      <left>
        <color indexed="63"/>
      </left>
      <right style="thin">
        <color indexed="22"/>
      </right>
      <top>
        <color indexed="63"/>
      </top>
      <bottom>
        <color indexed="63"/>
      </bottom>
    </border>
    <border>
      <left style="thin">
        <color indexed="22"/>
      </left>
      <right>
        <color indexed="63"/>
      </right>
      <top>
        <color indexed="63"/>
      </top>
      <bottom style="thin">
        <color indexed="22"/>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color indexed="22"/>
      </left>
      <right>
        <color indexed="63"/>
      </right>
      <top>
        <color indexed="63"/>
      </top>
      <bottom style="medium"/>
    </border>
    <border>
      <left style="medium"/>
      <right style="thin">
        <color indexed="22"/>
      </right>
      <top>
        <color indexed="63"/>
      </top>
      <bottom style="medium"/>
    </border>
    <border>
      <left style="thin"/>
      <right style="thin"/>
      <top style="thin"/>
      <bottom style="thin"/>
    </border>
    <border>
      <left style="thin">
        <color rgb="FFD0D7E5"/>
      </left>
      <right style="thin">
        <color rgb="FFD0D7E5"/>
      </right>
      <top style="thin">
        <color rgb="FFD0D7E5"/>
      </top>
      <bottom style="thin">
        <color rgb="FFD0D7E5"/>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s>
  <cellStyleXfs count="177">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3" borderId="0" applyNumberFormat="0" applyBorder="0" applyAlignment="0" applyProtection="0"/>
    <xf numFmtId="0" fontId="32" fillId="4" borderId="0" applyNumberFormat="0" applyBorder="0" applyAlignment="0" applyProtection="0"/>
    <xf numFmtId="0" fontId="63" fillId="5" borderId="0" applyNumberFormat="0" applyBorder="0" applyAlignment="0" applyProtection="0"/>
    <xf numFmtId="0" fontId="32" fillId="6" borderId="0" applyNumberFormat="0" applyBorder="0" applyAlignment="0" applyProtection="0"/>
    <xf numFmtId="0" fontId="63" fillId="7" borderId="0" applyNumberFormat="0" applyBorder="0" applyAlignment="0" applyProtection="0"/>
    <xf numFmtId="0" fontId="32" fillId="8" borderId="0" applyNumberFormat="0" applyBorder="0" applyAlignment="0" applyProtection="0"/>
    <xf numFmtId="0" fontId="63" fillId="9" borderId="0" applyNumberFormat="0" applyBorder="0" applyAlignment="0" applyProtection="0"/>
    <xf numFmtId="0" fontId="32" fillId="10" borderId="0" applyNumberFormat="0" applyBorder="0" applyAlignment="0" applyProtection="0"/>
    <xf numFmtId="0" fontId="63" fillId="11" borderId="0" applyNumberFormat="0" applyBorder="0" applyAlignment="0" applyProtection="0"/>
    <xf numFmtId="0" fontId="32" fillId="12" borderId="0" applyNumberFormat="0" applyBorder="0" applyAlignment="0" applyProtection="0"/>
    <xf numFmtId="0" fontId="63" fillId="13" borderId="0" applyNumberFormat="0" applyBorder="0" applyAlignment="0" applyProtection="0"/>
    <xf numFmtId="0" fontId="32" fillId="14" borderId="0" applyNumberFormat="0" applyBorder="0" applyAlignment="0" applyProtection="0"/>
    <xf numFmtId="0" fontId="63" fillId="15" borderId="0" applyNumberFormat="0" applyBorder="0" applyAlignment="0" applyProtection="0"/>
    <xf numFmtId="0" fontId="32" fillId="16" borderId="0" applyNumberFormat="0" applyBorder="0" applyAlignment="0" applyProtection="0"/>
    <xf numFmtId="0" fontId="63" fillId="17" borderId="0" applyNumberFormat="0" applyBorder="0" applyAlignment="0" applyProtection="0"/>
    <xf numFmtId="0" fontId="32" fillId="18" borderId="0" applyNumberFormat="0" applyBorder="0" applyAlignment="0" applyProtection="0"/>
    <xf numFmtId="0" fontId="63" fillId="19" borderId="0" applyNumberFormat="0" applyBorder="0" applyAlignment="0" applyProtection="0"/>
    <xf numFmtId="0" fontId="32" fillId="20" borderId="0" applyNumberFormat="0" applyBorder="0" applyAlignment="0" applyProtection="0"/>
    <xf numFmtId="0" fontId="63" fillId="21" borderId="0" applyNumberFormat="0" applyBorder="0" applyAlignment="0" applyProtection="0"/>
    <xf numFmtId="0" fontId="32" fillId="10" borderId="0" applyNumberFormat="0" applyBorder="0" applyAlignment="0" applyProtection="0"/>
    <xf numFmtId="0" fontId="63" fillId="22" borderId="0" applyNumberFormat="0" applyBorder="0" applyAlignment="0" applyProtection="0"/>
    <xf numFmtId="0" fontId="32" fillId="16" borderId="0" applyNumberFormat="0" applyBorder="0" applyAlignment="0" applyProtection="0"/>
    <xf numFmtId="0" fontId="63" fillId="23" borderId="0" applyNumberFormat="0" applyBorder="0" applyAlignment="0" applyProtection="0"/>
    <xf numFmtId="0" fontId="32" fillId="24" borderId="0" applyNumberFormat="0" applyBorder="0" applyAlignment="0" applyProtection="0"/>
    <xf numFmtId="0" fontId="64" fillId="25" borderId="0" applyNumberFormat="0" applyBorder="0" applyAlignment="0" applyProtection="0"/>
    <xf numFmtId="0" fontId="33" fillId="26" borderId="0" applyNumberFormat="0" applyBorder="0" applyAlignment="0" applyProtection="0"/>
    <xf numFmtId="0" fontId="64" fillId="27" borderId="0" applyNumberFormat="0" applyBorder="0" applyAlignment="0" applyProtection="0"/>
    <xf numFmtId="0" fontId="33" fillId="18" borderId="0" applyNumberFormat="0" applyBorder="0" applyAlignment="0" applyProtection="0"/>
    <xf numFmtId="0" fontId="64" fillId="28" borderId="0" applyNumberFormat="0" applyBorder="0" applyAlignment="0" applyProtection="0"/>
    <xf numFmtId="0" fontId="33" fillId="20" borderId="0" applyNumberFormat="0" applyBorder="0" applyAlignment="0" applyProtection="0"/>
    <xf numFmtId="0" fontId="64" fillId="29" borderId="0" applyNumberFormat="0" applyBorder="0" applyAlignment="0" applyProtection="0"/>
    <xf numFmtId="0" fontId="33" fillId="30" borderId="0" applyNumberFormat="0" applyBorder="0" applyAlignment="0" applyProtection="0"/>
    <xf numFmtId="0" fontId="64" fillId="31" borderId="0" applyNumberFormat="0" applyBorder="0" applyAlignment="0" applyProtection="0"/>
    <xf numFmtId="0" fontId="33" fillId="32" borderId="0" applyNumberFormat="0" applyBorder="0" applyAlignment="0" applyProtection="0"/>
    <xf numFmtId="0" fontId="64" fillId="33" borderId="0" applyNumberFormat="0" applyBorder="0" applyAlignment="0" applyProtection="0"/>
    <xf numFmtId="0" fontId="33" fillId="34" borderId="0" applyNumberFormat="0" applyBorder="0" applyAlignment="0" applyProtection="0"/>
    <xf numFmtId="0" fontId="64" fillId="35" borderId="0" applyNumberFormat="0" applyBorder="0" applyAlignment="0" applyProtection="0"/>
    <xf numFmtId="0" fontId="33" fillId="36" borderId="0" applyNumberFormat="0" applyBorder="0" applyAlignment="0" applyProtection="0"/>
    <xf numFmtId="0" fontId="64" fillId="37" borderId="0" applyNumberFormat="0" applyBorder="0" applyAlignment="0" applyProtection="0"/>
    <xf numFmtId="0" fontId="33" fillId="38" borderId="0" applyNumberFormat="0" applyBorder="0" applyAlignment="0" applyProtection="0"/>
    <xf numFmtId="0" fontId="64" fillId="39" borderId="0" applyNumberFormat="0" applyBorder="0" applyAlignment="0" applyProtection="0"/>
    <xf numFmtId="0" fontId="33" fillId="40" borderId="0" applyNumberFormat="0" applyBorder="0" applyAlignment="0" applyProtection="0"/>
    <xf numFmtId="0" fontId="64" fillId="41" borderId="0" applyNumberFormat="0" applyBorder="0" applyAlignment="0" applyProtection="0"/>
    <xf numFmtId="0" fontId="33" fillId="30" borderId="0" applyNumberFormat="0" applyBorder="0" applyAlignment="0" applyProtection="0"/>
    <xf numFmtId="0" fontId="64" fillId="42" borderId="0" applyNumberFormat="0" applyBorder="0" applyAlignment="0" applyProtection="0"/>
    <xf numFmtId="0" fontId="33" fillId="32" borderId="0" applyNumberFormat="0" applyBorder="0" applyAlignment="0" applyProtection="0"/>
    <xf numFmtId="0" fontId="64" fillId="43" borderId="0" applyNumberFormat="0" applyBorder="0" applyAlignment="0" applyProtection="0"/>
    <xf numFmtId="0" fontId="33" fillId="44" borderId="0" applyNumberFormat="0" applyBorder="0" applyAlignment="0" applyProtection="0"/>
    <xf numFmtId="0" fontId="65" fillId="45" borderId="0" applyNumberFormat="0" applyBorder="0" applyAlignment="0" applyProtection="0"/>
    <xf numFmtId="0" fontId="34" fillId="6" borderId="0" applyNumberFormat="0" applyBorder="0" applyAlignment="0" applyProtection="0"/>
    <xf numFmtId="0" fontId="66" fillId="46" borderId="1" applyNumberFormat="0" applyAlignment="0" applyProtection="0"/>
    <xf numFmtId="0" fontId="35" fillId="47" borderId="2" applyNumberFormat="0" applyAlignment="0" applyProtection="0"/>
    <xf numFmtId="0" fontId="67" fillId="48" borderId="3" applyNumberFormat="0" applyAlignment="0" applyProtection="0"/>
    <xf numFmtId="0" fontId="36" fillId="49" borderId="4" applyNumberFormat="0" applyAlignment="0" applyProtection="0"/>
    <xf numFmtId="43" fontId="5" fillId="0" borderId="0" applyFont="0" applyFill="0" applyBorder="0" applyAlignment="0" applyProtection="0"/>
    <xf numFmtId="41" fontId="5" fillId="0" borderId="0" applyFont="0" applyFill="0" applyBorder="0" applyAlignment="0" applyProtection="0"/>
    <xf numFmtId="43" fontId="6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80" fontId="5" fillId="0" borderId="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0" fontId="5" fillId="0" borderId="0">
      <alignment/>
      <protection/>
    </xf>
    <xf numFmtId="0" fontId="5" fillId="0" borderId="0">
      <alignment/>
      <protection/>
    </xf>
    <xf numFmtId="3" fontId="5" fillId="0" borderId="0" applyFont="0" applyFill="0" applyBorder="0" applyAlignment="0" applyProtection="0"/>
    <xf numFmtId="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42" fontId="5" fillId="0" borderId="0" applyFont="0" applyFill="0" applyBorder="0" applyAlignment="0" applyProtection="0"/>
    <xf numFmtId="44" fontId="5" fillId="0" borderId="0" applyFont="0" applyFill="0" applyBorder="0" applyAlignment="0" applyProtection="0"/>
    <xf numFmtId="181" fontId="5" fillId="0" borderId="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32" fillId="0" borderId="0">
      <alignment/>
      <protection/>
    </xf>
    <xf numFmtId="0" fontId="68" fillId="0" borderId="0" applyNumberFormat="0" applyFill="0" applyBorder="0" applyAlignment="0" applyProtection="0"/>
    <xf numFmtId="0" fontId="37" fillId="0" borderId="0" applyNumberFormat="0" applyFill="0" applyBorder="0" applyAlignment="0" applyProtection="0"/>
    <xf numFmtId="0" fontId="20" fillId="0" borderId="0" applyNumberFormat="0" applyFill="0" applyBorder="0" applyAlignment="0" applyProtection="0"/>
    <xf numFmtId="0" fontId="69" fillId="50" borderId="0" applyNumberFormat="0" applyBorder="0" applyAlignment="0" applyProtection="0"/>
    <xf numFmtId="0" fontId="38" fillId="8" borderId="0" applyNumberFormat="0" applyBorder="0" applyAlignment="0" applyProtection="0"/>
    <xf numFmtId="0" fontId="70" fillId="0" borderId="5" applyNumberFormat="0" applyFill="0" applyAlignment="0" applyProtection="0"/>
    <xf numFmtId="0" fontId="39" fillId="0" borderId="6" applyNumberFormat="0" applyFill="0" applyAlignment="0" applyProtection="0"/>
    <xf numFmtId="0" fontId="71" fillId="0" borderId="7" applyNumberFormat="0" applyFill="0" applyAlignment="0" applyProtection="0"/>
    <xf numFmtId="0" fontId="40" fillId="0" borderId="8" applyNumberFormat="0" applyFill="0" applyAlignment="0" applyProtection="0"/>
    <xf numFmtId="0" fontId="72" fillId="0" borderId="9" applyNumberFormat="0" applyFill="0" applyAlignment="0" applyProtection="0"/>
    <xf numFmtId="0" fontId="41" fillId="0" borderId="10" applyNumberFormat="0" applyFill="0" applyAlignment="0" applyProtection="0"/>
    <xf numFmtId="0" fontId="72" fillId="0" borderId="0" applyNumberFormat="0" applyFill="0" applyBorder="0" applyAlignment="0" applyProtection="0"/>
    <xf numFmtId="0" fontId="41"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73" fillId="0" borderId="0" applyNumberFormat="0" applyFill="0" applyBorder="0" applyAlignment="0" applyProtection="0"/>
    <xf numFmtId="0" fontId="49" fillId="0" borderId="0" applyNumberFormat="0" applyFill="0" applyBorder="0" applyAlignment="0" applyProtection="0"/>
    <xf numFmtId="0" fontId="74" fillId="51" borderId="1" applyNumberFormat="0" applyAlignment="0" applyProtection="0"/>
    <xf numFmtId="0" fontId="42" fillId="14" borderId="2" applyNumberFormat="0" applyAlignment="0" applyProtection="0"/>
    <xf numFmtId="0" fontId="75" fillId="0" borderId="11" applyNumberFormat="0" applyFill="0" applyAlignment="0" applyProtection="0"/>
    <xf numFmtId="0" fontId="43" fillId="0" borderId="12" applyNumberFormat="0" applyFill="0" applyAlignment="0" applyProtection="0"/>
    <xf numFmtId="0" fontId="76" fillId="52" borderId="0" applyNumberFormat="0" applyBorder="0" applyAlignment="0" applyProtection="0"/>
    <xf numFmtId="0" fontId="44" fillId="53" borderId="0" applyNumberFormat="0" applyBorder="0" applyAlignment="0" applyProtection="0"/>
    <xf numFmtId="0" fontId="5" fillId="0" borderId="0">
      <alignment/>
      <protection/>
    </xf>
    <xf numFmtId="0" fontId="5" fillId="0" borderId="0">
      <alignment/>
      <protection/>
    </xf>
    <xf numFmtId="0" fontId="50" fillId="0" borderId="0">
      <alignment/>
      <protection/>
    </xf>
    <xf numFmtId="0" fontId="51" fillId="0" borderId="0">
      <alignment/>
      <protection/>
    </xf>
    <xf numFmtId="0" fontId="50" fillId="0" borderId="0">
      <alignment/>
      <protection/>
    </xf>
    <xf numFmtId="0" fontId="63" fillId="0" borderId="0">
      <alignment/>
      <protection/>
    </xf>
    <xf numFmtId="0" fontId="5" fillId="0" borderId="0">
      <alignment/>
      <protection/>
    </xf>
    <xf numFmtId="0" fontId="5" fillId="0" borderId="0">
      <alignment/>
      <protection/>
    </xf>
    <xf numFmtId="0" fontId="0" fillId="0" borderId="0">
      <alignment/>
      <protection/>
    </xf>
    <xf numFmtId="5" fontId="52" fillId="0" borderId="0">
      <alignment/>
      <protection/>
    </xf>
    <xf numFmtId="0" fontId="50" fillId="0" borderId="0">
      <alignment/>
      <protection/>
    </xf>
    <xf numFmtId="0" fontId="5" fillId="0" borderId="0" applyFill="0">
      <alignment/>
      <protection/>
    </xf>
    <xf numFmtId="0" fontId="5" fillId="0" borderId="0">
      <alignment/>
      <protection/>
    </xf>
    <xf numFmtId="0" fontId="5" fillId="0" borderId="0">
      <alignment/>
      <protection/>
    </xf>
    <xf numFmtId="0" fontId="5" fillId="0" borderId="0">
      <alignment/>
      <protection/>
    </xf>
    <xf numFmtId="5" fontId="52" fillId="0" borderId="0">
      <alignment/>
      <protection/>
    </xf>
    <xf numFmtId="0" fontId="5" fillId="0" borderId="0">
      <alignment/>
      <protection/>
    </xf>
    <xf numFmtId="0" fontId="63" fillId="0" borderId="0">
      <alignment/>
      <protection/>
    </xf>
    <xf numFmtId="0" fontId="5" fillId="0" borderId="0">
      <alignment/>
      <protection/>
    </xf>
    <xf numFmtId="0" fontId="51"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2" borderId="0">
      <alignment/>
      <protection/>
    </xf>
    <xf numFmtId="0" fontId="5" fillId="0" borderId="0">
      <alignment/>
      <protection/>
    </xf>
    <xf numFmtId="0" fontId="63" fillId="0" borderId="0">
      <alignment/>
      <protection/>
    </xf>
    <xf numFmtId="0" fontId="5" fillId="0" borderId="0">
      <alignment/>
      <protection/>
    </xf>
    <xf numFmtId="0" fontId="5" fillId="0" borderId="0">
      <alignment/>
      <protection/>
    </xf>
    <xf numFmtId="0" fontId="5" fillId="0" borderId="0">
      <alignment/>
      <protection/>
    </xf>
    <xf numFmtId="0" fontId="63" fillId="0" borderId="0">
      <alignment/>
      <protection/>
    </xf>
    <xf numFmtId="0" fontId="5" fillId="0" borderId="0">
      <alignment/>
      <protection/>
    </xf>
    <xf numFmtId="0" fontId="50" fillId="0" borderId="0">
      <alignment/>
      <protection/>
    </xf>
    <xf numFmtId="0" fontId="5" fillId="0" borderId="0">
      <alignment/>
      <protection/>
    </xf>
    <xf numFmtId="0" fontId="50" fillId="0" borderId="0">
      <alignment/>
      <protection/>
    </xf>
    <xf numFmtId="0" fontId="50" fillId="0" borderId="0">
      <alignment/>
      <protection/>
    </xf>
    <xf numFmtId="0" fontId="5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0" fontId="50" fillId="0" borderId="0">
      <alignment/>
      <protection/>
    </xf>
    <xf numFmtId="0" fontId="50" fillId="0" borderId="0">
      <alignment/>
      <protection/>
    </xf>
    <xf numFmtId="0" fontId="5" fillId="0" borderId="0">
      <alignment/>
      <protection/>
    </xf>
    <xf numFmtId="0" fontId="0" fillId="54" borderId="13" applyNumberFormat="0" applyFont="0" applyAlignment="0" applyProtection="0"/>
    <xf numFmtId="0" fontId="5" fillId="55" borderId="14" applyNumberFormat="0" applyAlignment="0" applyProtection="0"/>
    <xf numFmtId="0" fontId="63" fillId="54" borderId="13" applyNumberFormat="0" applyFont="0" applyAlignment="0" applyProtection="0"/>
    <xf numFmtId="0" fontId="77" fillId="46" borderId="15" applyNumberFormat="0" applyAlignment="0" applyProtection="0"/>
    <xf numFmtId="0" fontId="45" fillId="47" borderId="16"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78" fillId="0" borderId="0" applyNumberFormat="0" applyFill="0" applyBorder="0" applyAlignment="0" applyProtection="0"/>
    <xf numFmtId="0" fontId="46" fillId="0" borderId="0" applyNumberFormat="0" applyFill="0" applyBorder="0" applyAlignment="0" applyProtection="0"/>
    <xf numFmtId="0" fontId="79" fillId="0" borderId="17" applyNumberFormat="0" applyFill="0" applyAlignment="0" applyProtection="0"/>
    <xf numFmtId="0" fontId="47" fillId="0" borderId="18" applyNumberFormat="0" applyFill="0" applyAlignment="0" applyProtection="0"/>
    <xf numFmtId="0" fontId="80" fillId="0" borderId="0" applyNumberFormat="0" applyFill="0" applyBorder="0" applyAlignment="0" applyProtection="0"/>
    <xf numFmtId="0" fontId="48" fillId="0" borderId="0" applyNumberFormat="0" applyFill="0" applyBorder="0" applyAlignment="0" applyProtection="0"/>
  </cellStyleXfs>
  <cellXfs count="155">
    <xf numFmtId="0" fontId="0" fillId="2" borderId="0" xfId="0" applyNumberFormat="1" applyAlignment="1">
      <alignment/>
    </xf>
    <xf numFmtId="0" fontId="0" fillId="0" borderId="0" xfId="0" applyNumberFormat="1" applyFill="1" applyBorder="1" applyAlignment="1">
      <alignment/>
    </xf>
    <xf numFmtId="0" fontId="5" fillId="0" borderId="0" xfId="0" applyNumberFormat="1" applyFont="1" applyFill="1" applyBorder="1" applyAlignment="1">
      <alignment/>
    </xf>
    <xf numFmtId="0" fontId="0" fillId="0" borderId="0" xfId="0" applyNumberFormat="1" applyFill="1" applyBorder="1" applyAlignment="1">
      <alignment vertical="center"/>
    </xf>
    <xf numFmtId="0" fontId="4"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xf>
    <xf numFmtId="0" fontId="0" fillId="0" borderId="0" xfId="0" applyNumberFormat="1" applyFill="1" applyBorder="1" applyAlignment="1">
      <alignment/>
    </xf>
    <xf numFmtId="0" fontId="3" fillId="0" borderId="0" xfId="0" applyNumberFormat="1" applyFont="1" applyFill="1" applyBorder="1" applyAlignment="1">
      <alignment horizontal="center"/>
    </xf>
    <xf numFmtId="0" fontId="1" fillId="0" borderId="0" xfId="0" applyNumberFormat="1" applyFont="1" applyFill="1" applyBorder="1" applyAlignment="1">
      <alignment/>
    </xf>
    <xf numFmtId="0" fontId="4" fillId="0" borderId="0" xfId="0" applyNumberFormat="1" applyFont="1" applyFill="1" applyBorder="1" applyAlignment="1">
      <alignment horizontal="center"/>
    </xf>
    <xf numFmtId="0" fontId="4" fillId="0" borderId="0" xfId="0" applyNumberFormat="1" applyFont="1" applyFill="1" applyBorder="1" applyAlignment="1" quotePrefix="1">
      <alignment horizontal="center"/>
    </xf>
    <xf numFmtId="0" fontId="4" fillId="0" borderId="19" xfId="0" applyNumberFormat="1" applyFont="1" applyFill="1" applyBorder="1" applyAlignment="1">
      <alignment horizontal="center" vertical="center"/>
    </xf>
    <xf numFmtId="172" fontId="4" fillId="0" borderId="20" xfId="0" applyNumberFormat="1" applyFont="1" applyFill="1" applyBorder="1" applyAlignment="1">
      <alignment/>
    </xf>
    <xf numFmtId="0" fontId="0" fillId="0" borderId="21" xfId="0" applyNumberFormat="1" applyFill="1" applyBorder="1" applyAlignment="1">
      <alignment/>
    </xf>
    <xf numFmtId="0" fontId="0" fillId="0" borderId="22" xfId="0" applyNumberFormat="1" applyFill="1" applyBorder="1" applyAlignment="1">
      <alignment/>
    </xf>
    <xf numFmtId="0" fontId="0" fillId="0" borderId="23" xfId="0" applyNumberFormat="1" applyFill="1" applyBorder="1" applyAlignment="1">
      <alignment/>
    </xf>
    <xf numFmtId="0" fontId="0" fillId="0" borderId="24" xfId="0" applyNumberFormat="1" applyFont="1" applyFill="1" applyBorder="1" applyAlignment="1">
      <alignment horizontal="left" vertical="center"/>
    </xf>
    <xf numFmtId="0" fontId="0" fillId="0" borderId="24" xfId="0" applyNumberFormat="1" applyFill="1" applyBorder="1" applyAlignment="1">
      <alignment horizontal="left" vertical="center"/>
    </xf>
    <xf numFmtId="0" fontId="5" fillId="0" borderId="0" xfId="0" applyNumberFormat="1" applyFont="1" applyFill="1" applyBorder="1" applyAlignment="1">
      <alignment horizontal="left" indent="3"/>
    </xf>
    <xf numFmtId="0" fontId="4" fillId="0" borderId="24" xfId="0" applyNumberFormat="1" applyFont="1" applyFill="1" applyBorder="1" applyAlignment="1">
      <alignment horizontal="left" vertical="center"/>
    </xf>
    <xf numFmtId="174" fontId="11" fillId="0" borderId="0" xfId="0" applyNumberFormat="1" applyFont="1" applyFill="1" applyBorder="1" applyAlignment="1">
      <alignment horizontal="center"/>
    </xf>
    <xf numFmtId="0" fontId="4" fillId="0" borderId="24" xfId="0" applyNumberFormat="1" applyFont="1" applyFill="1" applyBorder="1" applyAlignment="1">
      <alignment horizontal="center" vertical="center"/>
    </xf>
    <xf numFmtId="0" fontId="4" fillId="0" borderId="20" xfId="0" applyNumberFormat="1" applyFont="1" applyFill="1" applyBorder="1" applyAlignment="1">
      <alignment horizontal="center" vertical="center"/>
    </xf>
    <xf numFmtId="0" fontId="0" fillId="0" borderId="20" xfId="0" applyNumberFormat="1" applyFill="1" applyBorder="1" applyAlignment="1">
      <alignment/>
    </xf>
    <xf numFmtId="0" fontId="0" fillId="0" borderId="24" xfId="0" applyNumberFormat="1" applyFill="1" applyBorder="1" applyAlignment="1">
      <alignment/>
    </xf>
    <xf numFmtId="0" fontId="7" fillId="0" borderId="24" xfId="0" applyNumberFormat="1" applyFont="1" applyFill="1" applyBorder="1" applyAlignment="1">
      <alignment/>
    </xf>
    <xf numFmtId="0" fontId="7" fillId="0" borderId="20" xfId="0" applyNumberFormat="1" applyFont="1" applyFill="1" applyBorder="1" applyAlignment="1">
      <alignment horizontal="center"/>
    </xf>
    <xf numFmtId="0" fontId="7" fillId="0" borderId="24" xfId="0" applyNumberFormat="1" applyFont="1" applyFill="1" applyBorder="1" applyAlignment="1" quotePrefix="1">
      <alignment horizontal="left"/>
    </xf>
    <xf numFmtId="0" fontId="0" fillId="0" borderId="20" xfId="0" applyNumberFormat="1" applyFill="1" applyBorder="1" applyAlignment="1">
      <alignment horizontal="center"/>
    </xf>
    <xf numFmtId="0" fontId="0" fillId="0" borderId="25" xfId="0" applyNumberFormat="1" applyFill="1" applyBorder="1" applyAlignment="1">
      <alignment/>
    </xf>
    <xf numFmtId="0" fontId="0" fillId="0" borderId="26" xfId="0" applyNumberFormat="1" applyFill="1" applyBorder="1" applyAlignment="1">
      <alignment/>
    </xf>
    <xf numFmtId="0" fontId="5" fillId="0" borderId="0" xfId="161" applyAlignment="1">
      <alignment wrapText="1"/>
      <protection/>
    </xf>
    <xf numFmtId="0" fontId="9" fillId="0" borderId="0" xfId="161" applyFont="1" applyAlignment="1">
      <alignment wrapText="1"/>
      <protection/>
    </xf>
    <xf numFmtId="0" fontId="13" fillId="0" borderId="0" xfId="161" applyFont="1" applyAlignment="1">
      <alignment wrapText="1"/>
      <protection/>
    </xf>
    <xf numFmtId="0" fontId="11" fillId="0" borderId="0" xfId="161" applyFont="1" applyAlignment="1">
      <alignment wrapText="1"/>
      <protection/>
    </xf>
    <xf numFmtId="0" fontId="15" fillId="0" borderId="27" xfId="161" applyFont="1" applyBorder="1" applyAlignment="1">
      <alignment horizontal="left" wrapText="1"/>
      <protection/>
    </xf>
    <xf numFmtId="0" fontId="13" fillId="2" borderId="0" xfId="0" applyFont="1" applyAlignment="1">
      <alignment wrapText="1"/>
    </xf>
    <xf numFmtId="0" fontId="18" fillId="0" borderId="28" xfId="161" applyFont="1" applyBorder="1" applyAlignment="1">
      <alignment horizontal="center" wrapText="1"/>
      <protection/>
    </xf>
    <xf numFmtId="0" fontId="18" fillId="0" borderId="29" xfId="161" applyFont="1" applyBorder="1" applyAlignment="1">
      <alignment horizontal="center" wrapText="1"/>
      <protection/>
    </xf>
    <xf numFmtId="0" fontId="18" fillId="0" borderId="30" xfId="161" applyFont="1" applyBorder="1" applyAlignment="1">
      <alignment horizontal="center" wrapText="1"/>
      <protection/>
    </xf>
    <xf numFmtId="0" fontId="4" fillId="0" borderId="20" xfId="0" applyNumberFormat="1" applyFont="1" applyFill="1" applyBorder="1" applyAlignment="1">
      <alignment horizontal="center" vertical="center"/>
    </xf>
    <xf numFmtId="172" fontId="4" fillId="0" borderId="27" xfId="0" applyNumberFormat="1" applyFont="1" applyFill="1" applyBorder="1" applyAlignment="1" applyProtection="1">
      <alignment/>
      <protection locked="0"/>
    </xf>
    <xf numFmtId="172" fontId="6" fillId="0" borderId="0" xfId="0" applyNumberFormat="1" applyFont="1" applyFill="1" applyBorder="1" applyAlignment="1" applyProtection="1">
      <alignment/>
      <protection/>
    </xf>
    <xf numFmtId="0" fontId="4" fillId="0" borderId="31" xfId="0" applyNumberFormat="1" applyFont="1" applyFill="1" applyBorder="1" applyAlignment="1" applyProtection="1">
      <alignment/>
      <protection locked="0"/>
    </xf>
    <xf numFmtId="179" fontId="4" fillId="0" borderId="32" xfId="0" applyNumberFormat="1" applyFont="1" applyFill="1" applyBorder="1" applyAlignment="1" applyProtection="1">
      <alignment/>
      <protection locked="0"/>
    </xf>
    <xf numFmtId="0" fontId="0" fillId="0" borderId="32" xfId="0" applyNumberFormat="1" applyFill="1" applyBorder="1" applyAlignment="1" applyProtection="1">
      <alignment/>
      <protection locked="0"/>
    </xf>
    <xf numFmtId="0" fontId="14" fillId="0" borderId="0" xfId="0" applyNumberFormat="1" applyFont="1" applyFill="1" applyBorder="1" applyAlignment="1">
      <alignment vertical="center"/>
    </xf>
    <xf numFmtId="0" fontId="0" fillId="0" borderId="31" xfId="0" applyNumberFormat="1" applyFill="1" applyBorder="1" applyAlignment="1" applyProtection="1">
      <alignment/>
      <protection locked="0"/>
    </xf>
    <xf numFmtId="0" fontId="0" fillId="0" borderId="0" xfId="0" applyNumberFormat="1" applyFill="1" applyBorder="1" applyAlignment="1" applyProtection="1">
      <alignment/>
      <protection locked="0"/>
    </xf>
    <xf numFmtId="0" fontId="13" fillId="2" borderId="0" xfId="0" applyFont="1" applyBorder="1" applyAlignment="1">
      <alignment wrapText="1"/>
    </xf>
    <xf numFmtId="0" fontId="25" fillId="0" borderId="0" xfId="161" applyFont="1" applyAlignment="1">
      <alignment wrapText="1"/>
      <protection/>
    </xf>
    <xf numFmtId="0" fontId="27" fillId="0" borderId="0" xfId="0" applyNumberFormat="1" applyFont="1" applyFill="1" applyBorder="1" applyAlignment="1">
      <alignment horizontal="center" vertical="center"/>
    </xf>
    <xf numFmtId="172" fontId="18" fillId="0" borderId="27" xfId="0" applyNumberFormat="1" applyFont="1" applyFill="1" applyBorder="1" applyAlignment="1" applyProtection="1">
      <alignment/>
      <protection/>
    </xf>
    <xf numFmtId="0" fontId="3" fillId="0" borderId="0" xfId="0" applyNumberFormat="1" applyFont="1" applyFill="1" applyBorder="1" applyAlignment="1">
      <alignment horizontal="center"/>
    </xf>
    <xf numFmtId="0" fontId="0" fillId="0" borderId="0" xfId="0" applyNumberFormat="1" applyFont="1" applyFill="1" applyBorder="1" applyAlignment="1">
      <alignment/>
    </xf>
    <xf numFmtId="0" fontId="28" fillId="0" borderId="24" xfId="0" applyNumberFormat="1" applyFont="1" applyFill="1" applyBorder="1" applyAlignment="1">
      <alignment horizontal="left" vertical="center"/>
    </xf>
    <xf numFmtId="14" fontId="31" fillId="0" borderId="0" xfId="161" applyNumberFormat="1" applyFont="1" applyAlignment="1">
      <alignment horizontal="right" wrapText="1"/>
      <protection/>
    </xf>
    <xf numFmtId="0" fontId="28" fillId="0" borderId="24" xfId="0" applyNumberFormat="1" applyFont="1" applyFill="1" applyBorder="1" applyAlignment="1">
      <alignment horizontal="left" vertical="center"/>
    </xf>
    <xf numFmtId="0" fontId="63" fillId="0" borderId="0" xfId="122">
      <alignment/>
      <protection/>
    </xf>
    <xf numFmtId="0" fontId="81" fillId="0" borderId="0" xfId="0" applyNumberFormat="1" applyFont="1" applyFill="1" applyBorder="1" applyAlignment="1">
      <alignment horizontal="left"/>
    </xf>
    <xf numFmtId="0" fontId="82" fillId="0" borderId="0" xfId="161" applyFont="1" applyAlignment="1">
      <alignment wrapText="1"/>
      <protection/>
    </xf>
    <xf numFmtId="0" fontId="4" fillId="0" borderId="0" xfId="0" applyNumberFormat="1" applyFont="1" applyFill="1" applyBorder="1" applyAlignment="1" applyProtection="1">
      <alignment horizontal="center"/>
      <protection hidden="1"/>
    </xf>
    <xf numFmtId="0" fontId="4" fillId="0" borderId="0" xfId="0" applyNumberFormat="1" applyFont="1" applyFill="1" applyBorder="1" applyAlignment="1" applyProtection="1">
      <alignment horizontal="center"/>
      <protection hidden="1"/>
    </xf>
    <xf numFmtId="172" fontId="4" fillId="0" borderId="20" xfId="0" applyNumberFormat="1" applyFont="1" applyFill="1" applyBorder="1" applyAlignment="1" applyProtection="1">
      <alignment/>
      <protection hidden="1"/>
    </xf>
    <xf numFmtId="0" fontId="83" fillId="0" borderId="0" xfId="0" applyNumberFormat="1" applyFont="1" applyFill="1" applyBorder="1" applyAlignment="1">
      <alignment horizontal="center" vertical="center"/>
    </xf>
    <xf numFmtId="49" fontId="4" fillId="56" borderId="0" xfId="0" applyNumberFormat="1" applyFont="1" applyFill="1" applyBorder="1" applyAlignment="1" applyProtection="1">
      <alignment horizontal="center"/>
      <protection locked="0"/>
    </xf>
    <xf numFmtId="0" fontId="63" fillId="0" borderId="0" xfId="122" quotePrefix="1">
      <alignment/>
      <protection/>
    </xf>
    <xf numFmtId="187" fontId="63" fillId="0" borderId="0" xfId="69" applyNumberFormat="1" applyFont="1" applyAlignment="1">
      <alignment/>
    </xf>
    <xf numFmtId="172" fontId="6" fillId="57" borderId="0" xfId="0" applyNumberFormat="1" applyFont="1" applyFill="1" applyBorder="1" applyAlignment="1" applyProtection="1">
      <alignment/>
      <protection locked="0"/>
    </xf>
    <xf numFmtId="0" fontId="0" fillId="0" borderId="0" xfId="0" applyNumberFormat="1" applyFill="1" applyAlignment="1">
      <alignment/>
    </xf>
    <xf numFmtId="0" fontId="84" fillId="58" borderId="33" xfId="0" applyFont="1" applyFill="1" applyBorder="1" applyAlignment="1" applyProtection="1">
      <alignment horizontal="center" vertical="center"/>
      <protection/>
    </xf>
    <xf numFmtId="0" fontId="5" fillId="0" borderId="0" xfId="0" applyNumberFormat="1" applyFont="1" applyFill="1" applyBorder="1" applyAlignment="1">
      <alignment horizontal="right"/>
    </xf>
    <xf numFmtId="0" fontId="56" fillId="0" borderId="0" xfId="107" applyNumberFormat="1" applyFont="1" applyFill="1" applyBorder="1" applyAlignment="1" applyProtection="1">
      <alignment/>
      <protection/>
    </xf>
    <xf numFmtId="0" fontId="11" fillId="0" borderId="0" xfId="0" applyNumberFormat="1" applyFont="1" applyFill="1" applyBorder="1" applyAlignment="1">
      <alignment horizontal="left" indent="3"/>
    </xf>
    <xf numFmtId="0" fontId="30" fillId="0" borderId="0" xfId="0" applyNumberFormat="1" applyFont="1" applyFill="1" applyBorder="1" applyAlignment="1">
      <alignment horizontal="right"/>
    </xf>
    <xf numFmtId="0" fontId="61" fillId="0" borderId="0" xfId="0" applyNumberFormat="1" applyFont="1" applyFill="1" applyBorder="1" applyAlignment="1">
      <alignment horizontal="right"/>
    </xf>
    <xf numFmtId="0" fontId="13" fillId="56" borderId="0" xfId="161" applyFont="1" applyFill="1" applyAlignment="1">
      <alignment wrapText="1"/>
      <protection/>
    </xf>
    <xf numFmtId="0" fontId="85" fillId="0" borderId="34" xfId="0" applyFont="1" applyFill="1" applyBorder="1" applyAlignment="1" applyProtection="1">
      <alignment vertical="center" wrapText="1"/>
      <protection/>
    </xf>
    <xf numFmtId="0" fontId="85" fillId="0" borderId="34" xfId="0" applyFont="1" applyFill="1" applyBorder="1" applyAlignment="1" applyProtection="1">
      <alignment horizontal="right" vertical="center" wrapText="1"/>
      <protection/>
    </xf>
    <xf numFmtId="0" fontId="85" fillId="0" borderId="0" xfId="0" applyFont="1" applyFill="1" applyBorder="1" applyAlignment="1">
      <alignment/>
    </xf>
    <xf numFmtId="0" fontId="0" fillId="0" borderId="0" xfId="141" applyNumberFormat="1" applyFill="1" applyBorder="1">
      <alignment/>
      <protection/>
    </xf>
    <xf numFmtId="0" fontId="9" fillId="0" borderId="0" xfId="141" applyNumberFormat="1" applyFont="1" applyFill="1" applyBorder="1" applyAlignment="1">
      <alignment horizontal="center"/>
      <protection/>
    </xf>
    <xf numFmtId="0" fontId="0" fillId="0" borderId="0" xfId="141" applyNumberFormat="1" applyFill="1" applyBorder="1" applyAlignment="1">
      <alignment/>
      <protection/>
    </xf>
    <xf numFmtId="0" fontId="3" fillId="0" borderId="0" xfId="141" applyNumberFormat="1" applyFont="1" applyFill="1" applyBorder="1" applyAlignment="1">
      <alignment horizontal="center"/>
      <protection/>
    </xf>
    <xf numFmtId="0" fontId="1" fillId="0" borderId="0" xfId="141" applyNumberFormat="1" applyFont="1" applyFill="1" applyBorder="1">
      <alignment/>
      <protection/>
    </xf>
    <xf numFmtId="49" fontId="4" fillId="56" borderId="0" xfId="141" applyNumberFormat="1" applyFont="1" applyFill="1" applyBorder="1" applyAlignment="1" applyProtection="1">
      <alignment horizontal="center"/>
      <protection locked="0"/>
    </xf>
    <xf numFmtId="0" fontId="4" fillId="0" borderId="0" xfId="141" applyNumberFormat="1" applyFont="1" applyFill="1" applyBorder="1" applyAlignment="1">
      <alignment horizontal="center"/>
      <protection/>
    </xf>
    <xf numFmtId="0" fontId="4" fillId="0" borderId="0" xfId="141" applyNumberFormat="1" applyFont="1" applyFill="1" applyBorder="1" applyAlignment="1" quotePrefix="1">
      <alignment horizontal="center"/>
      <protection/>
    </xf>
    <xf numFmtId="0" fontId="4" fillId="0" borderId="0" xfId="141" applyNumberFormat="1" applyFont="1" applyFill="1" applyBorder="1" applyAlignment="1" applyProtection="1">
      <alignment horizontal="center"/>
      <protection hidden="1"/>
    </xf>
    <xf numFmtId="0" fontId="0" fillId="0" borderId="0" xfId="141" applyNumberFormat="1" applyFont="1" applyFill="1" applyBorder="1">
      <alignment/>
      <protection/>
    </xf>
    <xf numFmtId="0" fontId="14" fillId="0" borderId="0" xfId="141" applyNumberFormat="1" applyFont="1" applyFill="1" applyBorder="1" applyAlignment="1">
      <alignment vertical="center"/>
      <protection/>
    </xf>
    <xf numFmtId="0" fontId="4" fillId="0" borderId="19" xfId="141" applyNumberFormat="1" applyFont="1" applyFill="1" applyBorder="1" applyAlignment="1">
      <alignment horizontal="center" vertical="center"/>
      <protection/>
    </xf>
    <xf numFmtId="0" fontId="4" fillId="0" borderId="24" xfId="141" applyNumberFormat="1" applyFont="1" applyFill="1" applyBorder="1" applyAlignment="1">
      <alignment horizontal="left" vertical="center"/>
      <protection/>
    </xf>
    <xf numFmtId="0" fontId="27" fillId="0" borderId="0" xfId="141" applyNumberFormat="1" applyFont="1" applyFill="1" applyBorder="1" applyAlignment="1">
      <alignment horizontal="center" vertical="center"/>
      <protection/>
    </xf>
    <xf numFmtId="0" fontId="4" fillId="0" borderId="20" xfId="141" applyNumberFormat="1" applyFont="1" applyFill="1" applyBorder="1" applyAlignment="1">
      <alignment horizontal="center" vertical="center"/>
      <protection/>
    </xf>
    <xf numFmtId="0" fontId="0" fillId="0" borderId="24" xfId="141" applyNumberFormat="1" applyFont="1" applyFill="1" applyBorder="1" applyAlignment="1">
      <alignment horizontal="left" vertical="center"/>
      <protection/>
    </xf>
    <xf numFmtId="172" fontId="6" fillId="57" borderId="0" xfId="141" applyNumberFormat="1" applyFont="1" applyFill="1" applyBorder="1" applyProtection="1">
      <alignment/>
      <protection locked="0"/>
    </xf>
    <xf numFmtId="172" fontId="4" fillId="0" borderId="20" xfId="141" applyNumberFormat="1" applyFont="1" applyFill="1" applyBorder="1" applyProtection="1">
      <alignment/>
      <protection hidden="1"/>
    </xf>
    <xf numFmtId="0" fontId="28" fillId="0" borderId="24" xfId="141" applyNumberFormat="1" applyFont="1" applyFill="1" applyBorder="1" applyAlignment="1">
      <alignment horizontal="left" vertical="center"/>
      <protection/>
    </xf>
    <xf numFmtId="172" fontId="6" fillId="0" borderId="0" xfId="141" applyNumberFormat="1" applyFont="1" applyFill="1" applyBorder="1" applyProtection="1">
      <alignment/>
      <protection/>
    </xf>
    <xf numFmtId="0" fontId="0" fillId="0" borderId="24" xfId="141" applyNumberFormat="1" applyFill="1" applyBorder="1" applyAlignment="1">
      <alignment horizontal="left" vertical="center"/>
      <protection/>
    </xf>
    <xf numFmtId="172" fontId="4" fillId="0" borderId="20" xfId="141" applyNumberFormat="1" applyFont="1" applyFill="1" applyBorder="1">
      <alignment/>
      <protection/>
    </xf>
    <xf numFmtId="172" fontId="4" fillId="0" borderId="27" xfId="141" applyNumberFormat="1" applyFont="1" applyFill="1" applyBorder="1" applyProtection="1">
      <alignment/>
      <protection locked="0"/>
    </xf>
    <xf numFmtId="0" fontId="0" fillId="0" borderId="0" xfId="141" applyNumberFormat="1" applyFill="1" applyBorder="1" applyAlignment="1">
      <alignment vertical="center"/>
      <protection/>
    </xf>
    <xf numFmtId="172" fontId="18" fillId="0" borderId="27" xfId="141" applyNumberFormat="1" applyFont="1" applyFill="1" applyBorder="1" applyProtection="1">
      <alignment/>
      <protection/>
    </xf>
    <xf numFmtId="0" fontId="0" fillId="0" borderId="21" xfId="141" applyNumberFormat="1" applyFill="1" applyBorder="1">
      <alignment/>
      <protection/>
    </xf>
    <xf numFmtId="0" fontId="83" fillId="0" borderId="0" xfId="141" applyNumberFormat="1" applyFont="1" applyFill="1" applyBorder="1" applyAlignment="1">
      <alignment horizontal="center" vertical="center"/>
      <protection/>
    </xf>
    <xf numFmtId="0" fontId="0" fillId="0" borderId="23" xfId="141" applyNumberFormat="1" applyFill="1" applyBorder="1">
      <alignment/>
      <protection/>
    </xf>
    <xf numFmtId="0" fontId="4" fillId="0" borderId="24" xfId="141" applyNumberFormat="1" applyFont="1" applyFill="1" applyBorder="1" applyAlignment="1">
      <alignment horizontal="center" vertical="center"/>
      <protection/>
    </xf>
    <xf numFmtId="0" fontId="4" fillId="0" borderId="0" xfId="141" applyNumberFormat="1" applyFont="1" applyFill="1" applyBorder="1" applyAlignment="1">
      <alignment horizontal="center" vertical="center"/>
      <protection/>
    </xf>
    <xf numFmtId="0" fontId="0" fillId="0" borderId="24" xfId="141" applyNumberFormat="1" applyFill="1" applyBorder="1">
      <alignment/>
      <protection/>
    </xf>
    <xf numFmtId="0" fontId="0" fillId="0" borderId="20" xfId="141" applyNumberFormat="1" applyFill="1" applyBorder="1">
      <alignment/>
      <protection/>
    </xf>
    <xf numFmtId="0" fontId="0" fillId="0" borderId="31" xfId="141" applyNumberFormat="1" applyFill="1" applyBorder="1" applyProtection="1">
      <alignment/>
      <protection locked="0"/>
    </xf>
    <xf numFmtId="0" fontId="0" fillId="0" borderId="26" xfId="141" applyNumberFormat="1" applyFill="1" applyBorder="1">
      <alignment/>
      <protection/>
    </xf>
    <xf numFmtId="179" fontId="4" fillId="0" borderId="32" xfId="141" applyNumberFormat="1" applyFont="1" applyFill="1" applyBorder="1" applyProtection="1">
      <alignment/>
      <protection locked="0"/>
    </xf>
    <xf numFmtId="0" fontId="7" fillId="0" borderId="24" xfId="141" applyNumberFormat="1" applyFont="1" applyFill="1" applyBorder="1">
      <alignment/>
      <protection/>
    </xf>
    <xf numFmtId="0" fontId="7" fillId="0" borderId="20" xfId="141" applyNumberFormat="1" applyFont="1" applyFill="1" applyBorder="1" applyAlignment="1">
      <alignment horizontal="center"/>
      <protection/>
    </xf>
    <xf numFmtId="0" fontId="4" fillId="0" borderId="31" xfId="141" applyNumberFormat="1" applyFont="1" applyFill="1" applyBorder="1" applyProtection="1">
      <alignment/>
      <protection locked="0"/>
    </xf>
    <xf numFmtId="0" fontId="0" fillId="0" borderId="25" xfId="141" applyNumberFormat="1" applyFill="1" applyBorder="1">
      <alignment/>
      <protection/>
    </xf>
    <xf numFmtId="0" fontId="7" fillId="0" borderId="24" xfId="141" applyNumberFormat="1" applyFont="1" applyFill="1" applyBorder="1" applyAlignment="1" quotePrefix="1">
      <alignment horizontal="left"/>
      <protection/>
    </xf>
    <xf numFmtId="0" fontId="0" fillId="0" borderId="20" xfId="141" applyNumberFormat="1" applyFill="1" applyBorder="1" applyAlignment="1">
      <alignment horizontal="center"/>
      <protection/>
    </xf>
    <xf numFmtId="0" fontId="0" fillId="0" borderId="32" xfId="141" applyNumberFormat="1" applyFill="1" applyBorder="1" applyProtection="1">
      <alignment/>
      <protection locked="0"/>
    </xf>
    <xf numFmtId="0" fontId="0" fillId="0" borderId="22" xfId="141" applyNumberFormat="1" applyFill="1" applyBorder="1">
      <alignment/>
      <protection/>
    </xf>
    <xf numFmtId="0" fontId="5" fillId="0" borderId="0" xfId="141" applyNumberFormat="1" applyFont="1" applyFill="1" applyBorder="1">
      <alignment/>
      <protection/>
    </xf>
    <xf numFmtId="0" fontId="5" fillId="0" borderId="0" xfId="141" applyNumberFormat="1" applyFont="1" applyFill="1" applyBorder="1" applyAlignment="1">
      <alignment horizontal="left" indent="3"/>
      <protection/>
    </xf>
    <xf numFmtId="0" fontId="61" fillId="0" borderId="0" xfId="141" applyNumberFormat="1" applyFont="1" applyFill="1" applyBorder="1" applyAlignment="1">
      <alignment horizontal="right"/>
      <protection/>
    </xf>
    <xf numFmtId="0" fontId="30" fillId="0" borderId="0" xfId="141" applyNumberFormat="1" applyFont="1" applyFill="1" applyBorder="1" applyAlignment="1">
      <alignment horizontal="right"/>
      <protection/>
    </xf>
    <xf numFmtId="0" fontId="11" fillId="0" borderId="0" xfId="141" applyNumberFormat="1" applyFont="1" applyFill="1" applyBorder="1" applyAlignment="1">
      <alignment horizontal="left" indent="3"/>
      <protection/>
    </xf>
    <xf numFmtId="174" fontId="11" fillId="0" borderId="0" xfId="141" applyNumberFormat="1" applyFont="1" applyFill="1" applyBorder="1" applyAlignment="1">
      <alignment horizontal="center"/>
      <protection/>
    </xf>
    <xf numFmtId="0" fontId="5" fillId="0" borderId="0" xfId="141" applyNumberFormat="1" applyFont="1" applyFill="1" applyBorder="1" applyAlignment="1">
      <alignment horizontal="right"/>
      <protection/>
    </xf>
    <xf numFmtId="0" fontId="85" fillId="0" borderId="0" xfId="0" applyFont="1" applyFill="1" applyBorder="1" applyAlignment="1" applyProtection="1">
      <alignment horizontal="right" vertical="center" wrapText="1"/>
      <protection/>
    </xf>
    <xf numFmtId="0" fontId="4" fillId="0" borderId="35" xfId="0" applyNumberFormat="1" applyFont="1" applyFill="1" applyBorder="1" applyAlignment="1">
      <alignment horizontal="left" vertical="center"/>
    </xf>
    <xf numFmtId="0" fontId="4" fillId="0" borderId="36" xfId="0" applyNumberFormat="1" applyFont="1" applyFill="1" applyBorder="1" applyAlignment="1">
      <alignment horizontal="left" vertical="center"/>
    </xf>
    <xf numFmtId="0" fontId="4" fillId="0" borderId="35" xfId="0" applyNumberFormat="1" applyFont="1" applyFill="1" applyBorder="1" applyAlignment="1">
      <alignment horizontal="left" vertical="center"/>
    </xf>
    <xf numFmtId="0" fontId="4" fillId="0" borderId="36" xfId="0" applyNumberFormat="1" applyFont="1" applyFill="1" applyBorder="1" applyAlignment="1">
      <alignment horizontal="left" vertical="center"/>
    </xf>
    <xf numFmtId="0" fontId="4" fillId="0" borderId="19" xfId="0" applyNumberFormat="1" applyFont="1" applyFill="1" applyBorder="1" applyAlignment="1">
      <alignment horizontal="left" vertical="center"/>
    </xf>
    <xf numFmtId="0" fontId="0" fillId="0" borderId="0" xfId="0" applyNumberFormat="1" applyFont="1" applyFill="1" applyBorder="1" applyAlignment="1">
      <alignment horizontal="left" vertical="top" wrapText="1"/>
    </xf>
    <xf numFmtId="0" fontId="8" fillId="0" borderId="0" xfId="0" applyNumberFormat="1" applyFont="1" applyFill="1" applyBorder="1" applyAlignment="1">
      <alignment horizontal="left" vertical="top"/>
    </xf>
    <xf numFmtId="0" fontId="55" fillId="0" borderId="24" xfId="0" applyNumberFormat="1" applyFont="1" applyFill="1" applyBorder="1" applyAlignment="1">
      <alignment horizontal="center" vertical="center" wrapText="1"/>
    </xf>
    <xf numFmtId="0" fontId="55" fillId="0" borderId="0" xfId="0" applyNumberFormat="1" applyFont="1" applyFill="1" applyBorder="1" applyAlignment="1">
      <alignment horizontal="center" vertical="center" wrapText="1"/>
    </xf>
    <xf numFmtId="0" fontId="55" fillId="0" borderId="20" xfId="0" applyNumberFormat="1" applyFont="1" applyFill="1" applyBorder="1" applyAlignment="1">
      <alignment horizontal="center" vertical="center" wrapText="1"/>
    </xf>
    <xf numFmtId="0" fontId="8" fillId="0" borderId="24" xfId="0" applyNumberFormat="1" applyFont="1" applyFill="1" applyBorder="1" applyAlignment="1">
      <alignment horizontal="center" vertical="center" wrapText="1"/>
    </xf>
    <xf numFmtId="0" fontId="8" fillId="0" borderId="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0" fillId="0" borderId="0" xfId="141" applyNumberFormat="1" applyFont="1" applyFill="1" applyBorder="1" applyAlignment="1">
      <alignment horizontal="left" vertical="top" wrapText="1"/>
      <protection/>
    </xf>
    <xf numFmtId="0" fontId="8" fillId="0" borderId="0" xfId="141" applyNumberFormat="1" applyFont="1" applyFill="1" applyBorder="1" applyAlignment="1">
      <alignment horizontal="left" vertical="top"/>
      <protection/>
    </xf>
    <xf numFmtId="0" fontId="4" fillId="0" borderId="35" xfId="141" applyNumberFormat="1" applyFont="1" applyFill="1" applyBorder="1" applyAlignment="1">
      <alignment horizontal="left" vertical="center"/>
      <protection/>
    </xf>
    <xf numFmtId="0" fontId="4" fillId="0" borderId="36" xfId="141" applyNumberFormat="1" applyFont="1" applyFill="1" applyBorder="1" applyAlignment="1">
      <alignment horizontal="left" vertical="center"/>
      <protection/>
    </xf>
    <xf numFmtId="0" fontId="4" fillId="0" borderId="19" xfId="141" applyNumberFormat="1" applyFont="1" applyFill="1" applyBorder="1" applyAlignment="1">
      <alignment horizontal="left" vertical="center"/>
      <protection/>
    </xf>
    <xf numFmtId="0" fontId="55" fillId="0" borderId="24" xfId="141" applyNumberFormat="1" applyFont="1" applyFill="1" applyBorder="1" applyAlignment="1">
      <alignment horizontal="center" vertical="center" wrapText="1"/>
      <protection/>
    </xf>
    <xf numFmtId="0" fontId="55" fillId="0" borderId="0" xfId="141" applyNumberFormat="1" applyFont="1" applyFill="1" applyBorder="1" applyAlignment="1">
      <alignment horizontal="center" vertical="center" wrapText="1"/>
      <protection/>
    </xf>
    <xf numFmtId="0" fontId="55" fillId="0" borderId="20" xfId="141" applyNumberFormat="1" applyFont="1" applyFill="1" applyBorder="1" applyAlignment="1">
      <alignment horizontal="center" vertical="center" wrapText="1"/>
      <protection/>
    </xf>
    <xf numFmtId="0" fontId="8" fillId="0" borderId="24" xfId="141" applyNumberFormat="1" applyFont="1" applyFill="1" applyBorder="1" applyAlignment="1">
      <alignment horizontal="center" vertical="center" wrapText="1"/>
      <protection/>
    </xf>
    <xf numFmtId="0" fontId="8" fillId="0" borderId="0" xfId="141" applyNumberFormat="1" applyFont="1" applyFill="1" applyBorder="1" applyAlignment="1">
      <alignment horizontal="center" vertical="center" wrapText="1"/>
      <protection/>
    </xf>
    <xf numFmtId="0" fontId="8" fillId="0" borderId="20" xfId="141" applyNumberFormat="1" applyFont="1" applyFill="1" applyBorder="1" applyAlignment="1">
      <alignment horizontal="center" vertical="center" wrapText="1"/>
      <protection/>
    </xf>
  </cellXfs>
  <cellStyles count="163">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3" xfId="73"/>
    <cellStyle name="Comma 3 2" xfId="74"/>
    <cellStyle name="Comma 3 2 2" xfId="75"/>
    <cellStyle name="Comma 3 3" xfId="76"/>
    <cellStyle name="Comma 4" xfId="77"/>
    <cellStyle name="Comma 4 2" xfId="78"/>
    <cellStyle name="Comma 5" xfId="79"/>
    <cellStyle name="Comma 6" xfId="80"/>
    <cellStyle name="Comma 6 2" xfId="81"/>
    <cellStyle name="Comma 6 3" xfId="82"/>
    <cellStyle name="Comma0" xfId="83"/>
    <cellStyle name="Comma0 2" xfId="84"/>
    <cellStyle name="Comma0 3" xfId="85"/>
    <cellStyle name="Currency" xfId="86"/>
    <cellStyle name="Currency [0]" xfId="87"/>
    <cellStyle name="Currency 2" xfId="88"/>
    <cellStyle name="Currency 3" xfId="89"/>
    <cellStyle name="Currency 3 2" xfId="90"/>
    <cellStyle name="Currency 3 2 2" xfId="91"/>
    <cellStyle name="Currency 3 3" xfId="92"/>
    <cellStyle name="Excel Built-in Normal" xfId="93"/>
    <cellStyle name="Explanatory Text" xfId="94"/>
    <cellStyle name="Explanatory Text 2" xfId="95"/>
    <cellStyle name="Followed Hyperlink" xfId="96"/>
    <cellStyle name="Good" xfId="97"/>
    <cellStyle name="Good 2" xfId="98"/>
    <cellStyle name="Heading 1" xfId="99"/>
    <cellStyle name="Heading 1 2" xfId="100"/>
    <cellStyle name="Heading 2" xfId="101"/>
    <cellStyle name="Heading 2 2" xfId="102"/>
    <cellStyle name="Heading 3" xfId="103"/>
    <cellStyle name="Heading 3 2" xfId="104"/>
    <cellStyle name="Heading 4" xfId="105"/>
    <cellStyle name="Heading 4 2" xfId="106"/>
    <cellStyle name="Hyperlink" xfId="107"/>
    <cellStyle name="Hyperlink 2" xfId="108"/>
    <cellStyle name="Hyperlink 3" xfId="109"/>
    <cellStyle name="Hyperlink 4" xfId="110"/>
    <cellStyle name="Input" xfId="111"/>
    <cellStyle name="Input 2" xfId="112"/>
    <cellStyle name="Linked Cell" xfId="113"/>
    <cellStyle name="Linked Cell 2" xfId="114"/>
    <cellStyle name="Neutral" xfId="115"/>
    <cellStyle name="Neutral 2" xfId="116"/>
    <cellStyle name="Normal 10" xfId="117"/>
    <cellStyle name="Normal 10 2" xfId="118"/>
    <cellStyle name="Normal 11" xfId="119"/>
    <cellStyle name="Normal 12" xfId="120"/>
    <cellStyle name="Normal 13" xfId="121"/>
    <cellStyle name="Normal 2" xfId="122"/>
    <cellStyle name="Normal 2 2" xfId="123"/>
    <cellStyle name="Normal 2 2 2" xfId="124"/>
    <cellStyle name="Normal 2 2 3" xfId="125"/>
    <cellStyle name="Normal 2 3" xfId="126"/>
    <cellStyle name="Normal 2 4" xfId="127"/>
    <cellStyle name="Normal 2_Sheet1" xfId="128"/>
    <cellStyle name="Normal 3" xfId="129"/>
    <cellStyle name="Normal 3 2" xfId="130"/>
    <cellStyle name="Normal 3 2 2" xfId="131"/>
    <cellStyle name="Normal 3 2 3" xfId="132"/>
    <cellStyle name="Normal 3 3" xfId="133"/>
    <cellStyle name="Normal 3 3 2" xfId="134"/>
    <cellStyle name="Normal 3 4" xfId="135"/>
    <cellStyle name="Normal 3 4 2" xfId="136"/>
    <cellStyle name="Normal 3 5" xfId="137"/>
    <cellStyle name="Normal 3 6" xfId="138"/>
    <cellStyle name="Normal 4" xfId="139"/>
    <cellStyle name="Normal 4 2" xfId="140"/>
    <cellStyle name="Normal 4 2 2" xfId="141"/>
    <cellStyle name="Normal 4 3" xfId="142"/>
    <cellStyle name="Normal 4 3 2" xfId="143"/>
    <cellStyle name="Normal 4 4" xfId="144"/>
    <cellStyle name="Normal 4 5" xfId="145"/>
    <cellStyle name="Normal 4 6" xfId="146"/>
    <cellStyle name="Normal 5" xfId="147"/>
    <cellStyle name="Normal 5 2" xfId="148"/>
    <cellStyle name="Normal 6" xfId="149"/>
    <cellStyle name="Normal 6 2" xfId="150"/>
    <cellStyle name="Normal 6 3" xfId="151"/>
    <cellStyle name="Normal 6 3 2" xfId="152"/>
    <cellStyle name="Normal 6 4" xfId="153"/>
    <cellStyle name="Normal 7" xfId="154"/>
    <cellStyle name="Normal 7 2" xfId="155"/>
    <cellStyle name="Normal 7 2 2" xfId="156"/>
    <cellStyle name="Normal 7 3" xfId="157"/>
    <cellStyle name="Normal 8" xfId="158"/>
    <cellStyle name="Normal 9" xfId="159"/>
    <cellStyle name="Normal 9 2" xfId="160"/>
    <cellStyle name="Normal_Book1" xfId="161"/>
    <cellStyle name="Note" xfId="162"/>
    <cellStyle name="Note 2" xfId="163"/>
    <cellStyle name="Note 3" xfId="164"/>
    <cellStyle name="Output" xfId="165"/>
    <cellStyle name="Output 2" xfId="166"/>
    <cellStyle name="Percent" xfId="167"/>
    <cellStyle name="Percent 2" xfId="168"/>
    <cellStyle name="Percent 2 2" xfId="169"/>
    <cellStyle name="Percent 2 2 2" xfId="170"/>
    <cellStyle name="Title" xfId="171"/>
    <cellStyle name="Title 2" xfId="172"/>
    <cellStyle name="Total" xfId="173"/>
    <cellStyle name="Total 2" xfId="174"/>
    <cellStyle name="Warning Text" xfId="175"/>
    <cellStyle name="Warning Text 2" xfId="176"/>
  </cellStyles>
  <dxfs count="62">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font>
      <fill>
        <patternFill>
          <bgColor indexed="26"/>
        </patternFill>
      </fill>
    </dxf>
    <dxf>
      <font>
        <strike/>
        <color auto="1"/>
      </font>
      <fill>
        <patternFill>
          <bgColor indexed="26"/>
        </patternFill>
      </fill>
    </dxf>
    <dxf>
      <font>
        <strike/>
      </font>
    </dxf>
    <dxf>
      <font>
        <strike/>
      </font>
      <fill>
        <patternFill>
          <bgColor indexed="26"/>
        </patternFill>
      </fill>
    </dxf>
    <dxf>
      <font>
        <strike/>
      </font>
      <fill>
        <patternFill>
          <bgColor indexed="26"/>
        </patternFill>
      </fill>
    </dxf>
    <dxf>
      <fill>
        <patternFill>
          <bgColor rgb="FFFF0000"/>
        </patternFill>
      </fill>
    </dxf>
    <dxf>
      <font>
        <strike/>
        <color rgb="FFFF0000"/>
      </font>
    </dxf>
    <dxf>
      <fill>
        <patternFill>
          <bgColor rgb="FFFF0000"/>
        </patternFill>
      </fill>
    </dxf>
    <dxf>
      <font>
        <b/>
        <i val="0"/>
        <color rgb="FFFF0000"/>
      </font>
    </dxf>
    <dxf>
      <font>
        <b/>
        <i val="0"/>
        <color rgb="FFFF0000"/>
      </font>
    </dxf>
    <dxf>
      <font>
        <b/>
        <i val="0"/>
        <color rgb="FFFF0000"/>
      </font>
    </dxf>
    <dxf>
      <font>
        <strike/>
        <color auto="1"/>
      </font>
      <fill>
        <patternFill>
          <bgColor indexed="26"/>
        </patternFill>
      </fill>
    </dxf>
    <dxf>
      <font>
        <b/>
        <i val="0"/>
        <color rgb="FFFF0000"/>
      </font>
    </dxf>
    <dxf>
      <fill>
        <patternFill>
          <bgColor rgb="FFFF0000"/>
        </patternFill>
      </fill>
    </dxf>
    <dxf>
      <font>
        <strike/>
        <color rgb="FFFF0000"/>
      </font>
    </dxf>
    <dxf>
      <font>
        <strike/>
      </font>
      <fill>
        <patternFill>
          <bgColor indexed="26"/>
        </patternFill>
      </fill>
    </dxf>
    <dxf>
      <font>
        <strike/>
        <color auto="1"/>
      </font>
      <fill>
        <patternFill>
          <bgColor indexed="26"/>
        </patternFill>
      </fill>
    </dxf>
    <dxf>
      <font>
        <strike/>
        <color auto="1"/>
      </font>
      <fill>
        <patternFill>
          <bgColor rgb="FFFFFFCC"/>
        </patternFill>
      </fill>
      <border/>
    </dxf>
    <dxf>
      <font>
        <strike/>
        <color rgb="FFFF0000"/>
      </font>
      <border/>
    </dxf>
    <dxf>
      <font>
        <b/>
        <i val="0"/>
        <color rgb="FFFF0000"/>
      </font>
      <border/>
    </dxf>
    <dxf>
      <font>
        <strike/>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533400</xdr:colOff>
      <xdr:row>0</xdr:row>
      <xdr:rowOff>800100</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800100</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514350</xdr:colOff>
      <xdr:row>0</xdr:row>
      <xdr:rowOff>800100</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523875</xdr:colOff>
      <xdr:row>1</xdr:row>
      <xdr:rowOff>19050</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504825</xdr:colOff>
      <xdr:row>1</xdr:row>
      <xdr:rowOff>9525</xdr:rowOff>
    </xdr:to>
    <xdr:pic>
      <xdr:nvPicPr>
        <xdr:cNvPr id="1" name="Picture 1"/>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28575</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495300</xdr:colOff>
      <xdr:row>1</xdr:row>
      <xdr:rowOff>28575</xdr:rowOff>
    </xdr:to>
    <xdr:pic>
      <xdr:nvPicPr>
        <xdr:cNvPr id="1" name="Picture 2"/>
        <xdr:cNvPicPr preferRelativeResize="1">
          <a:picLocks noChangeAspect="1"/>
        </xdr:cNvPicPr>
      </xdr:nvPicPr>
      <xdr:blipFill>
        <a:blip r:embed="rId1"/>
        <a:stretch>
          <a:fillRect/>
        </a:stretch>
      </xdr:blipFill>
      <xdr:spPr>
        <a:xfrm>
          <a:off x="0" y="0"/>
          <a:ext cx="38004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H:\NCLB%20RFF%20FY13\xx%20v8%20GPS%20compile%20NCLB%20with%20Carryover%206a%20for%20pmt%20sys%20vba.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AYMENT%20PROCESSING\Projects%20FY2017\NCLB\NCLB%20FY16-17%20RFF%20Final%20Allocations%20201611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ileData"/>
      <sheetName val="Lookup"/>
      <sheetName val="source1filenames"/>
      <sheetName val="MAP 6a-Interfund Budget Summary"/>
      <sheetName val="All Values"/>
      <sheetName val="Sheet3"/>
      <sheetName val="4365"/>
      <sheetName val="Sheet5"/>
      <sheetName val="Sheet1"/>
      <sheetName val="Carryover"/>
      <sheetName val="Sheet6"/>
      <sheetName val="Sheet4"/>
    </sheetNames>
    <sheetDataSet>
      <sheetData sheetId="1">
        <row r="3">
          <cell r="B3" t="str">
            <v>GFMSU</v>
          </cell>
          <cell r="C3" t="str">
            <v>yesno</v>
          </cell>
          <cell r="D3" t="str">
            <v>template</v>
          </cell>
          <cell r="E3" t="str">
            <v>objcode</v>
          </cell>
        </row>
        <row r="4">
          <cell r="B4">
            <v>1</v>
          </cell>
          <cell r="C4" t="str">
            <v>no</v>
          </cell>
        </row>
        <row r="5">
          <cell r="B5">
            <v>2</v>
          </cell>
          <cell r="C5" t="str">
            <v>no</v>
          </cell>
        </row>
        <row r="6">
          <cell r="B6">
            <v>3</v>
          </cell>
          <cell r="C6" t="str">
            <v>no</v>
          </cell>
        </row>
        <row r="7">
          <cell r="B7">
            <v>4</v>
          </cell>
          <cell r="C7" t="str">
            <v>no</v>
          </cell>
        </row>
        <row r="8">
          <cell r="B8">
            <v>5</v>
          </cell>
          <cell r="C8" t="str">
            <v>no</v>
          </cell>
        </row>
        <row r="9">
          <cell r="B9">
            <v>6</v>
          </cell>
          <cell r="C9" t="str">
            <v>no</v>
          </cell>
        </row>
        <row r="10">
          <cell r="B10">
            <v>7</v>
          </cell>
          <cell r="C10" t="str">
            <v>yes</v>
          </cell>
          <cell r="D10">
            <v>2</v>
          </cell>
          <cell r="E10" t="str">
            <v>0100</v>
          </cell>
        </row>
        <row r="11">
          <cell r="B11">
            <v>8</v>
          </cell>
          <cell r="C11" t="str">
            <v>yes</v>
          </cell>
          <cell r="D11">
            <v>3</v>
          </cell>
          <cell r="E11" t="str">
            <v>0200</v>
          </cell>
        </row>
        <row r="12">
          <cell r="B12">
            <v>9</v>
          </cell>
          <cell r="C12" t="str">
            <v>yes</v>
          </cell>
          <cell r="D12">
            <v>4</v>
          </cell>
          <cell r="E12" t="str">
            <v>0300</v>
          </cell>
        </row>
        <row r="13">
          <cell r="B13">
            <v>10</v>
          </cell>
          <cell r="C13" t="str">
            <v>yes</v>
          </cell>
          <cell r="D13">
            <v>5</v>
          </cell>
          <cell r="E13" t="str">
            <v>0500</v>
          </cell>
        </row>
        <row r="14">
          <cell r="B14">
            <v>11</v>
          </cell>
          <cell r="C14" t="str">
            <v>yes</v>
          </cell>
          <cell r="D14">
            <v>6</v>
          </cell>
          <cell r="E14" t="str">
            <v>0600</v>
          </cell>
        </row>
        <row r="15">
          <cell r="B15">
            <v>12</v>
          </cell>
          <cell r="C15" t="str">
            <v>yes</v>
          </cell>
          <cell r="D15">
            <v>7</v>
          </cell>
          <cell r="E15" t="str">
            <v>0800</v>
          </cell>
        </row>
        <row r="16">
          <cell r="B16">
            <v>13</v>
          </cell>
          <cell r="C16" t="str">
            <v>no</v>
          </cell>
          <cell r="D16">
            <v>8</v>
          </cell>
        </row>
        <row r="17">
          <cell r="B17">
            <v>14</v>
          </cell>
          <cell r="C17" t="str">
            <v>yes</v>
          </cell>
          <cell r="D17">
            <v>10</v>
          </cell>
          <cell r="E17" t="str">
            <v>0100</v>
          </cell>
        </row>
        <row r="18">
          <cell r="B18">
            <v>15</v>
          </cell>
          <cell r="C18" t="str">
            <v>yes</v>
          </cell>
          <cell r="D18">
            <v>11</v>
          </cell>
          <cell r="E18" t="str">
            <v>0200</v>
          </cell>
        </row>
        <row r="19">
          <cell r="B19">
            <v>16</v>
          </cell>
          <cell r="C19" t="str">
            <v>yes</v>
          </cell>
          <cell r="D19">
            <v>12</v>
          </cell>
          <cell r="E19" t="str">
            <v>0300</v>
          </cell>
        </row>
        <row r="20">
          <cell r="B20">
            <v>17</v>
          </cell>
          <cell r="C20" t="str">
            <v>yes</v>
          </cell>
          <cell r="D20">
            <v>13</v>
          </cell>
          <cell r="E20" t="str">
            <v>0400</v>
          </cell>
        </row>
        <row r="21">
          <cell r="B21">
            <v>18</v>
          </cell>
          <cell r="C21" t="str">
            <v>yes</v>
          </cell>
          <cell r="D21">
            <v>14</v>
          </cell>
          <cell r="E21" t="str">
            <v>0500</v>
          </cell>
        </row>
        <row r="22">
          <cell r="B22">
            <v>19</v>
          </cell>
          <cell r="C22" t="str">
            <v>yes</v>
          </cell>
          <cell r="D22">
            <v>15</v>
          </cell>
          <cell r="E22" t="str">
            <v>0600</v>
          </cell>
        </row>
        <row r="23">
          <cell r="B23">
            <v>20</v>
          </cell>
          <cell r="C23" t="str">
            <v>yes</v>
          </cell>
          <cell r="D23">
            <v>16</v>
          </cell>
          <cell r="E23" t="str">
            <v>0800</v>
          </cell>
        </row>
        <row r="24">
          <cell r="B24">
            <v>21</v>
          </cell>
          <cell r="C24" t="str">
            <v>no</v>
          </cell>
          <cell r="D24">
            <v>17</v>
          </cell>
        </row>
        <row r="25">
          <cell r="B25">
            <v>22</v>
          </cell>
          <cell r="C25" t="str">
            <v>yes</v>
          </cell>
          <cell r="D25">
            <v>19</v>
          </cell>
          <cell r="E25" t="str">
            <v>0100</v>
          </cell>
        </row>
        <row r="26">
          <cell r="B26">
            <v>23</v>
          </cell>
          <cell r="C26" t="str">
            <v>yes</v>
          </cell>
          <cell r="D26">
            <v>20</v>
          </cell>
          <cell r="E26" t="str">
            <v>0200</v>
          </cell>
        </row>
        <row r="27">
          <cell r="B27">
            <v>24</v>
          </cell>
          <cell r="C27" t="str">
            <v>yes</v>
          </cell>
          <cell r="D27">
            <v>21</v>
          </cell>
          <cell r="E27" t="str">
            <v>0300</v>
          </cell>
        </row>
        <row r="28">
          <cell r="B28">
            <v>25</v>
          </cell>
          <cell r="C28" t="str">
            <v>yes</v>
          </cell>
          <cell r="D28">
            <v>22</v>
          </cell>
          <cell r="E28" t="str">
            <v>0400</v>
          </cell>
        </row>
        <row r="29">
          <cell r="B29">
            <v>26</v>
          </cell>
          <cell r="C29" t="str">
            <v>yes</v>
          </cell>
          <cell r="D29">
            <v>23</v>
          </cell>
          <cell r="E29" t="str">
            <v>0500</v>
          </cell>
        </row>
        <row r="30">
          <cell r="B30">
            <v>27</v>
          </cell>
          <cell r="C30" t="str">
            <v>yes</v>
          </cell>
          <cell r="D30">
            <v>24</v>
          </cell>
          <cell r="E30" t="str">
            <v>0600</v>
          </cell>
        </row>
        <row r="31">
          <cell r="B31">
            <v>28</v>
          </cell>
          <cell r="C31" t="str">
            <v>yes</v>
          </cell>
          <cell r="D31">
            <v>25</v>
          </cell>
          <cell r="E31" t="str">
            <v>0800</v>
          </cell>
        </row>
        <row r="32">
          <cell r="B32">
            <v>29</v>
          </cell>
          <cell r="C32" t="str">
            <v>no</v>
          </cell>
          <cell r="D32">
            <v>26</v>
          </cell>
        </row>
        <row r="33">
          <cell r="B33">
            <v>30</v>
          </cell>
          <cell r="C33" t="str">
            <v>yes</v>
          </cell>
          <cell r="D33">
            <v>28</v>
          </cell>
          <cell r="E33" t="str">
            <v>0100</v>
          </cell>
        </row>
        <row r="34">
          <cell r="B34">
            <v>31</v>
          </cell>
          <cell r="C34" t="str">
            <v>yes</v>
          </cell>
          <cell r="D34">
            <v>29</v>
          </cell>
          <cell r="E34" t="str">
            <v>0200</v>
          </cell>
        </row>
        <row r="35">
          <cell r="B35">
            <v>32</v>
          </cell>
          <cell r="C35" t="str">
            <v>yes</v>
          </cell>
          <cell r="D35">
            <v>30</v>
          </cell>
          <cell r="E35" t="str">
            <v>0300</v>
          </cell>
        </row>
        <row r="36">
          <cell r="B36">
            <v>33</v>
          </cell>
          <cell r="C36" t="str">
            <v>yes</v>
          </cell>
          <cell r="D36">
            <v>31</v>
          </cell>
          <cell r="E36" t="str">
            <v>0500</v>
          </cell>
        </row>
        <row r="37">
          <cell r="B37">
            <v>34</v>
          </cell>
          <cell r="C37" t="str">
            <v>yes</v>
          </cell>
          <cell r="D37">
            <v>32</v>
          </cell>
          <cell r="E37" t="str">
            <v>0600</v>
          </cell>
        </row>
        <row r="38">
          <cell r="B38">
            <v>35</v>
          </cell>
          <cell r="C38" t="str">
            <v>yes</v>
          </cell>
          <cell r="D38">
            <v>33</v>
          </cell>
          <cell r="E38" t="str">
            <v>0730</v>
          </cell>
        </row>
        <row r="39">
          <cell r="B39">
            <v>36</v>
          </cell>
          <cell r="C39" t="str">
            <v>yes</v>
          </cell>
          <cell r="D39">
            <v>34</v>
          </cell>
          <cell r="E39" t="str">
            <v>0735</v>
          </cell>
        </row>
        <row r="40">
          <cell r="B40">
            <v>37</v>
          </cell>
          <cell r="C40" t="str">
            <v>no</v>
          </cell>
          <cell r="D40">
            <v>35</v>
          </cell>
        </row>
        <row r="41">
          <cell r="B41">
            <v>38</v>
          </cell>
          <cell r="C41" t="str">
            <v>yes</v>
          </cell>
          <cell r="D41">
            <v>37</v>
          </cell>
          <cell r="E41" t="str">
            <v>SWIDE</v>
          </cell>
        </row>
        <row r="42">
          <cell r="B42">
            <v>39</v>
          </cell>
          <cell r="C42" t="str">
            <v>no</v>
          </cell>
          <cell r="D42">
            <v>38</v>
          </cell>
        </row>
        <row r="43">
          <cell r="B43">
            <v>40</v>
          </cell>
          <cell r="C43" t="str">
            <v>yes</v>
          </cell>
          <cell r="D43">
            <v>39</v>
          </cell>
          <cell r="E43" t="str">
            <v>0735</v>
          </cell>
        </row>
        <row r="44">
          <cell r="B44">
            <v>41</v>
          </cell>
          <cell r="C44" t="str">
            <v>no</v>
          </cell>
        </row>
        <row r="45">
          <cell r="B45">
            <v>42</v>
          </cell>
          <cell r="C45" t="str">
            <v>no</v>
          </cell>
          <cell r="D45">
            <v>40</v>
          </cell>
        </row>
        <row r="46">
          <cell r="B46">
            <v>43</v>
          </cell>
          <cell r="C46" t="str">
            <v>no</v>
          </cell>
        </row>
        <row r="47">
          <cell r="B47">
            <v>44</v>
          </cell>
          <cell r="C47" t="str">
            <v>yes</v>
          </cell>
          <cell r="D47">
            <v>41</v>
          </cell>
          <cell r="E47" t="str">
            <v>INDC</v>
          </cell>
        </row>
        <row r="48">
          <cell r="B48">
            <v>45</v>
          </cell>
          <cell r="C48" t="str">
            <v>yes</v>
          </cell>
          <cell r="D48">
            <v>41</v>
          </cell>
          <cell r="E48" t="str">
            <v>INDC</v>
          </cell>
        </row>
        <row r="49">
          <cell r="B49">
            <v>46</v>
          </cell>
          <cell r="C49" t="str">
            <v>yes</v>
          </cell>
          <cell r="D49">
            <v>42</v>
          </cell>
          <cell r="E49" t="str">
            <v>0730</v>
          </cell>
        </row>
        <row r="50">
          <cell r="B50">
            <v>47</v>
          </cell>
          <cell r="C50" t="str">
            <v>no</v>
          </cell>
        </row>
        <row r="51">
          <cell r="B51">
            <v>48</v>
          </cell>
          <cell r="C51" t="str">
            <v>no</v>
          </cell>
        </row>
        <row r="52">
          <cell r="B52">
            <v>49</v>
          </cell>
          <cell r="C52" t="str">
            <v>no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Title I Part A"/>
      <sheetName val="Title I Part D"/>
      <sheetName val="Title II Part A"/>
      <sheetName val="Title III Part A"/>
      <sheetName val="Title III Part A SAI"/>
      <sheetName val="Title III Immigrant Supplementa"/>
      <sheetName val="Title VI Part B"/>
      <sheetName val="Carryover"/>
      <sheetName val="Allocations"/>
    </sheetNames>
    <sheetDataSet>
      <sheetData sheetId="8">
        <row r="2">
          <cell r="A2" t="e">
            <v>#N/A</v>
          </cell>
        </row>
        <row r="3">
          <cell r="A3" t="e">
            <v>#N/A</v>
          </cell>
        </row>
        <row r="4">
          <cell r="A4" t="e">
            <v>#N/A</v>
          </cell>
        </row>
        <row r="5">
          <cell r="A5" t="str">
            <v>0040</v>
          </cell>
        </row>
        <row r="6">
          <cell r="A6" t="str">
            <v>0070</v>
          </cell>
        </row>
        <row r="7">
          <cell r="A7" t="str">
            <v>0100</v>
          </cell>
        </row>
        <row r="8">
          <cell r="A8" t="str">
            <v>0110</v>
          </cell>
        </row>
        <row r="9">
          <cell r="A9" t="str">
            <v>0120</v>
          </cell>
        </row>
        <row r="10">
          <cell r="A10" t="str">
            <v>0123</v>
          </cell>
        </row>
        <row r="11">
          <cell r="A11" t="str">
            <v>0130</v>
          </cell>
        </row>
        <row r="12">
          <cell r="A12" t="str">
            <v>0140</v>
          </cell>
        </row>
        <row r="13">
          <cell r="A13" t="str">
            <v>0180</v>
          </cell>
        </row>
        <row r="14">
          <cell r="A14" t="str">
            <v>0220</v>
          </cell>
        </row>
        <row r="15">
          <cell r="A15" t="str">
            <v>0230</v>
          </cell>
        </row>
        <row r="16">
          <cell r="A16" t="str">
            <v>0240</v>
          </cell>
        </row>
        <row r="17">
          <cell r="A17" t="str">
            <v>0250</v>
          </cell>
        </row>
        <row r="18">
          <cell r="A18" t="str">
            <v>0260</v>
          </cell>
        </row>
        <row r="19">
          <cell r="A19" t="str">
            <v>0270</v>
          </cell>
        </row>
        <row r="20">
          <cell r="A20" t="str">
            <v>0290</v>
          </cell>
        </row>
        <row r="21">
          <cell r="A21" t="str">
            <v>0310</v>
          </cell>
        </row>
        <row r="22">
          <cell r="A22" t="str">
            <v>0470</v>
          </cell>
        </row>
        <row r="23">
          <cell r="A23" t="str">
            <v>0480</v>
          </cell>
        </row>
        <row r="24">
          <cell r="A24" t="str">
            <v>0490</v>
          </cell>
        </row>
        <row r="25">
          <cell r="A25" t="str">
            <v>0500</v>
          </cell>
        </row>
        <row r="26">
          <cell r="A26" t="str">
            <v>0540</v>
          </cell>
        </row>
        <row r="27">
          <cell r="A27" t="str">
            <v>0550</v>
          </cell>
        </row>
        <row r="28">
          <cell r="A28" t="str">
            <v>0560</v>
          </cell>
        </row>
        <row r="29">
          <cell r="A29" t="str">
            <v>0580</v>
          </cell>
        </row>
        <row r="30">
          <cell r="A30" t="str">
            <v>0640</v>
          </cell>
        </row>
        <row r="31">
          <cell r="A31" t="str">
            <v>0740</v>
          </cell>
        </row>
        <row r="32">
          <cell r="A32" t="str">
            <v>0770</v>
          </cell>
        </row>
        <row r="33">
          <cell r="A33" t="str">
            <v>0860</v>
          </cell>
        </row>
        <row r="34">
          <cell r="A34" t="str">
            <v>0870</v>
          </cell>
        </row>
        <row r="35">
          <cell r="A35" t="str">
            <v>0880</v>
          </cell>
        </row>
        <row r="36">
          <cell r="A36" t="str">
            <v>0890</v>
          </cell>
        </row>
        <row r="37">
          <cell r="A37" t="str">
            <v>0900</v>
          </cell>
        </row>
        <row r="38">
          <cell r="A38" t="str">
            <v>0910</v>
          </cell>
        </row>
        <row r="39">
          <cell r="A39" t="str">
            <v>0920</v>
          </cell>
        </row>
        <row r="40">
          <cell r="A40" t="str">
            <v>0940</v>
          </cell>
        </row>
        <row r="41">
          <cell r="A41" t="str">
            <v>0950</v>
          </cell>
        </row>
        <row r="42">
          <cell r="A42" t="str">
            <v>0950</v>
          </cell>
        </row>
        <row r="43">
          <cell r="A43" t="str">
            <v>0970</v>
          </cell>
        </row>
        <row r="44">
          <cell r="A44" t="str">
            <v>0980</v>
          </cell>
        </row>
        <row r="45">
          <cell r="A45" t="str">
            <v>0990</v>
          </cell>
        </row>
        <row r="46">
          <cell r="A46" t="str">
            <v>1000</v>
          </cell>
        </row>
        <row r="47">
          <cell r="A47" t="str">
            <v>1010</v>
          </cell>
        </row>
        <row r="48">
          <cell r="A48" t="str">
            <v>1020</v>
          </cell>
        </row>
        <row r="49">
          <cell r="A49" t="str">
            <v>1030</v>
          </cell>
        </row>
        <row r="50">
          <cell r="A50" t="str">
            <v>1040</v>
          </cell>
        </row>
        <row r="51">
          <cell r="A51" t="str">
            <v>1050</v>
          </cell>
        </row>
        <row r="52">
          <cell r="A52" t="str">
            <v>1060</v>
          </cell>
        </row>
        <row r="53">
          <cell r="A53" t="str">
            <v>1070</v>
          </cell>
        </row>
        <row r="54">
          <cell r="A54" t="str">
            <v>1080</v>
          </cell>
        </row>
        <row r="55">
          <cell r="A55" t="str">
            <v>1110</v>
          </cell>
        </row>
        <row r="56">
          <cell r="A56" t="str">
            <v>1120</v>
          </cell>
        </row>
        <row r="57">
          <cell r="A57" t="str">
            <v>1130</v>
          </cell>
        </row>
        <row r="58">
          <cell r="A58" t="str">
            <v>1140</v>
          </cell>
        </row>
        <row r="59">
          <cell r="A59" t="str">
            <v>1150</v>
          </cell>
        </row>
        <row r="60">
          <cell r="A60" t="str">
            <v>1160</v>
          </cell>
        </row>
        <row r="61">
          <cell r="A61" t="str">
            <v>1180</v>
          </cell>
        </row>
        <row r="62">
          <cell r="A62" t="str">
            <v>1195</v>
          </cell>
        </row>
        <row r="63">
          <cell r="A63" t="str">
            <v>1220</v>
          </cell>
        </row>
        <row r="64">
          <cell r="A64" t="str">
            <v>1330</v>
          </cell>
        </row>
        <row r="65">
          <cell r="A65" t="str">
            <v>1340</v>
          </cell>
        </row>
        <row r="66">
          <cell r="A66" t="str">
            <v>1350</v>
          </cell>
        </row>
        <row r="67">
          <cell r="A67" t="str">
            <v>1360</v>
          </cell>
        </row>
        <row r="68">
          <cell r="A68" t="str">
            <v>1380</v>
          </cell>
        </row>
        <row r="69">
          <cell r="A69" t="str">
            <v>1390</v>
          </cell>
        </row>
        <row r="70">
          <cell r="A70" t="str">
            <v>1400</v>
          </cell>
        </row>
        <row r="71">
          <cell r="A71" t="str">
            <v>1420</v>
          </cell>
        </row>
        <row r="72">
          <cell r="A72" t="str">
            <v>1430</v>
          </cell>
        </row>
        <row r="73">
          <cell r="A73" t="str">
            <v>1440</v>
          </cell>
        </row>
        <row r="74">
          <cell r="A74" t="str">
            <v>1490</v>
          </cell>
        </row>
        <row r="75">
          <cell r="A75" t="str">
            <v>1510</v>
          </cell>
        </row>
        <row r="76">
          <cell r="A76" t="str">
            <v>1520</v>
          </cell>
        </row>
        <row r="77">
          <cell r="A77" t="str">
            <v>1530</v>
          </cell>
        </row>
        <row r="78">
          <cell r="A78" t="str">
            <v>1540</v>
          </cell>
        </row>
        <row r="79">
          <cell r="A79" t="str">
            <v>1550</v>
          </cell>
        </row>
        <row r="80">
          <cell r="A80" t="str">
            <v>1560</v>
          </cell>
        </row>
        <row r="81">
          <cell r="A81" t="str">
            <v>1570</v>
          </cell>
        </row>
        <row r="82">
          <cell r="A82" t="str">
            <v>1580</v>
          </cell>
        </row>
        <row r="83">
          <cell r="A83" t="str">
            <v>1590</v>
          </cell>
        </row>
        <row r="84">
          <cell r="A84" t="str">
            <v>1600</v>
          </cell>
        </row>
        <row r="85">
          <cell r="A85" t="str">
            <v>1620</v>
          </cell>
        </row>
        <row r="86">
          <cell r="A86" t="str">
            <v>1750</v>
          </cell>
        </row>
        <row r="87">
          <cell r="A87" t="str">
            <v>1760</v>
          </cell>
        </row>
        <row r="88">
          <cell r="A88" t="str">
            <v>1828</v>
          </cell>
        </row>
        <row r="89">
          <cell r="A89" t="str">
            <v>1860</v>
          </cell>
        </row>
        <row r="90">
          <cell r="A90" t="str">
            <v>1980</v>
          </cell>
        </row>
        <row r="91">
          <cell r="A91" t="str">
            <v>1990</v>
          </cell>
        </row>
        <row r="92">
          <cell r="A92" t="str">
            <v>2000</v>
          </cell>
        </row>
        <row r="93">
          <cell r="A93" t="str">
            <v>2010</v>
          </cell>
        </row>
        <row r="94">
          <cell r="A94" t="str">
            <v>2020</v>
          </cell>
        </row>
        <row r="95">
          <cell r="A95" t="str">
            <v>2035</v>
          </cell>
        </row>
        <row r="96">
          <cell r="A96" t="str">
            <v>2055</v>
          </cell>
        </row>
        <row r="97">
          <cell r="A97" t="str">
            <v>2070</v>
          </cell>
        </row>
        <row r="98">
          <cell r="A98" t="str">
            <v>2180</v>
          </cell>
        </row>
        <row r="99">
          <cell r="A99" t="str">
            <v>2190</v>
          </cell>
        </row>
        <row r="100">
          <cell r="A100" t="str">
            <v>2405</v>
          </cell>
        </row>
        <row r="101">
          <cell r="A101" t="str">
            <v>2520</v>
          </cell>
        </row>
        <row r="102">
          <cell r="A102" t="str">
            <v>2530</v>
          </cell>
        </row>
        <row r="103">
          <cell r="A103" t="str">
            <v>2535</v>
          </cell>
        </row>
        <row r="104">
          <cell r="A104" t="str">
            <v>2540</v>
          </cell>
        </row>
        <row r="105">
          <cell r="A105" t="str">
            <v>2560</v>
          </cell>
        </row>
        <row r="106">
          <cell r="A106" t="str">
            <v>2570</v>
          </cell>
        </row>
        <row r="107">
          <cell r="A107" t="str">
            <v>2580</v>
          </cell>
        </row>
        <row r="108">
          <cell r="A108" t="str">
            <v>2590</v>
          </cell>
        </row>
        <row r="109">
          <cell r="A109" t="str">
            <v>2600</v>
          </cell>
        </row>
        <row r="110">
          <cell r="A110" t="str">
            <v>2610</v>
          </cell>
        </row>
        <row r="111">
          <cell r="A111" t="str">
            <v>2620</v>
          </cell>
        </row>
        <row r="112">
          <cell r="A112" t="str">
            <v>2640</v>
          </cell>
        </row>
        <row r="113">
          <cell r="A113" t="str">
            <v>2650</v>
          </cell>
        </row>
        <row r="114">
          <cell r="A114" t="str">
            <v>2660</v>
          </cell>
        </row>
        <row r="115">
          <cell r="A115" t="str">
            <v>2670</v>
          </cell>
        </row>
        <row r="116">
          <cell r="A116" t="str">
            <v>2680</v>
          </cell>
        </row>
        <row r="117">
          <cell r="A117" t="str">
            <v>2690</v>
          </cell>
        </row>
        <row r="118">
          <cell r="A118" t="str">
            <v>2700</v>
          </cell>
        </row>
        <row r="119">
          <cell r="A119" t="str">
            <v>2710</v>
          </cell>
        </row>
        <row r="120">
          <cell r="A120" t="str">
            <v>2720</v>
          </cell>
        </row>
        <row r="121">
          <cell r="A121" t="str">
            <v>2730</v>
          </cell>
        </row>
        <row r="122">
          <cell r="A122" t="str">
            <v>2740</v>
          </cell>
        </row>
        <row r="123">
          <cell r="A123" t="str">
            <v>2750</v>
          </cell>
        </row>
        <row r="124">
          <cell r="A124" t="str">
            <v>2770</v>
          </cell>
        </row>
        <row r="125">
          <cell r="A125" t="str">
            <v>2790</v>
          </cell>
        </row>
        <row r="126">
          <cell r="A126" t="str">
            <v>2800</v>
          </cell>
        </row>
        <row r="127">
          <cell r="A127" t="str">
            <v>2810</v>
          </cell>
        </row>
        <row r="128">
          <cell r="A128" t="str">
            <v>2820</v>
          </cell>
        </row>
        <row r="129">
          <cell r="A129" t="str">
            <v>2830</v>
          </cell>
        </row>
        <row r="130">
          <cell r="A130" t="str">
            <v>2840</v>
          </cell>
        </row>
        <row r="131">
          <cell r="A131" t="str">
            <v>3000</v>
          </cell>
        </row>
        <row r="132">
          <cell r="A132" t="str">
            <v>3010</v>
          </cell>
        </row>
        <row r="133">
          <cell r="A133" t="str">
            <v>3020</v>
          </cell>
        </row>
        <row r="134">
          <cell r="A134" t="str">
            <v>3030</v>
          </cell>
        </row>
        <row r="135">
          <cell r="A135" t="str">
            <v>3085</v>
          </cell>
        </row>
        <row r="136">
          <cell r="A136" t="str">
            <v>3090</v>
          </cell>
        </row>
        <row r="137">
          <cell r="A137" t="str">
            <v>3100</v>
          </cell>
        </row>
        <row r="138">
          <cell r="A138" t="str">
            <v>3110</v>
          </cell>
        </row>
        <row r="139">
          <cell r="A139" t="str">
            <v>3120</v>
          </cell>
        </row>
        <row r="140">
          <cell r="A140" t="str">
            <v>3140</v>
          </cell>
        </row>
        <row r="141">
          <cell r="A141" t="str">
            <v>3145</v>
          </cell>
        </row>
        <row r="142">
          <cell r="A142" t="str">
            <v>3200</v>
          </cell>
        </row>
        <row r="143">
          <cell r="A143" t="str">
            <v>3210</v>
          </cell>
        </row>
        <row r="144">
          <cell r="A144" t="str">
            <v>8001</v>
          </cell>
        </row>
        <row r="145">
          <cell r="A145" t="str">
            <v>9000</v>
          </cell>
        </row>
        <row r="146">
          <cell r="A146" t="str">
            <v>9025</v>
          </cell>
        </row>
        <row r="147">
          <cell r="A147" t="str">
            <v>9035</v>
          </cell>
        </row>
        <row r="148">
          <cell r="A148" t="str">
            <v>9040</v>
          </cell>
        </row>
        <row r="149">
          <cell r="A149" t="str">
            <v>9055</v>
          </cell>
        </row>
        <row r="150">
          <cell r="A150" t="str">
            <v>9060</v>
          </cell>
        </row>
        <row r="151">
          <cell r="A151" t="str">
            <v>9075</v>
          </cell>
        </row>
        <row r="152">
          <cell r="A152" t="str">
            <v>9095</v>
          </cell>
        </row>
      </sheetData>
      <sheetData sheetId="9">
        <row r="2">
          <cell r="A2" t="e">
            <v>#N/A</v>
          </cell>
          <cell r="B2" t="e">
            <v>#N/A</v>
          </cell>
          <cell r="C2" t="str">
            <v>Adams</v>
          </cell>
          <cell r="D2">
            <v>1104243</v>
          </cell>
          <cell r="E2">
            <v>0</v>
          </cell>
          <cell r="F2">
            <v>173136</v>
          </cell>
          <cell r="G2">
            <v>163644</v>
          </cell>
          <cell r="H2">
            <v>20368</v>
          </cell>
          <cell r="I2">
            <v>0</v>
          </cell>
          <cell r="J2">
            <v>0</v>
          </cell>
        </row>
        <row r="3">
          <cell r="A3" t="e">
            <v>#N/A</v>
          </cell>
          <cell r="B3" t="str">
            <v>Adams 12 Five Star Schools</v>
          </cell>
          <cell r="C3" t="str">
            <v>Adams</v>
          </cell>
          <cell r="D3">
            <v>4300395</v>
          </cell>
          <cell r="E3">
            <v>0</v>
          </cell>
          <cell r="F3">
            <v>682600</v>
          </cell>
          <cell r="G3">
            <v>469667</v>
          </cell>
          <cell r="H3">
            <v>0</v>
          </cell>
          <cell r="I3">
            <v>0</v>
          </cell>
          <cell r="J3">
            <v>0</v>
          </cell>
        </row>
        <row r="4">
          <cell r="A4" t="e">
            <v>#N/A</v>
          </cell>
          <cell r="B4" t="str">
            <v>Adams County 14</v>
          </cell>
          <cell r="C4" t="str">
            <v>Adams</v>
          </cell>
          <cell r="D4">
            <v>2113547</v>
          </cell>
          <cell r="E4">
            <v>0</v>
          </cell>
          <cell r="F4">
            <v>353325</v>
          </cell>
          <cell r="G4">
            <v>205546</v>
          </cell>
          <cell r="H4">
            <v>2494</v>
          </cell>
          <cell r="I4">
            <v>0</v>
          </cell>
          <cell r="J4">
            <v>0</v>
          </cell>
        </row>
        <row r="5">
          <cell r="A5" t="str">
            <v>0040</v>
          </cell>
          <cell r="B5" t="str">
            <v>School District 27J</v>
          </cell>
          <cell r="C5" t="str">
            <v>Adams</v>
          </cell>
          <cell r="D5">
            <v>1278727</v>
          </cell>
          <cell r="E5">
            <v>0</v>
          </cell>
          <cell r="F5">
            <v>175458</v>
          </cell>
          <cell r="G5">
            <v>146909</v>
          </cell>
          <cell r="H5">
            <v>1663</v>
          </cell>
          <cell r="I5">
            <v>0</v>
          </cell>
          <cell r="J5">
            <v>0</v>
          </cell>
        </row>
        <row r="6">
          <cell r="A6" t="str">
            <v>0050</v>
          </cell>
          <cell r="B6" t="str">
            <v>Bennett 29J</v>
          </cell>
          <cell r="C6" t="str">
            <v>Adams</v>
          </cell>
          <cell r="D6">
            <v>0</v>
          </cell>
          <cell r="E6">
            <v>0</v>
          </cell>
          <cell r="F6">
            <v>0</v>
          </cell>
          <cell r="G6">
            <v>0</v>
          </cell>
          <cell r="H6">
            <v>0</v>
          </cell>
          <cell r="I6">
            <v>0</v>
          </cell>
          <cell r="J6">
            <v>0</v>
          </cell>
        </row>
        <row r="7">
          <cell r="A7" t="str">
            <v>0060</v>
          </cell>
          <cell r="B7" t="str">
            <v>Strasburg 31J</v>
          </cell>
          <cell r="C7" t="str">
            <v>Adams</v>
          </cell>
          <cell r="D7">
            <v>0</v>
          </cell>
          <cell r="E7">
            <v>0</v>
          </cell>
          <cell r="F7">
            <v>0</v>
          </cell>
          <cell r="G7">
            <v>0</v>
          </cell>
          <cell r="H7">
            <v>0</v>
          </cell>
          <cell r="I7">
            <v>0</v>
          </cell>
          <cell r="J7">
            <v>0</v>
          </cell>
        </row>
        <row r="8">
          <cell r="A8" t="str">
            <v>0070</v>
          </cell>
          <cell r="B8" t="str">
            <v>Westminster 50</v>
          </cell>
          <cell r="C8" t="str">
            <v>Adams</v>
          </cell>
          <cell r="D8">
            <v>2937470</v>
          </cell>
          <cell r="E8">
            <v>0</v>
          </cell>
          <cell r="F8">
            <v>406674</v>
          </cell>
          <cell r="G8">
            <v>247008</v>
          </cell>
          <cell r="H8">
            <v>11223</v>
          </cell>
          <cell r="I8">
            <v>0</v>
          </cell>
          <cell r="J8">
            <v>0</v>
          </cell>
        </row>
        <row r="9">
          <cell r="A9" t="str">
            <v>0100</v>
          </cell>
          <cell r="B9" t="str">
            <v>Alamosa RE-11J</v>
          </cell>
          <cell r="C9" t="str">
            <v>Alamosa</v>
          </cell>
          <cell r="D9">
            <v>857508</v>
          </cell>
          <cell r="E9">
            <v>14039</v>
          </cell>
          <cell r="F9">
            <v>159987</v>
          </cell>
          <cell r="G9">
            <v>19756</v>
          </cell>
          <cell r="H9">
            <v>0</v>
          </cell>
          <cell r="I9">
            <v>0</v>
          </cell>
          <cell r="J9">
            <v>43168</v>
          </cell>
        </row>
        <row r="10">
          <cell r="A10" t="str">
            <v>0110</v>
          </cell>
          <cell r="B10" t="str">
            <v>Sangre De Cristo RE-22J</v>
          </cell>
          <cell r="C10" t="str">
            <v>Alamosa</v>
          </cell>
          <cell r="D10">
            <v>108119</v>
          </cell>
          <cell r="E10">
            <v>0</v>
          </cell>
          <cell r="F10">
            <v>12971</v>
          </cell>
          <cell r="G10">
            <v>0</v>
          </cell>
          <cell r="H10">
            <v>0</v>
          </cell>
          <cell r="I10">
            <v>0</v>
          </cell>
          <cell r="J10">
            <v>0</v>
          </cell>
        </row>
        <row r="11">
          <cell r="A11" t="str">
            <v>0120</v>
          </cell>
          <cell r="B11" t="str">
            <v>Englewood 1</v>
          </cell>
          <cell r="C11" t="str">
            <v>Arapahoe</v>
          </cell>
          <cell r="D11">
            <v>600839</v>
          </cell>
          <cell r="E11">
            <v>0</v>
          </cell>
          <cell r="F11">
            <v>172189</v>
          </cell>
          <cell r="G11">
            <v>22335</v>
          </cell>
          <cell r="H11">
            <v>0</v>
          </cell>
          <cell r="I11">
            <v>0</v>
          </cell>
          <cell r="J11">
            <v>0</v>
          </cell>
        </row>
        <row r="12">
          <cell r="A12" t="str">
            <v>0123</v>
          </cell>
          <cell r="B12" t="str">
            <v>Sheridan 2</v>
          </cell>
          <cell r="C12" t="str">
            <v>Arapahoe</v>
          </cell>
          <cell r="D12">
            <v>970428</v>
          </cell>
          <cell r="E12">
            <v>0</v>
          </cell>
          <cell r="F12">
            <v>87522</v>
          </cell>
          <cell r="G12">
            <v>36617</v>
          </cell>
          <cell r="H12">
            <v>0</v>
          </cell>
          <cell r="I12">
            <v>0</v>
          </cell>
          <cell r="J12">
            <v>0</v>
          </cell>
        </row>
        <row r="13">
          <cell r="A13" t="str">
            <v>0130</v>
          </cell>
          <cell r="B13" t="str">
            <v>Cherry Creek 5</v>
          </cell>
          <cell r="C13" t="str">
            <v>Arapahoe</v>
          </cell>
          <cell r="D13">
            <v>5195568</v>
          </cell>
          <cell r="E13">
            <v>0</v>
          </cell>
          <cell r="F13">
            <v>687736</v>
          </cell>
          <cell r="G13">
            <v>355223</v>
          </cell>
          <cell r="H13">
            <v>0</v>
          </cell>
          <cell r="I13">
            <v>0</v>
          </cell>
          <cell r="J13">
            <v>0</v>
          </cell>
        </row>
        <row r="14">
          <cell r="A14" t="str">
            <v>0140</v>
          </cell>
          <cell r="B14" t="str">
            <v>Littleton 6</v>
          </cell>
          <cell r="C14" t="str">
            <v>Arapahoe</v>
          </cell>
          <cell r="D14">
            <v>1172425</v>
          </cell>
          <cell r="E14">
            <v>0</v>
          </cell>
          <cell r="F14">
            <v>366093</v>
          </cell>
          <cell r="G14">
            <v>44482</v>
          </cell>
          <cell r="H14">
            <v>5819</v>
          </cell>
          <cell r="I14">
            <v>0</v>
          </cell>
          <cell r="J14">
            <v>0</v>
          </cell>
        </row>
        <row r="15">
          <cell r="A15" t="str">
            <v>0170</v>
          </cell>
          <cell r="B15" t="str">
            <v>Deer Trail 26J</v>
          </cell>
          <cell r="C15" t="str">
            <v>Arapahoe</v>
          </cell>
          <cell r="D15">
            <v>0</v>
          </cell>
          <cell r="E15">
            <v>0</v>
          </cell>
          <cell r="F15">
            <v>0</v>
          </cell>
          <cell r="G15">
            <v>0</v>
          </cell>
          <cell r="H15">
            <v>0</v>
          </cell>
          <cell r="I15">
            <v>0</v>
          </cell>
          <cell r="J15">
            <v>0</v>
          </cell>
        </row>
        <row r="16">
          <cell r="A16" t="str">
            <v>0180</v>
          </cell>
          <cell r="B16" t="str">
            <v>Adams-Arapahoe 28J</v>
          </cell>
          <cell r="C16" t="str">
            <v>Arapahoe</v>
          </cell>
          <cell r="D16">
            <v>12366207</v>
          </cell>
          <cell r="E16">
            <v>91253</v>
          </cell>
          <cell r="F16">
            <v>1151438</v>
          </cell>
          <cell r="G16">
            <v>1038175</v>
          </cell>
          <cell r="H16">
            <v>0</v>
          </cell>
          <cell r="I16">
            <v>0</v>
          </cell>
          <cell r="J16">
            <v>0</v>
          </cell>
        </row>
        <row r="17">
          <cell r="A17" t="str">
            <v>0190</v>
          </cell>
          <cell r="B17" t="str">
            <v>Byers 32J</v>
          </cell>
          <cell r="C17" t="str">
            <v>Arapahoe</v>
          </cell>
          <cell r="D17">
            <v>0</v>
          </cell>
          <cell r="E17">
            <v>0</v>
          </cell>
          <cell r="F17">
            <v>0</v>
          </cell>
          <cell r="G17">
            <v>52283</v>
          </cell>
          <cell r="H17">
            <v>0</v>
          </cell>
          <cell r="I17">
            <v>0</v>
          </cell>
          <cell r="J17">
            <v>0</v>
          </cell>
        </row>
        <row r="18">
          <cell r="A18" t="str">
            <v>0220</v>
          </cell>
          <cell r="B18" t="str">
            <v>Archuleta County 50 JT</v>
          </cell>
          <cell r="C18" t="str">
            <v>Archuleta</v>
          </cell>
          <cell r="D18">
            <v>374868</v>
          </cell>
          <cell r="E18">
            <v>0</v>
          </cell>
          <cell r="F18">
            <v>72985</v>
          </cell>
          <cell r="G18">
            <v>0</v>
          </cell>
          <cell r="H18">
            <v>0</v>
          </cell>
          <cell r="I18">
            <v>0</v>
          </cell>
          <cell r="J18">
            <v>0</v>
          </cell>
        </row>
        <row r="19">
          <cell r="A19" t="str">
            <v>0230</v>
          </cell>
          <cell r="B19" t="str">
            <v>Walsh RE-1</v>
          </cell>
          <cell r="C19" t="str">
            <v>Baca</v>
          </cell>
          <cell r="D19">
            <v>50304</v>
          </cell>
          <cell r="E19">
            <v>0</v>
          </cell>
          <cell r="F19">
            <v>12080</v>
          </cell>
          <cell r="G19">
            <v>0</v>
          </cell>
          <cell r="H19">
            <v>0</v>
          </cell>
          <cell r="I19">
            <v>0</v>
          </cell>
          <cell r="J19">
            <v>0</v>
          </cell>
        </row>
        <row r="20">
          <cell r="A20" t="str">
            <v>0240</v>
          </cell>
          <cell r="B20" t="str">
            <v>Pritchett RE-3</v>
          </cell>
          <cell r="C20" t="str">
            <v>Baca</v>
          </cell>
          <cell r="D20">
            <v>1651</v>
          </cell>
          <cell r="E20">
            <v>0</v>
          </cell>
          <cell r="F20">
            <v>5714</v>
          </cell>
          <cell r="G20">
            <v>0</v>
          </cell>
          <cell r="H20">
            <v>0</v>
          </cell>
          <cell r="I20">
            <v>0</v>
          </cell>
          <cell r="J20">
            <v>0</v>
          </cell>
        </row>
        <row r="21">
          <cell r="A21" t="str">
            <v>0250</v>
          </cell>
          <cell r="B21" t="str">
            <v>Springfield RE-4</v>
          </cell>
          <cell r="C21" t="str">
            <v>Baca</v>
          </cell>
          <cell r="D21">
            <v>75085</v>
          </cell>
          <cell r="E21">
            <v>0</v>
          </cell>
          <cell r="F21">
            <v>16468</v>
          </cell>
          <cell r="G21">
            <v>0</v>
          </cell>
          <cell r="H21">
            <v>0</v>
          </cell>
          <cell r="I21">
            <v>0</v>
          </cell>
          <cell r="J21">
            <v>0</v>
          </cell>
        </row>
        <row r="22">
          <cell r="A22" t="str">
            <v>0260</v>
          </cell>
          <cell r="B22" t="str">
            <v>Vilas RE-5</v>
          </cell>
          <cell r="C22" t="str">
            <v>Baca</v>
          </cell>
          <cell r="D22">
            <v>16012</v>
          </cell>
          <cell r="E22">
            <v>0</v>
          </cell>
          <cell r="F22">
            <v>1213</v>
          </cell>
          <cell r="G22">
            <v>0</v>
          </cell>
          <cell r="H22">
            <v>0</v>
          </cell>
          <cell r="I22">
            <v>0</v>
          </cell>
          <cell r="J22">
            <v>0</v>
          </cell>
        </row>
        <row r="23">
          <cell r="A23" t="str">
            <v>0270</v>
          </cell>
          <cell r="B23" t="str">
            <v>Campo RE-6</v>
          </cell>
          <cell r="C23" t="str">
            <v>Baca</v>
          </cell>
          <cell r="D23">
            <v>0</v>
          </cell>
          <cell r="E23">
            <v>0</v>
          </cell>
          <cell r="F23">
            <v>2201</v>
          </cell>
          <cell r="G23">
            <v>0</v>
          </cell>
          <cell r="H23">
            <v>0</v>
          </cell>
          <cell r="I23">
            <v>0</v>
          </cell>
          <cell r="J23">
            <v>0</v>
          </cell>
        </row>
        <row r="24">
          <cell r="A24" t="str">
            <v>0290</v>
          </cell>
          <cell r="B24" t="str">
            <v>Las Animas RE-1</v>
          </cell>
          <cell r="C24" t="str">
            <v>Bent</v>
          </cell>
          <cell r="D24">
            <v>223296</v>
          </cell>
          <cell r="E24">
            <v>0</v>
          </cell>
          <cell r="F24">
            <v>49303</v>
          </cell>
          <cell r="G24">
            <v>0</v>
          </cell>
          <cell r="H24">
            <v>0</v>
          </cell>
          <cell r="I24">
            <v>0</v>
          </cell>
          <cell r="J24">
            <v>0</v>
          </cell>
        </row>
        <row r="25">
          <cell r="A25" t="str">
            <v>0310</v>
          </cell>
          <cell r="B25" t="str">
            <v>Mc Clave RE-2</v>
          </cell>
          <cell r="C25" t="str">
            <v>Bent</v>
          </cell>
          <cell r="D25">
            <v>37528</v>
          </cell>
          <cell r="E25">
            <v>0</v>
          </cell>
          <cell r="F25">
            <v>10706</v>
          </cell>
          <cell r="G25">
            <v>0</v>
          </cell>
          <cell r="H25">
            <v>0</v>
          </cell>
          <cell r="I25">
            <v>0</v>
          </cell>
          <cell r="J25">
            <v>0</v>
          </cell>
        </row>
        <row r="26">
          <cell r="A26" t="str">
            <v>0470</v>
          </cell>
          <cell r="B26" t="str">
            <v>St Vrain Valley RE 1J</v>
          </cell>
          <cell r="C26" t="str">
            <v>Boulder</v>
          </cell>
          <cell r="D26">
            <v>3446055</v>
          </cell>
          <cell r="E26">
            <v>0</v>
          </cell>
          <cell r="F26">
            <v>449794</v>
          </cell>
          <cell r="G26">
            <v>298221</v>
          </cell>
          <cell r="H26">
            <v>0</v>
          </cell>
          <cell r="I26">
            <v>0</v>
          </cell>
          <cell r="J26">
            <v>0</v>
          </cell>
        </row>
        <row r="27">
          <cell r="A27" t="str">
            <v>0480</v>
          </cell>
          <cell r="B27" t="str">
            <v>Boulder Valley RE 2</v>
          </cell>
          <cell r="C27" t="str">
            <v>Boulder</v>
          </cell>
          <cell r="D27">
            <v>2386874</v>
          </cell>
          <cell r="E27">
            <v>0</v>
          </cell>
          <cell r="F27">
            <v>676446</v>
          </cell>
          <cell r="G27">
            <v>197808</v>
          </cell>
          <cell r="H27">
            <v>0</v>
          </cell>
          <cell r="I27">
            <v>0</v>
          </cell>
          <cell r="J27">
            <v>0</v>
          </cell>
        </row>
        <row r="28">
          <cell r="A28" t="str">
            <v>0490</v>
          </cell>
          <cell r="B28" t="str">
            <v>Buena Vista R-31</v>
          </cell>
          <cell r="C28" t="str">
            <v>Chaffee</v>
          </cell>
          <cell r="D28">
            <v>170849</v>
          </cell>
          <cell r="E28">
            <v>0</v>
          </cell>
          <cell r="F28">
            <v>36801</v>
          </cell>
          <cell r="G28">
            <v>0</v>
          </cell>
          <cell r="H28">
            <v>0</v>
          </cell>
          <cell r="I28">
            <v>0</v>
          </cell>
          <cell r="J28">
            <v>18849</v>
          </cell>
        </row>
        <row r="29">
          <cell r="A29" t="str">
            <v>0500</v>
          </cell>
          <cell r="B29" t="str">
            <v>Salida R-32</v>
          </cell>
          <cell r="C29" t="str">
            <v>Chaffee</v>
          </cell>
          <cell r="D29">
            <v>152607</v>
          </cell>
          <cell r="E29">
            <v>0</v>
          </cell>
          <cell r="F29">
            <v>55833</v>
          </cell>
          <cell r="G29">
            <v>0</v>
          </cell>
          <cell r="H29">
            <v>0</v>
          </cell>
          <cell r="I29">
            <v>0</v>
          </cell>
          <cell r="J29">
            <v>0</v>
          </cell>
        </row>
        <row r="30">
          <cell r="A30" t="str">
            <v>0510</v>
          </cell>
          <cell r="B30" t="str">
            <v>Kit Carson R-1</v>
          </cell>
          <cell r="C30" t="str">
            <v>Cheyenne</v>
          </cell>
          <cell r="D30">
            <v>0</v>
          </cell>
          <cell r="E30">
            <v>0</v>
          </cell>
          <cell r="F30">
            <v>0</v>
          </cell>
          <cell r="G30">
            <v>0</v>
          </cell>
          <cell r="H30">
            <v>0</v>
          </cell>
          <cell r="I30">
            <v>0</v>
          </cell>
          <cell r="J30">
            <v>0</v>
          </cell>
        </row>
        <row r="31">
          <cell r="A31" t="str">
            <v>0520</v>
          </cell>
          <cell r="B31" t="str">
            <v>Cheyenne County RE-5</v>
          </cell>
          <cell r="C31" t="str">
            <v>Cheyenne</v>
          </cell>
          <cell r="D31">
            <v>0</v>
          </cell>
          <cell r="E31">
            <v>0</v>
          </cell>
          <cell r="F31">
            <v>0</v>
          </cell>
          <cell r="G31">
            <v>0</v>
          </cell>
          <cell r="H31">
            <v>0</v>
          </cell>
          <cell r="I31">
            <v>0</v>
          </cell>
          <cell r="J31">
            <v>0</v>
          </cell>
        </row>
        <row r="32">
          <cell r="A32" t="str">
            <v>0540</v>
          </cell>
          <cell r="B32" t="str">
            <v>Clear Creek RE-1</v>
          </cell>
          <cell r="C32" t="str">
            <v>Clear Creek</v>
          </cell>
          <cell r="D32">
            <v>96648</v>
          </cell>
          <cell r="E32">
            <v>0</v>
          </cell>
          <cell r="F32">
            <v>37704</v>
          </cell>
          <cell r="G32">
            <v>0</v>
          </cell>
          <cell r="H32">
            <v>0</v>
          </cell>
          <cell r="I32">
            <v>0</v>
          </cell>
          <cell r="J32">
            <v>0</v>
          </cell>
        </row>
        <row r="33">
          <cell r="A33" t="str">
            <v>0550</v>
          </cell>
          <cell r="B33" t="str">
            <v>North Conejos RE-1J</v>
          </cell>
          <cell r="C33" t="str">
            <v>Conejos</v>
          </cell>
          <cell r="D33">
            <v>295522</v>
          </cell>
          <cell r="E33">
            <v>0</v>
          </cell>
          <cell r="F33">
            <v>71321</v>
          </cell>
          <cell r="G33">
            <v>0</v>
          </cell>
          <cell r="H33">
            <v>0</v>
          </cell>
          <cell r="I33">
            <v>0</v>
          </cell>
          <cell r="J33">
            <v>0</v>
          </cell>
        </row>
        <row r="34">
          <cell r="A34" t="str">
            <v>0560</v>
          </cell>
          <cell r="B34" t="str">
            <v>Sanford 6J</v>
          </cell>
          <cell r="C34" t="str">
            <v>Conejos</v>
          </cell>
          <cell r="D34">
            <v>51796</v>
          </cell>
          <cell r="E34">
            <v>0</v>
          </cell>
          <cell r="F34">
            <v>23250</v>
          </cell>
          <cell r="G34">
            <v>0</v>
          </cell>
          <cell r="H34">
            <v>0</v>
          </cell>
          <cell r="I34">
            <v>0</v>
          </cell>
          <cell r="J34">
            <v>0</v>
          </cell>
        </row>
        <row r="35">
          <cell r="A35" t="str">
            <v>0580</v>
          </cell>
          <cell r="B35" t="str">
            <v>South Conejos RE-10</v>
          </cell>
          <cell r="C35" t="str">
            <v>Conejos</v>
          </cell>
          <cell r="D35">
            <v>146129</v>
          </cell>
          <cell r="E35">
            <v>0</v>
          </cell>
          <cell r="F35">
            <v>33838</v>
          </cell>
          <cell r="G35">
            <v>0</v>
          </cell>
          <cell r="H35">
            <v>0</v>
          </cell>
          <cell r="I35">
            <v>0</v>
          </cell>
          <cell r="J35">
            <v>0</v>
          </cell>
        </row>
        <row r="36">
          <cell r="A36" t="str">
            <v>0640</v>
          </cell>
          <cell r="B36" t="str">
            <v>Centennial R-1</v>
          </cell>
          <cell r="C36" t="str">
            <v>Costilla</v>
          </cell>
          <cell r="D36">
            <v>131466</v>
          </cell>
          <cell r="E36">
            <v>0</v>
          </cell>
          <cell r="F36">
            <v>37001</v>
          </cell>
          <cell r="G36">
            <v>0</v>
          </cell>
          <cell r="H36">
            <v>0</v>
          </cell>
          <cell r="I36">
            <v>0</v>
          </cell>
          <cell r="J36">
            <v>0</v>
          </cell>
        </row>
        <row r="37">
          <cell r="A37" t="str">
            <v>0740</v>
          </cell>
          <cell r="B37" t="str">
            <v>Sierra Grande R-30</v>
          </cell>
          <cell r="C37" t="str">
            <v>Costilla</v>
          </cell>
          <cell r="D37">
            <v>96473</v>
          </cell>
          <cell r="E37">
            <v>0</v>
          </cell>
          <cell r="F37">
            <v>25074</v>
          </cell>
          <cell r="G37">
            <v>0</v>
          </cell>
          <cell r="H37">
            <v>0</v>
          </cell>
          <cell r="I37">
            <v>0</v>
          </cell>
          <cell r="J37">
            <v>0</v>
          </cell>
        </row>
        <row r="38">
          <cell r="A38" t="str">
            <v>0770</v>
          </cell>
          <cell r="B38" t="str">
            <v>Crowley County RE-1-J</v>
          </cell>
          <cell r="C38" t="str">
            <v>Crowley</v>
          </cell>
          <cell r="D38">
            <v>216454</v>
          </cell>
          <cell r="E38">
            <v>0</v>
          </cell>
          <cell r="F38">
            <v>44975</v>
          </cell>
          <cell r="G38">
            <v>0</v>
          </cell>
          <cell r="H38">
            <v>0</v>
          </cell>
          <cell r="I38">
            <v>0</v>
          </cell>
          <cell r="J38">
            <v>0</v>
          </cell>
        </row>
        <row r="39">
          <cell r="A39" t="str">
            <v>0860</v>
          </cell>
          <cell r="B39" t="str">
            <v>Custer County School District C-1</v>
          </cell>
          <cell r="C39" t="str">
            <v>Custer</v>
          </cell>
          <cell r="D39">
            <v>116277</v>
          </cell>
          <cell r="E39">
            <v>0</v>
          </cell>
          <cell r="F39">
            <v>27561</v>
          </cell>
          <cell r="G39">
            <v>0</v>
          </cell>
          <cell r="H39">
            <v>0</v>
          </cell>
          <cell r="I39">
            <v>0</v>
          </cell>
          <cell r="J39">
            <v>0</v>
          </cell>
        </row>
        <row r="40">
          <cell r="A40" t="str">
            <v>0870</v>
          </cell>
          <cell r="B40" t="str">
            <v>Delta County 50(J)</v>
          </cell>
          <cell r="C40" t="str">
            <v>Delta</v>
          </cell>
          <cell r="D40">
            <v>839809</v>
          </cell>
          <cell r="E40">
            <v>0</v>
          </cell>
          <cell r="F40">
            <v>214152</v>
          </cell>
          <cell r="G40">
            <v>21014</v>
          </cell>
          <cell r="H40">
            <v>0</v>
          </cell>
          <cell r="I40">
            <v>0</v>
          </cell>
          <cell r="J40">
            <v>103346</v>
          </cell>
        </row>
        <row r="41">
          <cell r="A41" t="str">
            <v>0880</v>
          </cell>
          <cell r="B41" t="str">
            <v>Denver County 1</v>
          </cell>
          <cell r="C41" t="str">
            <v>Denver</v>
          </cell>
          <cell r="D41">
            <v>29622309</v>
          </cell>
          <cell r="E41">
            <v>584369</v>
          </cell>
          <cell r="F41">
            <v>3991948</v>
          </cell>
          <cell r="G41">
            <v>1791341</v>
          </cell>
          <cell r="H41">
            <v>19952</v>
          </cell>
          <cell r="I41">
            <v>0</v>
          </cell>
          <cell r="J41">
            <v>0</v>
          </cell>
        </row>
        <row r="42">
          <cell r="A42" t="str">
            <v>0890</v>
          </cell>
          <cell r="B42" t="str">
            <v>Dolores County RE No.2</v>
          </cell>
          <cell r="C42" t="str">
            <v>Dolores</v>
          </cell>
          <cell r="D42">
            <v>47526</v>
          </cell>
          <cell r="E42">
            <v>0</v>
          </cell>
          <cell r="F42">
            <v>14448</v>
          </cell>
          <cell r="G42">
            <v>0</v>
          </cell>
          <cell r="H42">
            <v>0</v>
          </cell>
          <cell r="I42">
            <v>0</v>
          </cell>
          <cell r="J42">
            <v>0</v>
          </cell>
        </row>
        <row r="43">
          <cell r="A43" t="str">
            <v>0900</v>
          </cell>
          <cell r="B43" t="str">
            <v>Douglas County RE 1</v>
          </cell>
          <cell r="C43" t="str">
            <v>Douglas</v>
          </cell>
          <cell r="D43">
            <v>1815425</v>
          </cell>
          <cell r="E43">
            <v>0</v>
          </cell>
          <cell r="F43">
            <v>448208</v>
          </cell>
          <cell r="G43">
            <v>200701</v>
          </cell>
          <cell r="H43">
            <v>0</v>
          </cell>
          <cell r="I43">
            <v>0</v>
          </cell>
          <cell r="J43">
            <v>0</v>
          </cell>
        </row>
        <row r="44">
          <cell r="A44" t="str">
            <v>0910</v>
          </cell>
          <cell r="B44" t="str">
            <v>Eagle County RE 50</v>
          </cell>
          <cell r="C44" t="str">
            <v>Eagle</v>
          </cell>
          <cell r="D44">
            <v>697822</v>
          </cell>
          <cell r="E44">
            <v>0</v>
          </cell>
          <cell r="F44">
            <v>98530</v>
          </cell>
          <cell r="G44">
            <v>140239</v>
          </cell>
          <cell r="H44">
            <v>29928</v>
          </cell>
          <cell r="I44">
            <v>0</v>
          </cell>
          <cell r="J44">
            <v>0</v>
          </cell>
        </row>
        <row r="45">
          <cell r="A45" t="str">
            <v>0920</v>
          </cell>
          <cell r="B45" t="str">
            <v>Elizabeth C-1</v>
          </cell>
          <cell r="C45" t="str">
            <v>Elbert</v>
          </cell>
          <cell r="D45">
            <v>153004</v>
          </cell>
          <cell r="E45">
            <v>0</v>
          </cell>
          <cell r="F45">
            <v>40085</v>
          </cell>
          <cell r="G45">
            <v>0</v>
          </cell>
          <cell r="H45">
            <v>0</v>
          </cell>
          <cell r="I45">
            <v>0</v>
          </cell>
          <cell r="J45">
            <v>0</v>
          </cell>
        </row>
        <row r="46">
          <cell r="A46" t="str">
            <v>0930</v>
          </cell>
          <cell r="B46" t="str">
            <v>Kiowa C-2</v>
          </cell>
          <cell r="C46" t="str">
            <v>Elbert</v>
          </cell>
          <cell r="D46">
            <v>0</v>
          </cell>
          <cell r="E46">
            <v>0</v>
          </cell>
          <cell r="F46">
            <v>0</v>
          </cell>
          <cell r="G46">
            <v>0</v>
          </cell>
          <cell r="H46">
            <v>0</v>
          </cell>
          <cell r="I46">
            <v>0</v>
          </cell>
          <cell r="J46">
            <v>0</v>
          </cell>
        </row>
        <row r="47">
          <cell r="A47" t="str">
            <v>0940</v>
          </cell>
          <cell r="B47" t="str">
            <v>Big Sandy 100J</v>
          </cell>
          <cell r="C47" t="str">
            <v>Elbert</v>
          </cell>
          <cell r="D47">
            <v>52468</v>
          </cell>
          <cell r="E47">
            <v>0</v>
          </cell>
          <cell r="F47">
            <v>23434</v>
          </cell>
          <cell r="G47">
            <v>0</v>
          </cell>
          <cell r="H47">
            <v>0</v>
          </cell>
          <cell r="I47">
            <v>0</v>
          </cell>
          <cell r="J47">
            <v>0</v>
          </cell>
        </row>
        <row r="48">
          <cell r="A48" t="str">
            <v>0950</v>
          </cell>
          <cell r="B48" t="str">
            <v>Elbert 200</v>
          </cell>
          <cell r="C48" t="str">
            <v>Elbert</v>
          </cell>
          <cell r="D48">
            <v>15312</v>
          </cell>
          <cell r="E48">
            <v>0</v>
          </cell>
          <cell r="F48">
            <v>2303</v>
          </cell>
          <cell r="G48">
            <v>0</v>
          </cell>
          <cell r="H48">
            <v>0</v>
          </cell>
          <cell r="I48">
            <v>0</v>
          </cell>
          <cell r="J48">
            <v>0</v>
          </cell>
        </row>
        <row r="49">
          <cell r="A49" t="str">
            <v>0960</v>
          </cell>
          <cell r="B49" t="str">
            <v>Agate 300</v>
          </cell>
          <cell r="C49" t="str">
            <v>Elbert</v>
          </cell>
          <cell r="D49">
            <v>0</v>
          </cell>
          <cell r="E49">
            <v>0</v>
          </cell>
          <cell r="F49">
            <v>0</v>
          </cell>
          <cell r="G49">
            <v>0</v>
          </cell>
          <cell r="H49">
            <v>0</v>
          </cell>
          <cell r="I49">
            <v>0</v>
          </cell>
          <cell r="J49">
            <v>0</v>
          </cell>
        </row>
        <row r="50">
          <cell r="A50" t="str">
            <v>0970</v>
          </cell>
          <cell r="B50" t="str">
            <v>Calhan Rj-1</v>
          </cell>
          <cell r="C50" t="str">
            <v>El Paso</v>
          </cell>
          <cell r="D50">
            <v>69022</v>
          </cell>
          <cell r="E50">
            <v>0</v>
          </cell>
          <cell r="F50">
            <v>12629</v>
          </cell>
          <cell r="G50">
            <v>0</v>
          </cell>
          <cell r="H50">
            <v>0</v>
          </cell>
          <cell r="I50">
            <v>0</v>
          </cell>
          <cell r="J50">
            <v>0</v>
          </cell>
        </row>
        <row r="51">
          <cell r="A51" t="str">
            <v>0980</v>
          </cell>
          <cell r="B51" t="str">
            <v>Harrison 2</v>
          </cell>
          <cell r="C51" t="str">
            <v>El Paso</v>
          </cell>
          <cell r="D51">
            <v>3859848</v>
          </cell>
          <cell r="E51">
            <v>0</v>
          </cell>
          <cell r="F51">
            <v>555257</v>
          </cell>
          <cell r="G51">
            <v>149425</v>
          </cell>
          <cell r="H51">
            <v>20368</v>
          </cell>
          <cell r="I51">
            <v>0</v>
          </cell>
          <cell r="J51">
            <v>0</v>
          </cell>
        </row>
        <row r="52">
          <cell r="A52" t="str">
            <v>0990</v>
          </cell>
          <cell r="B52" t="str">
            <v>Widefield 3</v>
          </cell>
          <cell r="C52" t="str">
            <v>El Paso</v>
          </cell>
          <cell r="D52">
            <v>1499408</v>
          </cell>
          <cell r="E52">
            <v>0</v>
          </cell>
          <cell r="F52">
            <v>244057</v>
          </cell>
          <cell r="G52">
            <v>13779</v>
          </cell>
          <cell r="H52">
            <v>23277</v>
          </cell>
          <cell r="I52">
            <v>0</v>
          </cell>
          <cell r="J52">
            <v>0</v>
          </cell>
        </row>
        <row r="53">
          <cell r="A53" t="str">
            <v>1000</v>
          </cell>
          <cell r="B53" t="str">
            <v>Fountain 8</v>
          </cell>
          <cell r="C53" t="str">
            <v>El Paso</v>
          </cell>
          <cell r="D53">
            <v>1529241</v>
          </cell>
          <cell r="E53">
            <v>0</v>
          </cell>
          <cell r="F53">
            <v>142371</v>
          </cell>
          <cell r="G53">
            <v>24223</v>
          </cell>
          <cell r="H53">
            <v>0</v>
          </cell>
          <cell r="I53">
            <v>0</v>
          </cell>
          <cell r="J53">
            <v>0</v>
          </cell>
        </row>
        <row r="54">
          <cell r="A54" t="str">
            <v>1010</v>
          </cell>
          <cell r="B54" t="str">
            <v>Colorado Springs 11</v>
          </cell>
          <cell r="C54" t="str">
            <v>El Paso</v>
          </cell>
          <cell r="D54">
            <v>7064740</v>
          </cell>
          <cell r="E54">
            <v>49137</v>
          </cell>
          <cell r="F54">
            <v>1221000</v>
          </cell>
          <cell r="G54">
            <v>149866</v>
          </cell>
          <cell r="H54">
            <v>110983</v>
          </cell>
          <cell r="I54">
            <v>0</v>
          </cell>
          <cell r="J54">
            <v>0</v>
          </cell>
        </row>
        <row r="55">
          <cell r="A55" t="str">
            <v>1020</v>
          </cell>
          <cell r="B55" t="str">
            <v>Cheyenne Mountain 12</v>
          </cell>
          <cell r="C55" t="str">
            <v>El Paso</v>
          </cell>
          <cell r="D55">
            <v>173171</v>
          </cell>
          <cell r="E55">
            <v>0</v>
          </cell>
          <cell r="F55">
            <v>64415</v>
          </cell>
          <cell r="G55">
            <v>14596</v>
          </cell>
          <cell r="H55">
            <v>0</v>
          </cell>
          <cell r="I55">
            <v>0</v>
          </cell>
          <cell r="J55">
            <v>0</v>
          </cell>
        </row>
        <row r="56">
          <cell r="A56" t="str">
            <v>1030</v>
          </cell>
          <cell r="B56" t="str">
            <v>Manitou Springs 14</v>
          </cell>
          <cell r="C56" t="str">
            <v>El Paso</v>
          </cell>
          <cell r="D56">
            <v>168152</v>
          </cell>
          <cell r="E56">
            <v>0</v>
          </cell>
          <cell r="F56">
            <v>87077</v>
          </cell>
          <cell r="G56">
            <v>0</v>
          </cell>
          <cell r="H56">
            <v>0</v>
          </cell>
          <cell r="I56">
            <v>0</v>
          </cell>
          <cell r="J56">
            <v>0</v>
          </cell>
        </row>
        <row r="57">
          <cell r="A57" t="str">
            <v>1040</v>
          </cell>
          <cell r="B57" t="str">
            <v>Academy 20</v>
          </cell>
          <cell r="C57" t="str">
            <v>El Paso</v>
          </cell>
          <cell r="D57">
            <v>1047737</v>
          </cell>
          <cell r="E57">
            <v>0</v>
          </cell>
          <cell r="F57">
            <v>233209</v>
          </cell>
          <cell r="G57">
            <v>33912</v>
          </cell>
          <cell r="H57">
            <v>86875</v>
          </cell>
          <cell r="I57">
            <v>0</v>
          </cell>
          <cell r="J57">
            <v>0</v>
          </cell>
        </row>
        <row r="58">
          <cell r="A58" t="str">
            <v>1050</v>
          </cell>
          <cell r="B58" t="str">
            <v>Ellicott 22</v>
          </cell>
          <cell r="C58" t="str">
            <v>El Paso</v>
          </cell>
          <cell r="D58">
            <v>146163</v>
          </cell>
          <cell r="E58">
            <v>0</v>
          </cell>
          <cell r="F58">
            <v>29411</v>
          </cell>
          <cell r="G58">
            <v>0</v>
          </cell>
          <cell r="H58">
            <v>0</v>
          </cell>
          <cell r="I58">
            <v>0</v>
          </cell>
          <cell r="J58">
            <v>0</v>
          </cell>
        </row>
        <row r="59">
          <cell r="A59" t="str">
            <v>1060</v>
          </cell>
          <cell r="B59" t="str">
            <v>Peyton 23 JT</v>
          </cell>
          <cell r="C59" t="str">
            <v>El Paso</v>
          </cell>
          <cell r="D59">
            <v>99120</v>
          </cell>
          <cell r="E59">
            <v>0</v>
          </cell>
          <cell r="F59">
            <v>17435</v>
          </cell>
          <cell r="G59">
            <v>0</v>
          </cell>
          <cell r="H59">
            <v>0</v>
          </cell>
          <cell r="I59">
            <v>0</v>
          </cell>
          <cell r="J59">
            <v>0</v>
          </cell>
        </row>
        <row r="60">
          <cell r="A60" t="str">
            <v>1070</v>
          </cell>
          <cell r="B60" t="str">
            <v>Hanover 28</v>
          </cell>
          <cell r="C60" t="str">
            <v>El Paso</v>
          </cell>
          <cell r="D60">
            <v>42246</v>
          </cell>
          <cell r="E60">
            <v>0</v>
          </cell>
          <cell r="F60">
            <v>6448</v>
          </cell>
          <cell r="G60">
            <v>0</v>
          </cell>
          <cell r="H60">
            <v>0</v>
          </cell>
          <cell r="I60">
            <v>0</v>
          </cell>
          <cell r="J60">
            <v>0</v>
          </cell>
        </row>
        <row r="61">
          <cell r="A61" t="str">
            <v>1080</v>
          </cell>
          <cell r="B61" t="str">
            <v>Lewis-Palmer 38</v>
          </cell>
          <cell r="C61" t="str">
            <v>El Paso</v>
          </cell>
          <cell r="D61">
            <v>135661</v>
          </cell>
          <cell r="E61">
            <v>0</v>
          </cell>
          <cell r="F61">
            <v>58556</v>
          </cell>
          <cell r="G61">
            <v>14282</v>
          </cell>
          <cell r="H61">
            <v>0</v>
          </cell>
          <cell r="I61">
            <v>0</v>
          </cell>
          <cell r="J61">
            <v>0</v>
          </cell>
        </row>
        <row r="62">
          <cell r="A62" t="str">
            <v>1110</v>
          </cell>
          <cell r="B62" t="str">
            <v>Falcon 49</v>
          </cell>
          <cell r="C62" t="str">
            <v>El Paso</v>
          </cell>
          <cell r="D62">
            <v>1117133</v>
          </cell>
          <cell r="E62">
            <v>0</v>
          </cell>
          <cell r="F62">
            <v>115858</v>
          </cell>
          <cell r="G62">
            <v>68515</v>
          </cell>
          <cell r="H62">
            <v>7066</v>
          </cell>
          <cell r="I62">
            <v>0</v>
          </cell>
          <cell r="J62">
            <v>0</v>
          </cell>
        </row>
        <row r="63">
          <cell r="A63" t="str">
            <v>1120</v>
          </cell>
          <cell r="B63" t="str">
            <v>Edison 54 JT</v>
          </cell>
          <cell r="C63" t="str">
            <v>El Paso</v>
          </cell>
          <cell r="D63">
            <v>19941</v>
          </cell>
          <cell r="E63">
            <v>0</v>
          </cell>
          <cell r="F63">
            <v>826</v>
          </cell>
          <cell r="G63">
            <v>0</v>
          </cell>
          <cell r="H63">
            <v>0</v>
          </cell>
          <cell r="I63">
            <v>0</v>
          </cell>
          <cell r="J63">
            <v>0</v>
          </cell>
        </row>
        <row r="64">
          <cell r="A64" t="str">
            <v>1130</v>
          </cell>
          <cell r="B64" t="str">
            <v>Miami/Yoder 60 JT</v>
          </cell>
          <cell r="C64" t="str">
            <v>El Paso</v>
          </cell>
          <cell r="D64">
            <v>131653</v>
          </cell>
          <cell r="E64">
            <v>0</v>
          </cell>
          <cell r="F64">
            <v>11395</v>
          </cell>
          <cell r="G64">
            <v>0</v>
          </cell>
          <cell r="H64">
            <v>0</v>
          </cell>
          <cell r="I64">
            <v>0</v>
          </cell>
          <cell r="J64">
            <v>0</v>
          </cell>
        </row>
        <row r="65">
          <cell r="A65" t="str">
            <v>1140</v>
          </cell>
          <cell r="B65" t="str">
            <v>Canon City RE-1</v>
          </cell>
          <cell r="C65" t="str">
            <v>Fremont</v>
          </cell>
          <cell r="D65">
            <v>1029900</v>
          </cell>
          <cell r="E65">
            <v>168465</v>
          </cell>
          <cell r="F65">
            <v>180431</v>
          </cell>
          <cell r="G65">
            <v>2957</v>
          </cell>
          <cell r="H65">
            <v>0</v>
          </cell>
          <cell r="I65">
            <v>0</v>
          </cell>
          <cell r="J65">
            <v>73312</v>
          </cell>
        </row>
        <row r="66">
          <cell r="A66" t="str">
            <v>1150</v>
          </cell>
          <cell r="B66" t="str">
            <v>Fremont RE-2</v>
          </cell>
          <cell r="C66" t="str">
            <v>Fremont</v>
          </cell>
          <cell r="D66">
            <v>437419</v>
          </cell>
          <cell r="E66">
            <v>0</v>
          </cell>
          <cell r="F66">
            <v>97823</v>
          </cell>
          <cell r="G66">
            <v>0</v>
          </cell>
          <cell r="H66">
            <v>0</v>
          </cell>
          <cell r="I66">
            <v>0</v>
          </cell>
          <cell r="J66">
            <v>0</v>
          </cell>
        </row>
        <row r="67">
          <cell r="A67" t="str">
            <v>1160</v>
          </cell>
          <cell r="B67" t="str">
            <v>Cotopaxi RE-3</v>
          </cell>
          <cell r="C67" t="str">
            <v>Fremont</v>
          </cell>
          <cell r="D67">
            <v>71989</v>
          </cell>
          <cell r="E67">
            <v>0</v>
          </cell>
          <cell r="F67">
            <v>6033</v>
          </cell>
          <cell r="G67">
            <v>0</v>
          </cell>
          <cell r="H67">
            <v>0</v>
          </cell>
          <cell r="I67">
            <v>0</v>
          </cell>
          <cell r="J67">
            <v>0</v>
          </cell>
        </row>
        <row r="68">
          <cell r="A68" t="str">
            <v>1180</v>
          </cell>
          <cell r="B68" t="str">
            <v>Roaring Fork RE-1</v>
          </cell>
          <cell r="C68" t="str">
            <v>Garfield</v>
          </cell>
          <cell r="D68">
            <v>529726</v>
          </cell>
          <cell r="E68">
            <v>0</v>
          </cell>
          <cell r="F68">
            <v>113994</v>
          </cell>
          <cell r="G68">
            <v>117024</v>
          </cell>
          <cell r="H68">
            <v>9145</v>
          </cell>
          <cell r="I68">
            <v>0</v>
          </cell>
          <cell r="J68">
            <v>0</v>
          </cell>
        </row>
        <row r="69">
          <cell r="A69" t="str">
            <v>1195</v>
          </cell>
          <cell r="B69" t="str">
            <v>Garfield RE-2</v>
          </cell>
          <cell r="C69" t="str">
            <v>Garfield</v>
          </cell>
          <cell r="D69">
            <v>586114</v>
          </cell>
          <cell r="E69">
            <v>0</v>
          </cell>
          <cell r="F69">
            <v>120931</v>
          </cell>
          <cell r="G69">
            <v>65370</v>
          </cell>
          <cell r="H69">
            <v>1247</v>
          </cell>
          <cell r="I69">
            <v>0</v>
          </cell>
          <cell r="J69">
            <v>0</v>
          </cell>
        </row>
        <row r="70">
          <cell r="A70" t="str">
            <v>1220</v>
          </cell>
          <cell r="B70" t="str">
            <v>Garfield 16</v>
          </cell>
          <cell r="C70" t="str">
            <v>Garfield</v>
          </cell>
          <cell r="D70">
            <v>214163</v>
          </cell>
          <cell r="E70">
            <v>0</v>
          </cell>
          <cell r="F70">
            <v>26656</v>
          </cell>
          <cell r="G70">
            <v>12646</v>
          </cell>
          <cell r="H70">
            <v>416</v>
          </cell>
          <cell r="I70">
            <v>0</v>
          </cell>
          <cell r="J70">
            <v>20820</v>
          </cell>
        </row>
        <row r="71">
          <cell r="A71" t="str">
            <v>1330</v>
          </cell>
          <cell r="B71" t="str">
            <v>Gilpin County RE-1</v>
          </cell>
          <cell r="C71" t="str">
            <v>Gilpin</v>
          </cell>
          <cell r="D71">
            <v>15266</v>
          </cell>
          <cell r="E71">
            <v>0</v>
          </cell>
          <cell r="F71">
            <v>10977</v>
          </cell>
          <cell r="G71">
            <v>0</v>
          </cell>
          <cell r="H71">
            <v>0</v>
          </cell>
          <cell r="I71">
            <v>0</v>
          </cell>
          <cell r="J71">
            <v>0</v>
          </cell>
        </row>
        <row r="72">
          <cell r="A72" t="str">
            <v>1340</v>
          </cell>
          <cell r="B72" t="str">
            <v>West Grand 1-JT</v>
          </cell>
          <cell r="C72" t="str">
            <v>Grand</v>
          </cell>
          <cell r="D72">
            <v>87355</v>
          </cell>
          <cell r="E72">
            <v>0</v>
          </cell>
          <cell r="F72">
            <v>18942</v>
          </cell>
          <cell r="G72">
            <v>0</v>
          </cell>
          <cell r="H72">
            <v>0</v>
          </cell>
          <cell r="I72">
            <v>0</v>
          </cell>
          <cell r="J72">
            <v>0</v>
          </cell>
        </row>
        <row r="73">
          <cell r="A73" t="str">
            <v>1350</v>
          </cell>
          <cell r="B73" t="str">
            <v>East Grand 2</v>
          </cell>
          <cell r="C73" t="str">
            <v>Grand</v>
          </cell>
          <cell r="D73">
            <v>150577</v>
          </cell>
          <cell r="E73">
            <v>0</v>
          </cell>
          <cell r="F73">
            <v>26545</v>
          </cell>
          <cell r="G73">
            <v>0</v>
          </cell>
          <cell r="H73">
            <v>0</v>
          </cell>
          <cell r="I73">
            <v>0</v>
          </cell>
          <cell r="J73">
            <v>0</v>
          </cell>
        </row>
        <row r="74">
          <cell r="A74" t="str">
            <v>1360</v>
          </cell>
          <cell r="B74" t="str">
            <v>Gunnison Watershed RE1J</v>
          </cell>
          <cell r="C74" t="str">
            <v>Gunnison</v>
          </cell>
          <cell r="D74">
            <v>274826</v>
          </cell>
          <cell r="E74">
            <v>0</v>
          </cell>
          <cell r="F74">
            <v>56625</v>
          </cell>
          <cell r="G74">
            <v>10255</v>
          </cell>
          <cell r="H74">
            <v>0</v>
          </cell>
          <cell r="I74">
            <v>0</v>
          </cell>
          <cell r="J74">
            <v>0</v>
          </cell>
        </row>
        <row r="75">
          <cell r="A75" t="str">
            <v>1380</v>
          </cell>
          <cell r="B75" t="str">
            <v>Hinsdale County RE-1</v>
          </cell>
          <cell r="C75" t="str">
            <v>HINSDALE</v>
          </cell>
          <cell r="D75">
            <v>23896</v>
          </cell>
          <cell r="E75">
            <v>0</v>
          </cell>
          <cell r="F75">
            <v>3867</v>
          </cell>
          <cell r="G75">
            <v>0</v>
          </cell>
          <cell r="H75">
            <v>0</v>
          </cell>
          <cell r="I75">
            <v>0</v>
          </cell>
          <cell r="J75">
            <v>0</v>
          </cell>
        </row>
        <row r="76">
          <cell r="A76" t="str">
            <v>1390</v>
          </cell>
          <cell r="B76" t="str">
            <v>Huerfano RE-1</v>
          </cell>
          <cell r="C76" t="str">
            <v>Huerfano</v>
          </cell>
          <cell r="D76">
            <v>278413</v>
          </cell>
          <cell r="E76">
            <v>0</v>
          </cell>
          <cell r="F76">
            <v>62495</v>
          </cell>
          <cell r="G76">
            <v>0</v>
          </cell>
          <cell r="H76">
            <v>0</v>
          </cell>
          <cell r="I76">
            <v>0</v>
          </cell>
          <cell r="J76">
            <v>0</v>
          </cell>
        </row>
        <row r="77">
          <cell r="A77" t="str">
            <v>1400</v>
          </cell>
          <cell r="B77" t="str">
            <v>La Veta RE-2</v>
          </cell>
          <cell r="C77" t="str">
            <v>Huerfano</v>
          </cell>
          <cell r="D77">
            <v>68882</v>
          </cell>
          <cell r="E77">
            <v>0</v>
          </cell>
          <cell r="F77">
            <v>15469</v>
          </cell>
          <cell r="G77">
            <v>0</v>
          </cell>
          <cell r="H77">
            <v>0</v>
          </cell>
          <cell r="I77">
            <v>0</v>
          </cell>
          <cell r="J77">
            <v>0</v>
          </cell>
        </row>
        <row r="78">
          <cell r="A78" t="str">
            <v>1410</v>
          </cell>
          <cell r="B78" t="str">
            <v>North Park R-1</v>
          </cell>
          <cell r="C78" t="str">
            <v>Jackson</v>
          </cell>
          <cell r="D78">
            <v>0</v>
          </cell>
          <cell r="E78">
            <v>0</v>
          </cell>
          <cell r="F78">
            <v>0</v>
          </cell>
          <cell r="G78">
            <v>0</v>
          </cell>
          <cell r="H78">
            <v>0</v>
          </cell>
          <cell r="I78">
            <v>0</v>
          </cell>
          <cell r="J78">
            <v>0</v>
          </cell>
        </row>
        <row r="79">
          <cell r="A79" t="str">
            <v>1420</v>
          </cell>
          <cell r="B79" t="str">
            <v>Jefferson County R-1</v>
          </cell>
          <cell r="C79" t="str">
            <v>Jefferson</v>
          </cell>
          <cell r="D79">
            <v>10400229</v>
          </cell>
          <cell r="E79">
            <v>33342</v>
          </cell>
          <cell r="F79">
            <v>1834179</v>
          </cell>
          <cell r="G79">
            <v>440285</v>
          </cell>
          <cell r="H79">
            <v>17458</v>
          </cell>
          <cell r="I79">
            <v>0</v>
          </cell>
          <cell r="J79">
            <v>0</v>
          </cell>
        </row>
        <row r="80">
          <cell r="A80" t="str">
            <v>1430</v>
          </cell>
          <cell r="B80" t="str">
            <v>Eads RE-1</v>
          </cell>
          <cell r="C80" t="str">
            <v>Kiowa</v>
          </cell>
          <cell r="D80">
            <v>24131</v>
          </cell>
          <cell r="E80">
            <v>0</v>
          </cell>
          <cell r="F80">
            <v>11722</v>
          </cell>
          <cell r="G80">
            <v>0</v>
          </cell>
          <cell r="H80">
            <v>0</v>
          </cell>
          <cell r="I80">
            <v>0</v>
          </cell>
          <cell r="J80">
            <v>0</v>
          </cell>
        </row>
        <row r="81">
          <cell r="A81" t="str">
            <v>1440</v>
          </cell>
          <cell r="B81" t="str">
            <v>Plainview RE-2</v>
          </cell>
          <cell r="C81" t="str">
            <v>Kiowa</v>
          </cell>
          <cell r="D81">
            <v>15873</v>
          </cell>
          <cell r="E81">
            <v>0</v>
          </cell>
          <cell r="F81">
            <v>857</v>
          </cell>
          <cell r="G81">
            <v>0</v>
          </cell>
          <cell r="H81">
            <v>0</v>
          </cell>
          <cell r="I81">
            <v>0</v>
          </cell>
          <cell r="J81">
            <v>0</v>
          </cell>
        </row>
        <row r="82">
          <cell r="A82" t="str">
            <v>1450</v>
          </cell>
          <cell r="B82" t="str">
            <v>Arriba-Flagler C-20</v>
          </cell>
          <cell r="C82" t="str">
            <v>Kit Carson</v>
          </cell>
          <cell r="D82">
            <v>0</v>
          </cell>
          <cell r="E82">
            <v>0</v>
          </cell>
          <cell r="F82">
            <v>0</v>
          </cell>
          <cell r="G82">
            <v>0</v>
          </cell>
          <cell r="H82">
            <v>0</v>
          </cell>
          <cell r="I82">
            <v>0</v>
          </cell>
          <cell r="J82">
            <v>0</v>
          </cell>
        </row>
        <row r="83">
          <cell r="A83" t="str">
            <v>1460</v>
          </cell>
          <cell r="B83" t="str">
            <v>Hi-Plains R-23</v>
          </cell>
          <cell r="C83" t="str">
            <v>Kit Carson</v>
          </cell>
          <cell r="D83">
            <v>0</v>
          </cell>
          <cell r="E83">
            <v>0</v>
          </cell>
          <cell r="F83">
            <v>0</v>
          </cell>
          <cell r="G83">
            <v>0</v>
          </cell>
          <cell r="H83">
            <v>0</v>
          </cell>
          <cell r="I83">
            <v>0</v>
          </cell>
          <cell r="J83">
            <v>0</v>
          </cell>
        </row>
        <row r="84">
          <cell r="A84" t="str">
            <v>1480</v>
          </cell>
          <cell r="B84" t="str">
            <v>Stratton R-4</v>
          </cell>
          <cell r="C84" t="str">
            <v>Kit Carson</v>
          </cell>
          <cell r="D84">
            <v>0</v>
          </cell>
          <cell r="E84">
            <v>0</v>
          </cell>
          <cell r="F84">
            <v>0</v>
          </cell>
          <cell r="G84">
            <v>0</v>
          </cell>
          <cell r="H84">
            <v>0</v>
          </cell>
          <cell r="I84">
            <v>0</v>
          </cell>
          <cell r="J84">
            <v>0</v>
          </cell>
        </row>
        <row r="85">
          <cell r="A85" t="str">
            <v>1490</v>
          </cell>
          <cell r="B85" t="str">
            <v>Bethune R-5</v>
          </cell>
          <cell r="C85" t="str">
            <v>Kit Carson</v>
          </cell>
          <cell r="D85">
            <v>0</v>
          </cell>
          <cell r="E85">
            <v>0</v>
          </cell>
          <cell r="F85">
            <v>0</v>
          </cell>
          <cell r="G85">
            <v>0</v>
          </cell>
          <cell r="H85">
            <v>0</v>
          </cell>
          <cell r="I85">
            <v>0</v>
          </cell>
          <cell r="J85">
            <v>0</v>
          </cell>
        </row>
        <row r="86">
          <cell r="A86" t="str">
            <v>1500</v>
          </cell>
          <cell r="B86" t="str">
            <v>Burlington RE-6J</v>
          </cell>
          <cell r="C86" t="str">
            <v>Kit Carson</v>
          </cell>
          <cell r="D86">
            <v>0</v>
          </cell>
          <cell r="E86">
            <v>0</v>
          </cell>
          <cell r="F86">
            <v>0</v>
          </cell>
          <cell r="G86">
            <v>0</v>
          </cell>
          <cell r="H86">
            <v>0</v>
          </cell>
          <cell r="I86">
            <v>0</v>
          </cell>
          <cell r="J86">
            <v>0</v>
          </cell>
        </row>
        <row r="87">
          <cell r="A87" t="str">
            <v>1510</v>
          </cell>
          <cell r="B87" t="str">
            <v>Lake County R-1</v>
          </cell>
          <cell r="C87" t="str">
            <v>Lake</v>
          </cell>
          <cell r="D87">
            <v>271218</v>
          </cell>
          <cell r="E87">
            <v>0</v>
          </cell>
          <cell r="F87">
            <v>42370</v>
          </cell>
          <cell r="G87">
            <v>23971</v>
          </cell>
          <cell r="H87">
            <v>1663</v>
          </cell>
          <cell r="I87">
            <v>0</v>
          </cell>
          <cell r="J87">
            <v>19402</v>
          </cell>
        </row>
        <row r="88">
          <cell r="A88" t="str">
            <v>1520</v>
          </cell>
          <cell r="B88" t="str">
            <v>Durango 9-R</v>
          </cell>
          <cell r="C88" t="str">
            <v>La Plata</v>
          </cell>
          <cell r="D88">
            <v>480512</v>
          </cell>
          <cell r="E88">
            <v>15194</v>
          </cell>
          <cell r="F88">
            <v>162321</v>
          </cell>
          <cell r="G88">
            <v>13212</v>
          </cell>
          <cell r="H88">
            <v>0</v>
          </cell>
          <cell r="I88">
            <v>0</v>
          </cell>
          <cell r="J88">
            <v>0</v>
          </cell>
        </row>
        <row r="89">
          <cell r="A89" t="str">
            <v>1530</v>
          </cell>
          <cell r="B89" t="str">
            <v>Bayfield 10 JT-R</v>
          </cell>
          <cell r="C89" t="str">
            <v>La Plata</v>
          </cell>
          <cell r="D89">
            <v>107553</v>
          </cell>
          <cell r="E89">
            <v>0</v>
          </cell>
          <cell r="F89">
            <v>28969</v>
          </cell>
          <cell r="G89">
            <v>0</v>
          </cell>
          <cell r="H89">
            <v>831</v>
          </cell>
          <cell r="I89">
            <v>0</v>
          </cell>
          <cell r="J89">
            <v>0</v>
          </cell>
        </row>
        <row r="90">
          <cell r="A90" t="str">
            <v>1540</v>
          </cell>
          <cell r="B90" t="str">
            <v>Ignacio 11 JT</v>
          </cell>
          <cell r="C90" t="str">
            <v>La Plata</v>
          </cell>
          <cell r="D90">
            <v>169424</v>
          </cell>
          <cell r="E90">
            <v>0</v>
          </cell>
          <cell r="F90">
            <v>49917</v>
          </cell>
          <cell r="G90">
            <v>0</v>
          </cell>
          <cell r="H90">
            <v>0</v>
          </cell>
          <cell r="I90">
            <v>0</v>
          </cell>
          <cell r="J90">
            <v>0</v>
          </cell>
        </row>
        <row r="91">
          <cell r="A91" t="str">
            <v>1550</v>
          </cell>
          <cell r="B91" t="str">
            <v>Poudre R-1</v>
          </cell>
          <cell r="C91" t="str">
            <v>Larimer</v>
          </cell>
          <cell r="D91">
            <v>2753196</v>
          </cell>
          <cell r="E91">
            <v>41021</v>
          </cell>
          <cell r="F91">
            <v>663860</v>
          </cell>
          <cell r="G91">
            <v>131683</v>
          </cell>
          <cell r="H91">
            <v>4157</v>
          </cell>
          <cell r="I91">
            <v>0</v>
          </cell>
          <cell r="J91">
            <v>0</v>
          </cell>
        </row>
        <row r="92">
          <cell r="A92" t="str">
            <v>1560</v>
          </cell>
          <cell r="B92" t="str">
            <v>Thompson R2-J</v>
          </cell>
          <cell r="C92" t="str">
            <v>Larimer</v>
          </cell>
          <cell r="D92">
            <v>1674888</v>
          </cell>
          <cell r="E92">
            <v>0</v>
          </cell>
          <cell r="F92">
            <v>341374</v>
          </cell>
          <cell r="G92">
            <v>40140</v>
          </cell>
          <cell r="H92">
            <v>0</v>
          </cell>
          <cell r="I92">
            <v>0</v>
          </cell>
          <cell r="J92">
            <v>0</v>
          </cell>
        </row>
        <row r="93">
          <cell r="A93" t="str">
            <v>1570</v>
          </cell>
          <cell r="B93" t="str">
            <v>Estes Park R-3</v>
          </cell>
          <cell r="C93" t="str">
            <v>Larimer</v>
          </cell>
          <cell r="D93">
            <v>280684</v>
          </cell>
          <cell r="E93">
            <v>0</v>
          </cell>
          <cell r="F93">
            <v>41090</v>
          </cell>
          <cell r="G93">
            <v>11828</v>
          </cell>
          <cell r="H93">
            <v>0</v>
          </cell>
          <cell r="I93">
            <v>0</v>
          </cell>
          <cell r="J93">
            <v>0</v>
          </cell>
        </row>
        <row r="94">
          <cell r="A94" t="str">
            <v>1580</v>
          </cell>
          <cell r="B94" t="str">
            <v>Trinidad 1</v>
          </cell>
          <cell r="C94" t="str">
            <v>Las Animas</v>
          </cell>
          <cell r="D94">
            <v>362527</v>
          </cell>
          <cell r="E94">
            <v>0</v>
          </cell>
          <cell r="F94">
            <v>113555</v>
          </cell>
          <cell r="G94">
            <v>0</v>
          </cell>
          <cell r="H94">
            <v>0</v>
          </cell>
          <cell r="I94">
            <v>0</v>
          </cell>
          <cell r="J94">
            <v>0</v>
          </cell>
        </row>
        <row r="95">
          <cell r="A95" t="str">
            <v>1590</v>
          </cell>
          <cell r="B95" t="str">
            <v>Primero Reorganized 2</v>
          </cell>
          <cell r="C95" t="str">
            <v>Las Animas</v>
          </cell>
          <cell r="D95">
            <v>29450</v>
          </cell>
          <cell r="E95">
            <v>0</v>
          </cell>
          <cell r="F95">
            <v>9035</v>
          </cell>
          <cell r="G95">
            <v>0</v>
          </cell>
          <cell r="H95">
            <v>0</v>
          </cell>
          <cell r="I95">
            <v>0</v>
          </cell>
          <cell r="J95">
            <v>0</v>
          </cell>
        </row>
        <row r="96">
          <cell r="A96" t="str">
            <v>1600</v>
          </cell>
          <cell r="B96" t="str">
            <v>Hoehne Reorganized 3</v>
          </cell>
          <cell r="C96" t="str">
            <v>Las Animas</v>
          </cell>
          <cell r="D96">
            <v>40939</v>
          </cell>
          <cell r="E96">
            <v>0</v>
          </cell>
          <cell r="F96">
            <v>12461</v>
          </cell>
          <cell r="G96">
            <v>0</v>
          </cell>
          <cell r="H96">
            <v>0</v>
          </cell>
          <cell r="I96">
            <v>0</v>
          </cell>
          <cell r="J96">
            <v>0</v>
          </cell>
        </row>
        <row r="97">
          <cell r="A97" t="str">
            <v>1620</v>
          </cell>
          <cell r="B97" t="str">
            <v>Aguilar Reorganized 6</v>
          </cell>
          <cell r="C97" t="str">
            <v>Las Animas</v>
          </cell>
          <cell r="D97">
            <v>89624</v>
          </cell>
          <cell r="E97">
            <v>0</v>
          </cell>
          <cell r="F97">
            <v>17845</v>
          </cell>
          <cell r="G97">
            <v>0</v>
          </cell>
          <cell r="H97">
            <v>0</v>
          </cell>
          <cell r="I97">
            <v>0</v>
          </cell>
          <cell r="J97">
            <v>0</v>
          </cell>
        </row>
        <row r="98">
          <cell r="A98" t="str">
            <v>1750</v>
          </cell>
          <cell r="B98" t="str">
            <v>Branson Reorganized 82</v>
          </cell>
          <cell r="C98" t="str">
            <v>Las Animas</v>
          </cell>
          <cell r="D98">
            <v>0</v>
          </cell>
          <cell r="E98">
            <v>0</v>
          </cell>
          <cell r="F98">
            <v>0</v>
          </cell>
          <cell r="G98">
            <v>0</v>
          </cell>
          <cell r="H98">
            <v>0</v>
          </cell>
          <cell r="I98">
            <v>0</v>
          </cell>
          <cell r="J98">
            <v>0</v>
          </cell>
        </row>
        <row r="99">
          <cell r="A99" t="str">
            <v>1760</v>
          </cell>
          <cell r="B99" t="str">
            <v>Kim Reorganized 88</v>
          </cell>
          <cell r="C99" t="str">
            <v>Las Animas</v>
          </cell>
          <cell r="D99">
            <v>1310</v>
          </cell>
          <cell r="E99">
            <v>0</v>
          </cell>
          <cell r="F99">
            <v>5177</v>
          </cell>
          <cell r="G99">
            <v>0</v>
          </cell>
          <cell r="H99">
            <v>0</v>
          </cell>
          <cell r="I99">
            <v>0</v>
          </cell>
          <cell r="J99">
            <v>0</v>
          </cell>
        </row>
        <row r="100">
          <cell r="A100" t="str">
            <v>1780</v>
          </cell>
          <cell r="B100" t="str">
            <v>Genoa-Hugo C113</v>
          </cell>
          <cell r="C100" t="str">
            <v>Lincoln</v>
          </cell>
          <cell r="D100">
            <v>0</v>
          </cell>
          <cell r="E100">
            <v>0</v>
          </cell>
          <cell r="F100">
            <v>0</v>
          </cell>
          <cell r="G100">
            <v>0</v>
          </cell>
          <cell r="H100">
            <v>0</v>
          </cell>
          <cell r="I100">
            <v>0</v>
          </cell>
          <cell r="J100">
            <v>0</v>
          </cell>
        </row>
        <row r="101">
          <cell r="A101" t="str">
            <v>1790</v>
          </cell>
          <cell r="B101" t="str">
            <v>Limon RE-4J</v>
          </cell>
          <cell r="C101" t="str">
            <v>Lincoln</v>
          </cell>
          <cell r="D101">
            <v>0</v>
          </cell>
          <cell r="E101">
            <v>0</v>
          </cell>
          <cell r="F101">
            <v>0</v>
          </cell>
          <cell r="G101">
            <v>0</v>
          </cell>
          <cell r="H101">
            <v>0</v>
          </cell>
          <cell r="I101">
            <v>0</v>
          </cell>
          <cell r="J101">
            <v>0</v>
          </cell>
        </row>
        <row r="102">
          <cell r="A102" t="str">
            <v>1810</v>
          </cell>
          <cell r="B102" t="str">
            <v>Karval RE-23</v>
          </cell>
          <cell r="C102" t="str">
            <v>Lincoln</v>
          </cell>
          <cell r="D102">
            <v>0</v>
          </cell>
          <cell r="E102">
            <v>0</v>
          </cell>
          <cell r="F102">
            <v>0</v>
          </cell>
          <cell r="G102">
            <v>0</v>
          </cell>
          <cell r="H102">
            <v>0</v>
          </cell>
          <cell r="I102">
            <v>0</v>
          </cell>
          <cell r="J102">
            <v>0</v>
          </cell>
        </row>
        <row r="103">
          <cell r="A103" t="str">
            <v>1828</v>
          </cell>
          <cell r="B103" t="str">
            <v>Valley RE-1</v>
          </cell>
          <cell r="C103" t="str">
            <v>Logan</v>
          </cell>
          <cell r="D103">
            <v>437541</v>
          </cell>
          <cell r="E103">
            <v>0</v>
          </cell>
          <cell r="F103">
            <v>120249</v>
          </cell>
          <cell r="G103">
            <v>0</v>
          </cell>
          <cell r="H103">
            <v>0</v>
          </cell>
          <cell r="I103">
            <v>0</v>
          </cell>
          <cell r="J103">
            <v>0</v>
          </cell>
        </row>
        <row r="104">
          <cell r="A104" t="str">
            <v>1850</v>
          </cell>
          <cell r="B104" t="str">
            <v>Frenchman RE-3</v>
          </cell>
          <cell r="C104" t="str">
            <v>Logan</v>
          </cell>
          <cell r="D104">
            <v>0</v>
          </cell>
          <cell r="E104">
            <v>0</v>
          </cell>
          <cell r="F104">
            <v>0</v>
          </cell>
          <cell r="G104">
            <v>0</v>
          </cell>
          <cell r="H104">
            <v>0</v>
          </cell>
          <cell r="I104">
            <v>0</v>
          </cell>
          <cell r="J104">
            <v>0</v>
          </cell>
        </row>
        <row r="105">
          <cell r="A105" t="str">
            <v>1860</v>
          </cell>
          <cell r="B105" t="str">
            <v>Buffalo RE-4J</v>
          </cell>
          <cell r="C105" t="str">
            <v>Logan</v>
          </cell>
          <cell r="D105">
            <v>0</v>
          </cell>
          <cell r="E105">
            <v>0</v>
          </cell>
          <cell r="F105">
            <v>7492</v>
          </cell>
          <cell r="G105">
            <v>0</v>
          </cell>
          <cell r="H105">
            <v>0</v>
          </cell>
          <cell r="I105">
            <v>0</v>
          </cell>
          <cell r="J105">
            <v>0</v>
          </cell>
        </row>
        <row r="106">
          <cell r="A106" t="str">
            <v>1870</v>
          </cell>
          <cell r="B106" t="str">
            <v>Plateau RE-5</v>
          </cell>
          <cell r="C106" t="str">
            <v>Logan</v>
          </cell>
          <cell r="D106">
            <v>0</v>
          </cell>
          <cell r="E106">
            <v>0</v>
          </cell>
          <cell r="F106">
            <v>0</v>
          </cell>
          <cell r="G106">
            <v>0</v>
          </cell>
          <cell r="H106">
            <v>0</v>
          </cell>
          <cell r="I106">
            <v>0</v>
          </cell>
          <cell r="J106">
            <v>0</v>
          </cell>
        </row>
        <row r="107">
          <cell r="A107" t="str">
            <v>1980</v>
          </cell>
          <cell r="B107" t="str">
            <v>De Beque 49JT</v>
          </cell>
          <cell r="C107" t="str">
            <v>Mesa</v>
          </cell>
          <cell r="D107">
            <v>21240</v>
          </cell>
          <cell r="E107">
            <v>0</v>
          </cell>
          <cell r="F107">
            <v>5903</v>
          </cell>
          <cell r="G107">
            <v>0</v>
          </cell>
          <cell r="H107">
            <v>0</v>
          </cell>
          <cell r="I107">
            <v>0</v>
          </cell>
          <cell r="J107">
            <v>0</v>
          </cell>
        </row>
        <row r="108">
          <cell r="A108" t="str">
            <v>1990</v>
          </cell>
          <cell r="B108" t="str">
            <v>Plateau Valley 50</v>
          </cell>
          <cell r="C108" t="str">
            <v>Mesa</v>
          </cell>
          <cell r="D108">
            <v>81361</v>
          </cell>
          <cell r="E108">
            <v>0</v>
          </cell>
          <cell r="F108">
            <v>16448</v>
          </cell>
          <cell r="G108">
            <v>0</v>
          </cell>
          <cell r="H108">
            <v>0</v>
          </cell>
          <cell r="I108">
            <v>0</v>
          </cell>
          <cell r="J108">
            <v>0</v>
          </cell>
        </row>
        <row r="109">
          <cell r="A109" t="str">
            <v>2000</v>
          </cell>
          <cell r="B109" t="str">
            <v>Mesa County Valley 51</v>
          </cell>
          <cell r="C109" t="str">
            <v>Mesa</v>
          </cell>
          <cell r="D109">
            <v>4172909</v>
          </cell>
          <cell r="E109">
            <v>35100</v>
          </cell>
          <cell r="F109">
            <v>771354</v>
          </cell>
          <cell r="G109">
            <v>57631</v>
          </cell>
          <cell r="H109">
            <v>0</v>
          </cell>
          <cell r="I109">
            <v>0</v>
          </cell>
          <cell r="J109">
            <v>0</v>
          </cell>
        </row>
        <row r="110">
          <cell r="A110" t="str">
            <v>2010</v>
          </cell>
          <cell r="B110" t="str">
            <v>Creede School District</v>
          </cell>
          <cell r="C110" t="str">
            <v>Mineral</v>
          </cell>
          <cell r="D110">
            <v>1249</v>
          </cell>
          <cell r="E110">
            <v>0</v>
          </cell>
          <cell r="F110">
            <v>4320</v>
          </cell>
          <cell r="G110">
            <v>0</v>
          </cell>
          <cell r="H110">
            <v>0</v>
          </cell>
          <cell r="I110">
            <v>0</v>
          </cell>
          <cell r="J110">
            <v>0</v>
          </cell>
        </row>
        <row r="111">
          <cell r="A111" t="str">
            <v>2020</v>
          </cell>
          <cell r="B111" t="str">
            <v>Moffat County RE:No 1</v>
          </cell>
          <cell r="C111" t="str">
            <v>Moffat</v>
          </cell>
          <cell r="D111">
            <v>247718</v>
          </cell>
          <cell r="E111">
            <v>0</v>
          </cell>
          <cell r="F111">
            <v>88401</v>
          </cell>
          <cell r="G111">
            <v>14596</v>
          </cell>
          <cell r="H111">
            <v>0</v>
          </cell>
          <cell r="I111">
            <v>0</v>
          </cell>
          <cell r="J111">
            <v>0</v>
          </cell>
        </row>
        <row r="112">
          <cell r="A112" t="str">
            <v>2035</v>
          </cell>
          <cell r="B112" t="str">
            <v>Montezuma-Cortez RE-1</v>
          </cell>
          <cell r="C112" t="str">
            <v>Montezuma</v>
          </cell>
          <cell r="D112">
            <v>800562</v>
          </cell>
          <cell r="E112">
            <v>0</v>
          </cell>
          <cell r="F112">
            <v>182287</v>
          </cell>
          <cell r="G112">
            <v>0</v>
          </cell>
          <cell r="H112">
            <v>0</v>
          </cell>
          <cell r="I112">
            <v>0</v>
          </cell>
          <cell r="J112">
            <v>55305</v>
          </cell>
        </row>
        <row r="113">
          <cell r="A113" t="str">
            <v>2055</v>
          </cell>
          <cell r="B113" t="str">
            <v>Dolores RE-4A</v>
          </cell>
          <cell r="C113" t="str">
            <v>Montezuma</v>
          </cell>
          <cell r="D113">
            <v>118944</v>
          </cell>
          <cell r="E113">
            <v>0</v>
          </cell>
          <cell r="F113">
            <v>23639</v>
          </cell>
          <cell r="G113">
            <v>0</v>
          </cell>
          <cell r="H113">
            <v>0</v>
          </cell>
          <cell r="I113">
            <v>0</v>
          </cell>
          <cell r="J113">
            <v>15371</v>
          </cell>
        </row>
        <row r="114">
          <cell r="A114" t="str">
            <v>2070</v>
          </cell>
          <cell r="B114" t="str">
            <v>Mancos RE-6</v>
          </cell>
          <cell r="C114" t="str">
            <v>Montezuma</v>
          </cell>
          <cell r="D114">
            <v>93731</v>
          </cell>
          <cell r="E114">
            <v>0</v>
          </cell>
          <cell r="F114">
            <v>21572</v>
          </cell>
          <cell r="G114">
            <v>0</v>
          </cell>
          <cell r="H114">
            <v>0</v>
          </cell>
          <cell r="I114">
            <v>0</v>
          </cell>
          <cell r="J114">
            <v>0</v>
          </cell>
        </row>
        <row r="115">
          <cell r="A115" t="str">
            <v>2180</v>
          </cell>
          <cell r="B115" t="str">
            <v>Montrose County RE-1J</v>
          </cell>
          <cell r="C115" t="str">
            <v>Montrose</v>
          </cell>
          <cell r="D115">
            <v>1253922</v>
          </cell>
          <cell r="E115">
            <v>0</v>
          </cell>
          <cell r="F115">
            <v>220859</v>
          </cell>
          <cell r="G115">
            <v>67823</v>
          </cell>
          <cell r="H115">
            <v>0</v>
          </cell>
          <cell r="I115">
            <v>0</v>
          </cell>
          <cell r="J115">
            <v>123346</v>
          </cell>
        </row>
        <row r="116">
          <cell r="A116" t="str">
            <v>2190</v>
          </cell>
          <cell r="B116" t="str">
            <v>West End RE-2</v>
          </cell>
          <cell r="C116" t="str">
            <v>Montrose</v>
          </cell>
          <cell r="D116">
            <v>66673</v>
          </cell>
          <cell r="E116">
            <v>0</v>
          </cell>
          <cell r="F116">
            <v>17749</v>
          </cell>
          <cell r="G116">
            <v>0</v>
          </cell>
          <cell r="H116">
            <v>0</v>
          </cell>
          <cell r="I116">
            <v>0</v>
          </cell>
          <cell r="J116">
            <v>0</v>
          </cell>
        </row>
        <row r="117">
          <cell r="A117" t="str">
            <v>2395</v>
          </cell>
          <cell r="B117" t="str">
            <v>Brush RE-2(J)</v>
          </cell>
          <cell r="C117" t="str">
            <v>Morgan</v>
          </cell>
          <cell r="D117">
            <v>0</v>
          </cell>
          <cell r="E117">
            <v>0</v>
          </cell>
          <cell r="F117">
            <v>0</v>
          </cell>
          <cell r="G117">
            <v>0</v>
          </cell>
          <cell r="H117">
            <v>0</v>
          </cell>
          <cell r="I117">
            <v>0</v>
          </cell>
          <cell r="J117">
            <v>0</v>
          </cell>
        </row>
        <row r="118">
          <cell r="A118" t="str">
            <v>2405</v>
          </cell>
          <cell r="B118" t="str">
            <v>Fort Morgan RE-3</v>
          </cell>
          <cell r="C118" t="str">
            <v>Morgan</v>
          </cell>
          <cell r="D118">
            <v>583800</v>
          </cell>
          <cell r="E118">
            <v>0</v>
          </cell>
          <cell r="F118">
            <v>141174</v>
          </cell>
          <cell r="G118">
            <v>56498</v>
          </cell>
          <cell r="H118">
            <v>19952</v>
          </cell>
          <cell r="I118">
            <v>0</v>
          </cell>
          <cell r="J118">
            <v>0</v>
          </cell>
        </row>
        <row r="119">
          <cell r="A119" t="str">
            <v>2505</v>
          </cell>
          <cell r="B119" t="str">
            <v>Weldon Valley RE-20(J)</v>
          </cell>
          <cell r="C119" t="str">
            <v>Morgan</v>
          </cell>
          <cell r="D119">
            <v>0</v>
          </cell>
          <cell r="E119">
            <v>0</v>
          </cell>
          <cell r="F119">
            <v>0</v>
          </cell>
          <cell r="G119">
            <v>0</v>
          </cell>
          <cell r="H119">
            <v>0</v>
          </cell>
          <cell r="I119">
            <v>0</v>
          </cell>
          <cell r="J119">
            <v>0</v>
          </cell>
        </row>
        <row r="120">
          <cell r="A120" t="str">
            <v>2515</v>
          </cell>
          <cell r="B120" t="str">
            <v>Wiggins RE-50(J)</v>
          </cell>
          <cell r="C120" t="str">
            <v>Morgan</v>
          </cell>
          <cell r="D120">
            <v>0</v>
          </cell>
          <cell r="E120">
            <v>0</v>
          </cell>
          <cell r="F120">
            <v>0</v>
          </cell>
          <cell r="G120">
            <v>0</v>
          </cell>
          <cell r="H120">
            <v>0</v>
          </cell>
          <cell r="I120">
            <v>0</v>
          </cell>
          <cell r="J120">
            <v>0</v>
          </cell>
        </row>
        <row r="121">
          <cell r="A121" t="str">
            <v>2520</v>
          </cell>
          <cell r="B121" t="str">
            <v>East Otero R-1</v>
          </cell>
          <cell r="C121" t="str">
            <v>Otero</v>
          </cell>
          <cell r="D121">
            <v>694429</v>
          </cell>
          <cell r="E121">
            <v>0</v>
          </cell>
          <cell r="F121">
            <v>100030</v>
          </cell>
          <cell r="G121">
            <v>0</v>
          </cell>
          <cell r="H121">
            <v>0</v>
          </cell>
          <cell r="I121">
            <v>0</v>
          </cell>
          <cell r="J121">
            <v>26512</v>
          </cell>
        </row>
        <row r="122">
          <cell r="A122" t="str">
            <v>2530</v>
          </cell>
          <cell r="B122" t="str">
            <v>Rocky Ford R-2</v>
          </cell>
          <cell r="C122" t="str">
            <v>Otero</v>
          </cell>
          <cell r="D122">
            <v>487399</v>
          </cell>
          <cell r="E122">
            <v>0</v>
          </cell>
          <cell r="F122">
            <v>100286</v>
          </cell>
          <cell r="G122">
            <v>0</v>
          </cell>
          <cell r="H122">
            <v>0</v>
          </cell>
          <cell r="I122">
            <v>0</v>
          </cell>
          <cell r="J122">
            <v>17431</v>
          </cell>
        </row>
        <row r="123">
          <cell r="A123" t="str">
            <v>2535</v>
          </cell>
          <cell r="B123" t="str">
            <v>Manzanola 3J</v>
          </cell>
          <cell r="C123" t="str">
            <v>Otero</v>
          </cell>
          <cell r="D123">
            <v>100791</v>
          </cell>
          <cell r="E123">
            <v>0</v>
          </cell>
          <cell r="F123">
            <v>14253</v>
          </cell>
          <cell r="G123">
            <v>0</v>
          </cell>
          <cell r="H123">
            <v>0</v>
          </cell>
          <cell r="I123">
            <v>0</v>
          </cell>
          <cell r="J123">
            <v>0</v>
          </cell>
        </row>
        <row r="124">
          <cell r="A124" t="str">
            <v>2540</v>
          </cell>
          <cell r="B124" t="str">
            <v>Fowler R-4J</v>
          </cell>
          <cell r="C124" t="str">
            <v>Otero</v>
          </cell>
          <cell r="D124">
            <v>104570</v>
          </cell>
          <cell r="E124">
            <v>0</v>
          </cell>
          <cell r="F124">
            <v>20884</v>
          </cell>
          <cell r="G124">
            <v>0</v>
          </cell>
          <cell r="H124">
            <v>0</v>
          </cell>
          <cell r="I124">
            <v>0</v>
          </cell>
          <cell r="J124">
            <v>0</v>
          </cell>
        </row>
        <row r="125">
          <cell r="A125" t="str">
            <v>2560</v>
          </cell>
          <cell r="B125" t="str">
            <v>Cheraw 31</v>
          </cell>
          <cell r="C125" t="str">
            <v>Otero</v>
          </cell>
          <cell r="D125">
            <v>33834</v>
          </cell>
          <cell r="E125">
            <v>0</v>
          </cell>
          <cell r="F125">
            <v>9351</v>
          </cell>
          <cell r="G125">
            <v>0</v>
          </cell>
          <cell r="H125">
            <v>0</v>
          </cell>
          <cell r="I125">
            <v>0</v>
          </cell>
          <cell r="J125">
            <v>0</v>
          </cell>
        </row>
        <row r="126">
          <cell r="A126" t="str">
            <v>2570</v>
          </cell>
          <cell r="B126" t="str">
            <v>Swink 33</v>
          </cell>
          <cell r="C126" t="str">
            <v>Otero</v>
          </cell>
          <cell r="D126">
            <v>53618</v>
          </cell>
          <cell r="E126">
            <v>0</v>
          </cell>
          <cell r="F126">
            <v>10312</v>
          </cell>
          <cell r="G126">
            <v>0</v>
          </cell>
          <cell r="H126">
            <v>0</v>
          </cell>
          <cell r="I126">
            <v>0</v>
          </cell>
          <cell r="J126">
            <v>0</v>
          </cell>
        </row>
        <row r="127">
          <cell r="A127" t="str">
            <v>2580</v>
          </cell>
          <cell r="B127" t="str">
            <v>Ouray R-1</v>
          </cell>
          <cell r="C127" t="str">
            <v>Ouray</v>
          </cell>
          <cell r="D127">
            <v>24486</v>
          </cell>
          <cell r="E127">
            <v>0</v>
          </cell>
          <cell r="F127">
            <v>5965</v>
          </cell>
          <cell r="G127">
            <v>0</v>
          </cell>
          <cell r="H127">
            <v>0</v>
          </cell>
          <cell r="I127">
            <v>0</v>
          </cell>
          <cell r="J127">
            <v>0</v>
          </cell>
        </row>
        <row r="128">
          <cell r="A128" t="str">
            <v>2590</v>
          </cell>
          <cell r="B128" t="str">
            <v>Ridgway R-2</v>
          </cell>
          <cell r="C128" t="str">
            <v>Ouray</v>
          </cell>
          <cell r="D128">
            <v>40514</v>
          </cell>
          <cell r="E128">
            <v>0</v>
          </cell>
          <cell r="F128">
            <v>8077</v>
          </cell>
          <cell r="G128">
            <v>0</v>
          </cell>
          <cell r="H128">
            <v>0</v>
          </cell>
          <cell r="I128">
            <v>0</v>
          </cell>
          <cell r="J128">
            <v>0</v>
          </cell>
        </row>
        <row r="129">
          <cell r="A129" t="str">
            <v>2600</v>
          </cell>
          <cell r="B129" t="str">
            <v>Platte Canyon 1</v>
          </cell>
          <cell r="C129" t="str">
            <v>Park</v>
          </cell>
          <cell r="D129">
            <v>131141</v>
          </cell>
          <cell r="E129">
            <v>0</v>
          </cell>
          <cell r="F129">
            <v>44085</v>
          </cell>
          <cell r="G129">
            <v>0</v>
          </cell>
          <cell r="H129">
            <v>0</v>
          </cell>
          <cell r="I129">
            <v>0</v>
          </cell>
          <cell r="J129">
            <v>0</v>
          </cell>
        </row>
        <row r="130">
          <cell r="A130" t="str">
            <v>2610</v>
          </cell>
          <cell r="B130" t="str">
            <v>Park County RE-2</v>
          </cell>
          <cell r="C130" t="str">
            <v>Park</v>
          </cell>
          <cell r="D130">
            <v>115579</v>
          </cell>
          <cell r="E130">
            <v>0</v>
          </cell>
          <cell r="F130">
            <v>17001</v>
          </cell>
          <cell r="G130">
            <v>0</v>
          </cell>
          <cell r="H130">
            <v>0</v>
          </cell>
          <cell r="I130">
            <v>0</v>
          </cell>
          <cell r="J130">
            <v>0</v>
          </cell>
        </row>
        <row r="131">
          <cell r="A131" t="str">
            <v>2620</v>
          </cell>
          <cell r="B131" t="str">
            <v>Holyoke RE-1J</v>
          </cell>
          <cell r="C131" t="str">
            <v>Phillips</v>
          </cell>
          <cell r="D131">
            <v>88211</v>
          </cell>
          <cell r="E131">
            <v>0</v>
          </cell>
          <cell r="F131">
            <v>19239</v>
          </cell>
          <cell r="G131">
            <v>0</v>
          </cell>
          <cell r="H131">
            <v>0</v>
          </cell>
          <cell r="I131">
            <v>0</v>
          </cell>
          <cell r="J131">
            <v>0</v>
          </cell>
        </row>
        <row r="132">
          <cell r="A132" t="str">
            <v>2630</v>
          </cell>
          <cell r="B132" t="str">
            <v>Haxtun RE-2J</v>
          </cell>
          <cell r="C132" t="str">
            <v>Phillips</v>
          </cell>
          <cell r="D132">
            <v>0</v>
          </cell>
          <cell r="E132">
            <v>0</v>
          </cell>
          <cell r="F132">
            <v>0</v>
          </cell>
          <cell r="G132">
            <v>0</v>
          </cell>
          <cell r="H132">
            <v>0</v>
          </cell>
          <cell r="I132">
            <v>0</v>
          </cell>
          <cell r="J132">
            <v>0</v>
          </cell>
        </row>
        <row r="133">
          <cell r="A133" t="str">
            <v>2640</v>
          </cell>
          <cell r="B133" t="str">
            <v>Aspen 1</v>
          </cell>
          <cell r="C133" t="str">
            <v>Pitkin</v>
          </cell>
          <cell r="D133">
            <v>76630</v>
          </cell>
          <cell r="E133">
            <v>0</v>
          </cell>
          <cell r="F133">
            <v>24086</v>
          </cell>
          <cell r="G133">
            <v>0</v>
          </cell>
          <cell r="H133">
            <v>0</v>
          </cell>
          <cell r="I133">
            <v>0</v>
          </cell>
          <cell r="J133">
            <v>0</v>
          </cell>
        </row>
        <row r="134">
          <cell r="A134" t="str">
            <v>2650</v>
          </cell>
          <cell r="B134" t="str">
            <v>Granada RE-1</v>
          </cell>
          <cell r="C134" t="str">
            <v>Prowers</v>
          </cell>
          <cell r="D134">
            <v>56408</v>
          </cell>
          <cell r="E134">
            <v>0</v>
          </cell>
          <cell r="F134">
            <v>14344</v>
          </cell>
          <cell r="G134">
            <v>0</v>
          </cell>
          <cell r="H134">
            <v>0</v>
          </cell>
          <cell r="I134">
            <v>0</v>
          </cell>
          <cell r="J134">
            <v>0</v>
          </cell>
        </row>
        <row r="135">
          <cell r="A135" t="str">
            <v>2660</v>
          </cell>
          <cell r="B135" t="str">
            <v>Lamar RE-2</v>
          </cell>
          <cell r="C135" t="str">
            <v>Prowers</v>
          </cell>
          <cell r="D135">
            <v>470042</v>
          </cell>
          <cell r="E135">
            <v>0</v>
          </cell>
          <cell r="F135">
            <v>117889</v>
          </cell>
          <cell r="G135">
            <v>0</v>
          </cell>
          <cell r="H135">
            <v>416</v>
          </cell>
          <cell r="I135">
            <v>0</v>
          </cell>
          <cell r="J135">
            <v>0</v>
          </cell>
        </row>
        <row r="136">
          <cell r="A136" t="str">
            <v>2670</v>
          </cell>
          <cell r="B136" t="str">
            <v>Holly RE-3</v>
          </cell>
          <cell r="C136" t="str">
            <v>Prowers</v>
          </cell>
          <cell r="D136">
            <v>90196</v>
          </cell>
          <cell r="E136">
            <v>0</v>
          </cell>
          <cell r="F136">
            <v>14400</v>
          </cell>
          <cell r="G136">
            <v>0</v>
          </cell>
          <cell r="H136">
            <v>0</v>
          </cell>
          <cell r="I136">
            <v>0</v>
          </cell>
          <cell r="J136">
            <v>0</v>
          </cell>
        </row>
        <row r="137">
          <cell r="A137" t="str">
            <v>2680</v>
          </cell>
          <cell r="B137" t="str">
            <v>Wiley RE-13 JT</v>
          </cell>
          <cell r="C137" t="str">
            <v>Prowers</v>
          </cell>
          <cell r="D137">
            <v>37980</v>
          </cell>
          <cell r="E137">
            <v>0</v>
          </cell>
          <cell r="F137">
            <v>13055</v>
          </cell>
          <cell r="G137">
            <v>0</v>
          </cell>
          <cell r="H137">
            <v>0</v>
          </cell>
          <cell r="I137">
            <v>0</v>
          </cell>
          <cell r="J137">
            <v>0</v>
          </cell>
        </row>
        <row r="138">
          <cell r="A138" t="str">
            <v>2690</v>
          </cell>
          <cell r="B138" t="str">
            <v>Pueblo City 60</v>
          </cell>
          <cell r="C138" t="str">
            <v>Pueblo</v>
          </cell>
          <cell r="D138">
            <v>5733716</v>
          </cell>
          <cell r="E138">
            <v>84234</v>
          </cell>
          <cell r="F138">
            <v>1095777</v>
          </cell>
          <cell r="G138">
            <v>67509</v>
          </cell>
          <cell r="H138">
            <v>0</v>
          </cell>
          <cell r="I138">
            <v>0</v>
          </cell>
          <cell r="J138">
            <v>0</v>
          </cell>
        </row>
        <row r="139">
          <cell r="A139" t="str">
            <v>2700</v>
          </cell>
          <cell r="B139" t="str">
            <v>Pueblo County 70</v>
          </cell>
          <cell r="C139" t="str">
            <v>Pueblo</v>
          </cell>
          <cell r="D139">
            <v>1097683</v>
          </cell>
          <cell r="E139">
            <v>0</v>
          </cell>
          <cell r="F139">
            <v>180517</v>
          </cell>
          <cell r="G139">
            <v>21203</v>
          </cell>
          <cell r="H139">
            <v>0</v>
          </cell>
          <cell r="I139">
            <v>0</v>
          </cell>
          <cell r="J139">
            <v>0</v>
          </cell>
        </row>
        <row r="140">
          <cell r="A140" t="str">
            <v>2710</v>
          </cell>
          <cell r="B140" t="str">
            <v>Meeker RE1</v>
          </cell>
          <cell r="C140" t="str">
            <v>Rio Blanco</v>
          </cell>
          <cell r="D140">
            <v>119890</v>
          </cell>
          <cell r="E140">
            <v>0</v>
          </cell>
          <cell r="F140">
            <v>25593</v>
          </cell>
          <cell r="G140">
            <v>0</v>
          </cell>
          <cell r="H140">
            <v>0</v>
          </cell>
          <cell r="I140">
            <v>0</v>
          </cell>
          <cell r="J140">
            <v>0</v>
          </cell>
        </row>
        <row r="141">
          <cell r="A141" t="str">
            <v>2720</v>
          </cell>
          <cell r="B141" t="str">
            <v>Rangely RE-4</v>
          </cell>
          <cell r="C141" t="str">
            <v>Rio Blanco</v>
          </cell>
          <cell r="D141">
            <v>56318</v>
          </cell>
          <cell r="E141">
            <v>0</v>
          </cell>
          <cell r="F141">
            <v>12731</v>
          </cell>
          <cell r="G141">
            <v>0</v>
          </cell>
          <cell r="H141">
            <v>0</v>
          </cell>
          <cell r="I141">
            <v>0</v>
          </cell>
          <cell r="J141">
            <v>0</v>
          </cell>
        </row>
        <row r="142">
          <cell r="A142" t="str">
            <v>2730</v>
          </cell>
          <cell r="B142" t="str">
            <v>Del Norte C-7</v>
          </cell>
          <cell r="C142" t="str">
            <v>Rio Grande</v>
          </cell>
          <cell r="D142">
            <v>259812</v>
          </cell>
          <cell r="E142">
            <v>0</v>
          </cell>
          <cell r="F142">
            <v>38683</v>
          </cell>
          <cell r="G142">
            <v>0</v>
          </cell>
          <cell r="H142">
            <v>0</v>
          </cell>
          <cell r="I142">
            <v>0</v>
          </cell>
          <cell r="J142">
            <v>0</v>
          </cell>
        </row>
        <row r="143">
          <cell r="A143" t="str">
            <v>2740</v>
          </cell>
          <cell r="B143" t="str">
            <v>Monte Vista C-8</v>
          </cell>
          <cell r="C143" t="str">
            <v>Rio Grande</v>
          </cell>
          <cell r="D143">
            <v>280530</v>
          </cell>
          <cell r="E143">
            <v>0</v>
          </cell>
          <cell r="F143">
            <v>91740</v>
          </cell>
          <cell r="G143">
            <v>0</v>
          </cell>
          <cell r="H143">
            <v>0</v>
          </cell>
          <cell r="I143">
            <v>0</v>
          </cell>
          <cell r="J143">
            <v>22282</v>
          </cell>
        </row>
        <row r="144">
          <cell r="A144" t="str">
            <v>2750</v>
          </cell>
          <cell r="B144" t="str">
            <v>Sargent RE-33J</v>
          </cell>
          <cell r="C144" t="str">
            <v>Rio Grande</v>
          </cell>
          <cell r="D144">
            <v>58286</v>
          </cell>
          <cell r="E144">
            <v>0</v>
          </cell>
          <cell r="F144">
            <v>14110</v>
          </cell>
          <cell r="G144">
            <v>0</v>
          </cell>
          <cell r="H144">
            <v>0</v>
          </cell>
          <cell r="I144">
            <v>0</v>
          </cell>
          <cell r="J144">
            <v>0</v>
          </cell>
        </row>
        <row r="145">
          <cell r="A145" t="str">
            <v>2760</v>
          </cell>
          <cell r="B145" t="str">
            <v>Hayden RE-1</v>
          </cell>
          <cell r="C145" t="str">
            <v>Routt</v>
          </cell>
          <cell r="D145">
            <v>61482</v>
          </cell>
          <cell r="E145">
            <v>0</v>
          </cell>
          <cell r="F145">
            <v>10129</v>
          </cell>
          <cell r="G145">
            <v>0</v>
          </cell>
          <cell r="H145">
            <v>0</v>
          </cell>
          <cell r="I145">
            <v>0</v>
          </cell>
          <cell r="J145">
            <v>0</v>
          </cell>
        </row>
        <row r="146">
          <cell r="A146" t="str">
            <v>2770</v>
          </cell>
          <cell r="B146" t="str">
            <v>Steamboat Springs RE-2</v>
          </cell>
          <cell r="C146" t="str">
            <v>Routt</v>
          </cell>
          <cell r="D146">
            <v>128909</v>
          </cell>
          <cell r="E146">
            <v>0</v>
          </cell>
          <cell r="F146">
            <v>47465</v>
          </cell>
          <cell r="G146">
            <v>13967</v>
          </cell>
          <cell r="H146">
            <v>0</v>
          </cell>
          <cell r="I146">
            <v>0</v>
          </cell>
          <cell r="J146">
            <v>0</v>
          </cell>
        </row>
        <row r="147">
          <cell r="A147" t="str">
            <v>2780</v>
          </cell>
          <cell r="B147" t="str">
            <v>South Routt RE 3</v>
          </cell>
          <cell r="C147" t="str">
            <v>Routt</v>
          </cell>
          <cell r="D147">
            <v>91899</v>
          </cell>
          <cell r="E147">
            <v>0</v>
          </cell>
          <cell r="F147">
            <v>11276</v>
          </cell>
          <cell r="G147">
            <v>0</v>
          </cell>
          <cell r="H147">
            <v>0</v>
          </cell>
          <cell r="I147">
            <v>0</v>
          </cell>
          <cell r="J147">
            <v>0</v>
          </cell>
        </row>
        <row r="148">
          <cell r="A148" t="str">
            <v>2790</v>
          </cell>
          <cell r="B148" t="str">
            <v>Mountain Valley RE 1</v>
          </cell>
          <cell r="C148" t="str">
            <v>Saguache</v>
          </cell>
          <cell r="D148">
            <v>85765</v>
          </cell>
          <cell r="E148">
            <v>0</v>
          </cell>
          <cell r="F148">
            <v>19146</v>
          </cell>
          <cell r="G148">
            <v>0</v>
          </cell>
          <cell r="H148">
            <v>0</v>
          </cell>
          <cell r="I148">
            <v>0</v>
          </cell>
          <cell r="J148">
            <v>0</v>
          </cell>
        </row>
        <row r="149">
          <cell r="A149" t="str">
            <v>2800</v>
          </cell>
          <cell r="B149" t="str">
            <v>Moffat 2</v>
          </cell>
          <cell r="C149" t="str">
            <v>Saguache</v>
          </cell>
          <cell r="D149">
            <v>106606</v>
          </cell>
          <cell r="E149">
            <v>0</v>
          </cell>
          <cell r="F149">
            <v>9991</v>
          </cell>
          <cell r="G149">
            <v>0</v>
          </cell>
          <cell r="H149">
            <v>0</v>
          </cell>
          <cell r="I149">
            <v>0</v>
          </cell>
          <cell r="J149">
            <v>0</v>
          </cell>
        </row>
        <row r="150">
          <cell r="A150" t="str">
            <v>2810</v>
          </cell>
          <cell r="B150" t="str">
            <v>Center 26 JT</v>
          </cell>
          <cell r="C150" t="str">
            <v>Saguache</v>
          </cell>
          <cell r="D150">
            <v>432869</v>
          </cell>
          <cell r="E150">
            <v>0</v>
          </cell>
          <cell r="F150">
            <v>59506</v>
          </cell>
          <cell r="G150">
            <v>15666</v>
          </cell>
          <cell r="H150">
            <v>5404</v>
          </cell>
          <cell r="I150">
            <v>0</v>
          </cell>
          <cell r="J150">
            <v>0</v>
          </cell>
        </row>
        <row r="151">
          <cell r="A151" t="str">
            <v>2820</v>
          </cell>
          <cell r="B151" t="str">
            <v>Silverton 1</v>
          </cell>
          <cell r="C151" t="str">
            <v>San Juan</v>
          </cell>
          <cell r="D151">
            <v>18814</v>
          </cell>
          <cell r="E151">
            <v>0</v>
          </cell>
          <cell r="F151">
            <v>6161</v>
          </cell>
          <cell r="G151">
            <v>0</v>
          </cell>
          <cell r="H151">
            <v>416</v>
          </cell>
          <cell r="I151">
            <v>0</v>
          </cell>
          <cell r="J151">
            <v>0</v>
          </cell>
        </row>
        <row r="152">
          <cell r="A152" t="str">
            <v>2830</v>
          </cell>
          <cell r="B152" t="str">
            <v>Telluride R-1</v>
          </cell>
          <cell r="C152" t="str">
            <v>San Miguel</v>
          </cell>
          <cell r="D152">
            <v>74044</v>
          </cell>
          <cell r="E152">
            <v>0</v>
          </cell>
          <cell r="F152">
            <v>18234</v>
          </cell>
          <cell r="G152">
            <v>0</v>
          </cell>
          <cell r="H152">
            <v>0</v>
          </cell>
          <cell r="I152">
            <v>0</v>
          </cell>
          <cell r="J152">
            <v>0</v>
          </cell>
        </row>
        <row r="153">
          <cell r="A153" t="str">
            <v>2840</v>
          </cell>
          <cell r="B153" t="str">
            <v>Norwood R-2J</v>
          </cell>
          <cell r="C153" t="str">
            <v>San Miguel</v>
          </cell>
          <cell r="D153">
            <v>71661</v>
          </cell>
          <cell r="E153">
            <v>0</v>
          </cell>
          <cell r="F153">
            <v>9353</v>
          </cell>
          <cell r="G153">
            <v>0</v>
          </cell>
          <cell r="H153">
            <v>0</v>
          </cell>
          <cell r="I153">
            <v>0</v>
          </cell>
          <cell r="J153">
            <v>0</v>
          </cell>
        </row>
        <row r="154">
          <cell r="A154" t="str">
            <v>2862</v>
          </cell>
          <cell r="B154" t="str">
            <v>Julesburg RE-1</v>
          </cell>
          <cell r="C154" t="str">
            <v>Sedgwick</v>
          </cell>
          <cell r="D154">
            <v>0</v>
          </cell>
          <cell r="E154">
            <v>0</v>
          </cell>
          <cell r="F154">
            <v>0</v>
          </cell>
          <cell r="G154">
            <v>0</v>
          </cell>
          <cell r="H154">
            <v>0</v>
          </cell>
          <cell r="I154">
            <v>0</v>
          </cell>
          <cell r="J154">
            <v>0</v>
          </cell>
        </row>
        <row r="155">
          <cell r="A155" t="str">
            <v>2865</v>
          </cell>
          <cell r="B155" t="str">
            <v>Revere School District</v>
          </cell>
          <cell r="C155" t="str">
            <v>Sedgwick</v>
          </cell>
          <cell r="D155">
            <v>0</v>
          </cell>
          <cell r="E155">
            <v>0</v>
          </cell>
          <cell r="F155">
            <v>0</v>
          </cell>
          <cell r="G155">
            <v>0</v>
          </cell>
          <cell r="H155">
            <v>0</v>
          </cell>
          <cell r="I155">
            <v>0</v>
          </cell>
          <cell r="J155">
            <v>0</v>
          </cell>
        </row>
        <row r="156">
          <cell r="A156" t="str">
            <v>3000</v>
          </cell>
          <cell r="B156" t="str">
            <v>Summit RE-1</v>
          </cell>
          <cell r="C156" t="str">
            <v>Summit</v>
          </cell>
          <cell r="D156">
            <v>269922</v>
          </cell>
          <cell r="E156">
            <v>0</v>
          </cell>
          <cell r="F156">
            <v>54144</v>
          </cell>
          <cell r="G156">
            <v>55869</v>
          </cell>
          <cell r="H156">
            <v>0</v>
          </cell>
          <cell r="I156">
            <v>0</v>
          </cell>
          <cell r="J156">
            <v>0</v>
          </cell>
        </row>
        <row r="157">
          <cell r="A157" t="str">
            <v>3010</v>
          </cell>
          <cell r="B157" t="str">
            <v>Cripple Creek-Victor RE-1</v>
          </cell>
          <cell r="C157" t="str">
            <v>Teller</v>
          </cell>
          <cell r="D157">
            <v>92933</v>
          </cell>
          <cell r="E157">
            <v>0</v>
          </cell>
          <cell r="F157">
            <v>16171</v>
          </cell>
          <cell r="G157">
            <v>0</v>
          </cell>
          <cell r="H157">
            <v>0</v>
          </cell>
          <cell r="I157">
            <v>0</v>
          </cell>
          <cell r="J157">
            <v>0</v>
          </cell>
        </row>
        <row r="158">
          <cell r="A158" t="str">
            <v>3020</v>
          </cell>
          <cell r="B158" t="str">
            <v>Woodland Park RE-2</v>
          </cell>
          <cell r="C158" t="str">
            <v>Teller</v>
          </cell>
          <cell r="D158">
            <v>278452</v>
          </cell>
          <cell r="E158">
            <v>0</v>
          </cell>
          <cell r="F158">
            <v>98617</v>
          </cell>
          <cell r="G158">
            <v>0</v>
          </cell>
          <cell r="H158">
            <v>0</v>
          </cell>
          <cell r="I158">
            <v>0</v>
          </cell>
          <cell r="J158">
            <v>0</v>
          </cell>
        </row>
        <row r="159">
          <cell r="A159" t="str">
            <v>3030</v>
          </cell>
          <cell r="B159" t="str">
            <v>Akron R-1</v>
          </cell>
          <cell r="C159" t="str">
            <v>Washington</v>
          </cell>
          <cell r="D159">
            <v>54387</v>
          </cell>
          <cell r="E159">
            <v>0</v>
          </cell>
          <cell r="F159">
            <v>17706</v>
          </cell>
          <cell r="G159">
            <v>0</v>
          </cell>
          <cell r="H159">
            <v>0</v>
          </cell>
          <cell r="I159">
            <v>0</v>
          </cell>
          <cell r="J159">
            <v>0</v>
          </cell>
        </row>
        <row r="160">
          <cell r="A160" t="str">
            <v>3040</v>
          </cell>
          <cell r="B160" t="str">
            <v>Arickaree R-2</v>
          </cell>
          <cell r="C160" t="str">
            <v>Washington</v>
          </cell>
          <cell r="D160">
            <v>0</v>
          </cell>
          <cell r="E160">
            <v>0</v>
          </cell>
          <cell r="F160">
            <v>0</v>
          </cell>
          <cell r="G160">
            <v>0</v>
          </cell>
          <cell r="H160">
            <v>0</v>
          </cell>
          <cell r="I160">
            <v>0</v>
          </cell>
          <cell r="J160">
            <v>0</v>
          </cell>
        </row>
        <row r="161">
          <cell r="A161" t="str">
            <v>3050</v>
          </cell>
          <cell r="B161" t="str">
            <v>Otis R-3</v>
          </cell>
          <cell r="C161" t="str">
            <v>Washington</v>
          </cell>
          <cell r="D161">
            <v>0</v>
          </cell>
          <cell r="E161">
            <v>0</v>
          </cell>
          <cell r="F161">
            <v>0</v>
          </cell>
          <cell r="G161">
            <v>0</v>
          </cell>
          <cell r="H161">
            <v>0</v>
          </cell>
          <cell r="I161">
            <v>0</v>
          </cell>
          <cell r="J161">
            <v>0</v>
          </cell>
        </row>
        <row r="162">
          <cell r="A162" t="str">
            <v>3060</v>
          </cell>
          <cell r="B162" t="str">
            <v>Lone Star 101</v>
          </cell>
          <cell r="C162" t="str">
            <v>Washington</v>
          </cell>
          <cell r="D162">
            <v>0</v>
          </cell>
          <cell r="E162">
            <v>0</v>
          </cell>
          <cell r="F162">
            <v>0</v>
          </cell>
          <cell r="G162">
            <v>0</v>
          </cell>
          <cell r="H162">
            <v>0</v>
          </cell>
          <cell r="I162">
            <v>0</v>
          </cell>
          <cell r="J162">
            <v>0</v>
          </cell>
        </row>
        <row r="163">
          <cell r="A163" t="str">
            <v>3070</v>
          </cell>
          <cell r="B163" t="str">
            <v>Woodlin R-104</v>
          </cell>
          <cell r="C163" t="str">
            <v>Washington</v>
          </cell>
          <cell r="D163">
            <v>0</v>
          </cell>
          <cell r="E163">
            <v>0</v>
          </cell>
          <cell r="F163">
            <v>0</v>
          </cell>
          <cell r="G163">
            <v>0</v>
          </cell>
          <cell r="H163">
            <v>0</v>
          </cell>
          <cell r="I163">
            <v>0</v>
          </cell>
          <cell r="J163">
            <v>0</v>
          </cell>
        </row>
        <row r="164">
          <cell r="A164" t="str">
            <v>3080</v>
          </cell>
          <cell r="B164" t="str">
            <v>Weld County RE-1</v>
          </cell>
          <cell r="C164" t="str">
            <v>Weld</v>
          </cell>
          <cell r="D164">
            <v>0</v>
          </cell>
          <cell r="E164">
            <v>0</v>
          </cell>
          <cell r="F164">
            <v>0</v>
          </cell>
          <cell r="G164">
            <v>0</v>
          </cell>
          <cell r="H164">
            <v>0</v>
          </cell>
          <cell r="I164">
            <v>0</v>
          </cell>
          <cell r="J164">
            <v>0</v>
          </cell>
        </row>
        <row r="165">
          <cell r="A165" t="str">
            <v>3085</v>
          </cell>
          <cell r="B165" t="str">
            <v>Eaton RE-2</v>
          </cell>
          <cell r="C165" t="str">
            <v>Weld</v>
          </cell>
          <cell r="D165">
            <v>126257</v>
          </cell>
          <cell r="E165">
            <v>0</v>
          </cell>
          <cell r="F165">
            <v>33078</v>
          </cell>
          <cell r="G165">
            <v>0</v>
          </cell>
          <cell r="H165">
            <v>0</v>
          </cell>
          <cell r="I165">
            <v>0</v>
          </cell>
          <cell r="J165">
            <v>0</v>
          </cell>
        </row>
        <row r="166">
          <cell r="A166" t="str">
            <v>3090</v>
          </cell>
          <cell r="B166" t="str">
            <v>Weld County School District RE-3J</v>
          </cell>
          <cell r="C166" t="str">
            <v>Weld</v>
          </cell>
          <cell r="D166">
            <v>209152</v>
          </cell>
          <cell r="E166">
            <v>0</v>
          </cell>
          <cell r="F166">
            <v>50829</v>
          </cell>
          <cell r="G166">
            <v>24978</v>
          </cell>
          <cell r="H166">
            <v>1247</v>
          </cell>
          <cell r="I166">
            <v>0</v>
          </cell>
          <cell r="J166">
            <v>0</v>
          </cell>
        </row>
        <row r="167">
          <cell r="A167" t="str">
            <v>3100</v>
          </cell>
          <cell r="B167" t="str">
            <v>Windsor RE-4</v>
          </cell>
          <cell r="C167" t="str">
            <v>Weld</v>
          </cell>
          <cell r="D167">
            <v>192293</v>
          </cell>
          <cell r="E167">
            <v>0</v>
          </cell>
          <cell r="F167">
            <v>50123</v>
          </cell>
          <cell r="G167">
            <v>0</v>
          </cell>
          <cell r="H167">
            <v>0</v>
          </cell>
          <cell r="I167">
            <v>0</v>
          </cell>
          <cell r="J167">
            <v>0</v>
          </cell>
        </row>
        <row r="168">
          <cell r="A168" t="str">
            <v>3110</v>
          </cell>
          <cell r="B168" t="str">
            <v>Johnstown-Milliken RE-5J</v>
          </cell>
          <cell r="C168" t="str">
            <v>Weld</v>
          </cell>
          <cell r="D168">
            <v>202792</v>
          </cell>
          <cell r="E168">
            <v>0</v>
          </cell>
          <cell r="F168">
            <v>50182</v>
          </cell>
          <cell r="G168">
            <v>15666</v>
          </cell>
          <cell r="H168">
            <v>0</v>
          </cell>
          <cell r="I168">
            <v>0</v>
          </cell>
          <cell r="J168">
            <v>0</v>
          </cell>
        </row>
        <row r="169">
          <cell r="A169" t="str">
            <v>3120</v>
          </cell>
          <cell r="B169" t="str">
            <v>Greeley 6</v>
          </cell>
          <cell r="C169" t="str">
            <v>Weld</v>
          </cell>
          <cell r="D169">
            <v>4442789</v>
          </cell>
          <cell r="E169">
            <v>15794</v>
          </cell>
          <cell r="F169">
            <v>637577</v>
          </cell>
          <cell r="G169">
            <v>328673</v>
          </cell>
          <cell r="H169">
            <v>22862</v>
          </cell>
          <cell r="I169">
            <v>0</v>
          </cell>
          <cell r="J169">
            <v>0</v>
          </cell>
        </row>
        <row r="170">
          <cell r="A170" t="str">
            <v>3130</v>
          </cell>
          <cell r="B170" t="str">
            <v>Platte Valley RE-7</v>
          </cell>
          <cell r="C170" t="str">
            <v>Weld</v>
          </cell>
          <cell r="D170">
            <v>0</v>
          </cell>
          <cell r="E170">
            <v>0</v>
          </cell>
          <cell r="F170">
            <v>0</v>
          </cell>
          <cell r="G170">
            <v>0</v>
          </cell>
          <cell r="H170">
            <v>0</v>
          </cell>
          <cell r="I170">
            <v>0</v>
          </cell>
          <cell r="J170">
            <v>0</v>
          </cell>
        </row>
        <row r="171">
          <cell r="A171" t="str">
            <v>3140</v>
          </cell>
          <cell r="B171" t="str">
            <v>Weld County S/D RE-8</v>
          </cell>
          <cell r="C171" t="str">
            <v>Weld</v>
          </cell>
          <cell r="D171">
            <v>350528</v>
          </cell>
          <cell r="E171">
            <v>0</v>
          </cell>
          <cell r="F171">
            <v>98219</v>
          </cell>
          <cell r="G171">
            <v>45299</v>
          </cell>
          <cell r="H171">
            <v>0</v>
          </cell>
          <cell r="I171">
            <v>0</v>
          </cell>
          <cell r="J171">
            <v>0</v>
          </cell>
        </row>
        <row r="172">
          <cell r="A172" t="str">
            <v>3145</v>
          </cell>
          <cell r="B172" t="str">
            <v>Ault-Highland RE-9</v>
          </cell>
          <cell r="C172" t="str">
            <v>Weld</v>
          </cell>
          <cell r="D172">
            <v>146957</v>
          </cell>
          <cell r="E172">
            <v>0</v>
          </cell>
          <cell r="F172">
            <v>43933</v>
          </cell>
          <cell r="G172">
            <v>0</v>
          </cell>
          <cell r="H172">
            <v>0</v>
          </cell>
          <cell r="I172">
            <v>0</v>
          </cell>
          <cell r="J172">
            <v>0</v>
          </cell>
        </row>
        <row r="173">
          <cell r="A173" t="str">
            <v>3146</v>
          </cell>
          <cell r="B173" t="str">
            <v>Briggsdale RE-10</v>
          </cell>
          <cell r="C173" t="str">
            <v>Weld</v>
          </cell>
          <cell r="D173">
            <v>0</v>
          </cell>
          <cell r="E173">
            <v>0</v>
          </cell>
          <cell r="F173">
            <v>0</v>
          </cell>
          <cell r="G173">
            <v>0</v>
          </cell>
          <cell r="H173">
            <v>0</v>
          </cell>
          <cell r="I173">
            <v>0</v>
          </cell>
          <cell r="J173">
            <v>0</v>
          </cell>
        </row>
        <row r="174">
          <cell r="A174" t="str">
            <v>3147</v>
          </cell>
          <cell r="B174" t="str">
            <v>Prairie RE-11</v>
          </cell>
          <cell r="C174" t="str">
            <v>Weld</v>
          </cell>
          <cell r="D174">
            <v>0</v>
          </cell>
          <cell r="E174">
            <v>0</v>
          </cell>
          <cell r="F174">
            <v>0</v>
          </cell>
          <cell r="G174">
            <v>0</v>
          </cell>
          <cell r="H174">
            <v>0</v>
          </cell>
          <cell r="I174">
            <v>0</v>
          </cell>
          <cell r="J174">
            <v>0</v>
          </cell>
        </row>
        <row r="175">
          <cell r="A175" t="str">
            <v>3148</v>
          </cell>
          <cell r="B175" t="str">
            <v>Pawnee RE-12</v>
          </cell>
          <cell r="C175" t="str">
            <v>Weld</v>
          </cell>
          <cell r="D175">
            <v>0</v>
          </cell>
          <cell r="E175">
            <v>0</v>
          </cell>
          <cell r="F175">
            <v>0</v>
          </cell>
          <cell r="G175">
            <v>0</v>
          </cell>
          <cell r="H175">
            <v>0</v>
          </cell>
          <cell r="I175">
            <v>0</v>
          </cell>
          <cell r="J175">
            <v>0</v>
          </cell>
        </row>
        <row r="176">
          <cell r="A176" t="str">
            <v>3200</v>
          </cell>
          <cell r="B176" t="str">
            <v>Yuma 1</v>
          </cell>
          <cell r="C176" t="str">
            <v>Yuma</v>
          </cell>
          <cell r="D176">
            <v>148575</v>
          </cell>
          <cell r="E176">
            <v>0</v>
          </cell>
          <cell r="F176">
            <v>34074</v>
          </cell>
          <cell r="G176">
            <v>18497</v>
          </cell>
          <cell r="H176">
            <v>0</v>
          </cell>
          <cell r="I176">
            <v>0</v>
          </cell>
          <cell r="J176">
            <v>0</v>
          </cell>
        </row>
        <row r="177">
          <cell r="A177" t="str">
            <v>3210</v>
          </cell>
          <cell r="B177" t="str">
            <v>Wray Rd-2</v>
          </cell>
          <cell r="C177" t="str">
            <v>Yuma</v>
          </cell>
          <cell r="D177">
            <v>117290</v>
          </cell>
          <cell r="E177">
            <v>0</v>
          </cell>
          <cell r="F177">
            <v>21655</v>
          </cell>
          <cell r="G177">
            <v>0</v>
          </cell>
          <cell r="H177">
            <v>0</v>
          </cell>
          <cell r="I177">
            <v>0</v>
          </cell>
          <cell r="J177">
            <v>0</v>
          </cell>
        </row>
        <row r="178">
          <cell r="A178" t="str">
            <v>3220</v>
          </cell>
          <cell r="B178" t="str">
            <v>Idalia Rj-3</v>
          </cell>
          <cell r="C178" t="str">
            <v>Yuma</v>
          </cell>
          <cell r="D178">
            <v>0</v>
          </cell>
          <cell r="E178">
            <v>0</v>
          </cell>
          <cell r="F178">
            <v>0</v>
          </cell>
          <cell r="G178">
            <v>0</v>
          </cell>
          <cell r="H178">
            <v>0</v>
          </cell>
          <cell r="I178">
            <v>0</v>
          </cell>
          <cell r="J178">
            <v>0</v>
          </cell>
        </row>
        <row r="179">
          <cell r="A179" t="str">
            <v>3230</v>
          </cell>
          <cell r="B179" t="str">
            <v>Liberty J-4</v>
          </cell>
          <cell r="C179" t="str">
            <v>Yuma</v>
          </cell>
          <cell r="D179">
            <v>0</v>
          </cell>
          <cell r="E179">
            <v>0</v>
          </cell>
          <cell r="F179">
            <v>0</v>
          </cell>
          <cell r="G179">
            <v>0</v>
          </cell>
          <cell r="H179">
            <v>0</v>
          </cell>
          <cell r="I179">
            <v>0</v>
          </cell>
          <cell r="J179">
            <v>0</v>
          </cell>
        </row>
        <row r="180">
          <cell r="A180" t="str">
            <v>8001</v>
          </cell>
          <cell r="B180" t="str">
            <v>Charter School Institute</v>
          </cell>
          <cell r="C180" t="str">
            <v/>
          </cell>
          <cell r="D180">
            <v>1917674</v>
          </cell>
          <cell r="E180">
            <v>0</v>
          </cell>
          <cell r="F180">
            <v>26050</v>
          </cell>
          <cell r="G180">
            <v>211775</v>
          </cell>
          <cell r="H180">
            <v>12470</v>
          </cell>
          <cell r="I180">
            <v>0</v>
          </cell>
          <cell r="J180">
            <v>0</v>
          </cell>
        </row>
        <row r="181">
          <cell r="A181" t="str">
            <v>9000</v>
          </cell>
          <cell r="B181" t="str">
            <v>Colo School Deaf Blind</v>
          </cell>
          <cell r="C181" t="str">
            <v/>
          </cell>
          <cell r="D181">
            <v>86621</v>
          </cell>
          <cell r="E181">
            <v>0</v>
          </cell>
          <cell r="F181">
            <v>9659</v>
          </cell>
          <cell r="G181">
            <v>0</v>
          </cell>
          <cell r="H181">
            <v>0</v>
          </cell>
          <cell r="I181">
            <v>0</v>
          </cell>
          <cell r="J181">
            <v>0</v>
          </cell>
        </row>
        <row r="182">
          <cell r="A182" t="str">
            <v>9025</v>
          </cell>
          <cell r="B182" t="str">
            <v>East Central BOCES</v>
          </cell>
          <cell r="C182" t="str">
            <v/>
          </cell>
          <cell r="D182">
            <v>1164069</v>
          </cell>
          <cell r="E182">
            <v>0</v>
          </cell>
          <cell r="F182">
            <v>203543</v>
          </cell>
          <cell r="G182">
            <v>39761</v>
          </cell>
          <cell r="H182">
            <v>5404</v>
          </cell>
          <cell r="I182">
            <v>0</v>
          </cell>
          <cell r="J182">
            <v>0</v>
          </cell>
        </row>
        <row r="183">
          <cell r="A183" t="str">
            <v>9035</v>
          </cell>
          <cell r="B183" t="str">
            <v>Centennial BOCES</v>
          </cell>
          <cell r="C183" t="str">
            <v/>
          </cell>
          <cell r="D183">
            <v>689234</v>
          </cell>
          <cell r="E183">
            <v>0</v>
          </cell>
          <cell r="F183">
            <v>168212</v>
          </cell>
          <cell r="G183">
            <v>76317</v>
          </cell>
          <cell r="H183">
            <v>416</v>
          </cell>
          <cell r="I183">
            <v>0</v>
          </cell>
          <cell r="J183">
            <v>0</v>
          </cell>
        </row>
        <row r="184">
          <cell r="A184" t="str">
            <v>9040</v>
          </cell>
          <cell r="B184" t="str">
            <v>Northeast BOCES</v>
          </cell>
          <cell r="C184" t="str">
            <v/>
          </cell>
          <cell r="D184">
            <v>165145</v>
          </cell>
          <cell r="E184">
            <v>0</v>
          </cell>
          <cell r="F184">
            <v>45530</v>
          </cell>
          <cell r="G184">
            <v>18120</v>
          </cell>
          <cell r="H184">
            <v>0</v>
          </cell>
          <cell r="I184">
            <v>0</v>
          </cell>
          <cell r="J184">
            <v>0</v>
          </cell>
        </row>
        <row r="185">
          <cell r="A185" t="str">
            <v>9055</v>
          </cell>
          <cell r="B185" t="str">
            <v>San Luis Valley BOCES</v>
          </cell>
          <cell r="C185" t="str">
            <v/>
          </cell>
          <cell r="D185">
            <v>0</v>
          </cell>
          <cell r="E185">
            <v>0</v>
          </cell>
          <cell r="F185">
            <v>0</v>
          </cell>
          <cell r="G185">
            <v>18435</v>
          </cell>
          <cell r="H185">
            <v>0</v>
          </cell>
          <cell r="I185">
            <v>0</v>
          </cell>
          <cell r="J185">
            <v>0</v>
          </cell>
        </row>
        <row r="186">
          <cell r="A186" t="str">
            <v>9075</v>
          </cell>
          <cell r="B186" t="str">
            <v>Southeastern BOCES</v>
          </cell>
          <cell r="C186" t="str">
            <v/>
          </cell>
          <cell r="D186">
            <v>0</v>
          </cell>
          <cell r="E186">
            <v>0</v>
          </cell>
          <cell r="F186">
            <v>0</v>
          </cell>
          <cell r="G186">
            <v>22839</v>
          </cell>
          <cell r="H186">
            <v>416</v>
          </cell>
          <cell r="I186">
            <v>0</v>
          </cell>
          <cell r="J186">
            <v>0</v>
          </cell>
        </row>
        <row r="187">
          <cell r="A187" t="str">
            <v>9095</v>
          </cell>
          <cell r="B187" t="str">
            <v>Northwest Colo BOCES</v>
          </cell>
          <cell r="C187" t="str">
            <v/>
          </cell>
          <cell r="D187">
            <v>41996</v>
          </cell>
          <cell r="E187">
            <v>0</v>
          </cell>
          <cell r="F187">
            <v>10980</v>
          </cell>
          <cell r="G187">
            <v>14974</v>
          </cell>
          <cell r="H187">
            <v>1247</v>
          </cell>
          <cell r="I187">
            <v>0</v>
          </cell>
          <cell r="J18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6.xm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mailto:gfrff@cde.state.co.us"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7.xml" /><Relationship Id="rId5"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35"/>
  </sheetPr>
  <dimension ref="B1:B35"/>
  <sheetViews>
    <sheetView showGridLines="0" zoomScalePageLayoutView="0" workbookViewId="0" topLeftCell="A1">
      <selection activeCell="B5" sqref="B5"/>
    </sheetView>
  </sheetViews>
  <sheetFormatPr defaultColWidth="7.21484375" defaultRowHeight="15"/>
  <cols>
    <col min="1" max="1" width="1.2265625" style="31" customWidth="1"/>
    <col min="2" max="2" width="74.77734375" style="31" customWidth="1"/>
    <col min="3" max="3" width="3.21484375" style="31" customWidth="1"/>
    <col min="4" max="16384" width="7.21484375" style="31" customWidth="1"/>
  </cols>
  <sheetData>
    <row r="1" ht="21">
      <c r="B1" s="37" t="s">
        <v>12</v>
      </c>
    </row>
    <row r="2" ht="21">
      <c r="B2" s="38" t="s">
        <v>13</v>
      </c>
    </row>
    <row r="3" ht="21" thickBot="1">
      <c r="B3" s="39" t="s">
        <v>517</v>
      </c>
    </row>
    <row r="4" ht="12.75">
      <c r="B4" s="32"/>
    </row>
    <row r="5" ht="41.25">
      <c r="B5" s="33" t="s">
        <v>503</v>
      </c>
    </row>
    <row r="6" ht="13.5">
      <c r="B6" s="33"/>
    </row>
    <row r="7" ht="27">
      <c r="B7" s="33" t="s">
        <v>504</v>
      </c>
    </row>
    <row r="8" ht="12.75">
      <c r="B8" s="34"/>
    </row>
    <row r="9" ht="27">
      <c r="B9" s="33" t="s">
        <v>19</v>
      </c>
    </row>
    <row r="10" ht="12.75">
      <c r="B10" s="34"/>
    </row>
    <row r="11" ht="55.5">
      <c r="B11" s="33" t="s">
        <v>516</v>
      </c>
    </row>
    <row r="12" ht="12.75">
      <c r="B12" s="32"/>
    </row>
    <row r="13" ht="41.25">
      <c r="B13" s="60" t="s">
        <v>312</v>
      </c>
    </row>
    <row r="14" ht="13.5" thickBot="1">
      <c r="B14" s="32"/>
    </row>
    <row r="15" ht="17.25" thickBot="1">
      <c r="B15" s="35" t="s">
        <v>18</v>
      </c>
    </row>
    <row r="16" ht="12.75">
      <c r="B16" s="32"/>
    </row>
    <row r="17" ht="41.25">
      <c r="B17" s="76" t="s">
        <v>28</v>
      </c>
    </row>
    <row r="18" ht="13.5">
      <c r="B18" s="33"/>
    </row>
    <row r="19" ht="13.5">
      <c r="B19" s="36" t="s">
        <v>24</v>
      </c>
    </row>
    <row r="20" ht="13.5">
      <c r="B20" s="36"/>
    </row>
    <row r="21" ht="41.25">
      <c r="B21" s="36" t="s">
        <v>31</v>
      </c>
    </row>
    <row r="22" ht="12.75">
      <c r="B22" s="34"/>
    </row>
    <row r="23" ht="27">
      <c r="B23" s="49" t="s">
        <v>29</v>
      </c>
    </row>
    <row r="24" ht="12.75">
      <c r="B24" s="32"/>
    </row>
    <row r="25" ht="41.25">
      <c r="B25" s="33" t="s">
        <v>35</v>
      </c>
    </row>
    <row r="26" ht="12.75">
      <c r="B26" s="32"/>
    </row>
    <row r="27" ht="54.75">
      <c r="B27" s="33" t="s">
        <v>36</v>
      </c>
    </row>
    <row r="28" ht="27">
      <c r="B28" s="33" t="s">
        <v>39</v>
      </c>
    </row>
    <row r="29" ht="12.75">
      <c r="B29" s="32"/>
    </row>
    <row r="30" ht="27">
      <c r="B30" s="33" t="s">
        <v>30</v>
      </c>
    </row>
    <row r="31" ht="13.5" thickBot="1">
      <c r="B31" s="32"/>
    </row>
    <row r="32" ht="33.75" thickBot="1">
      <c r="B32" s="35" t="s">
        <v>20</v>
      </c>
    </row>
    <row r="33" ht="12.75">
      <c r="B33" s="32"/>
    </row>
    <row r="34" ht="54.75">
      <c r="B34" s="50" t="s">
        <v>37</v>
      </c>
    </row>
    <row r="35" ht="12.75">
      <c r="B35" s="56"/>
    </row>
  </sheetData>
  <sheetProtection password="EF32" sheet="1" selectLockedCells="1" selectUnlockedCells="1"/>
  <printOptions horizontalCentered="1" verticalCentered="1"/>
  <pageMargins left="0.5" right="0.42" top="0.2" bottom="0.2" header="0.17"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J190"/>
  <sheetViews>
    <sheetView zoomScalePageLayoutView="0" workbookViewId="0" topLeftCell="A1">
      <selection activeCell="J11" sqref="J11"/>
    </sheetView>
  </sheetViews>
  <sheetFormatPr defaultColWidth="26.4453125" defaultRowHeight="15"/>
  <cols>
    <col min="1" max="1" width="7.3359375" style="69" bestFit="1" customWidth="1"/>
    <col min="2" max="2" width="23.99609375" style="69" customWidth="1"/>
    <col min="3" max="3" width="8.99609375" style="69" customWidth="1"/>
    <col min="4" max="4" width="9.99609375" style="69" customWidth="1"/>
    <col min="5" max="5" width="7.99609375" style="69" bestFit="1" customWidth="1"/>
    <col min="6" max="6" width="8.99609375" style="69" bestFit="1" customWidth="1"/>
    <col min="7" max="7" width="7.99609375" style="69" bestFit="1" customWidth="1"/>
    <col min="8" max="8" width="8.10546875" style="69" bestFit="1" customWidth="1"/>
    <col min="9" max="9" width="10.10546875" style="69" bestFit="1" customWidth="1"/>
    <col min="10" max="10" width="8.10546875" style="69" customWidth="1"/>
    <col min="11" max="16384" width="26.4453125" style="69" customWidth="1"/>
  </cols>
  <sheetData>
    <row r="1" spans="1:10" ht="15">
      <c r="A1" s="70" t="s">
        <v>323</v>
      </c>
      <c r="B1" s="70" t="s">
        <v>324</v>
      </c>
      <c r="C1" s="70" t="s">
        <v>429</v>
      </c>
      <c r="D1" s="70" t="s">
        <v>325</v>
      </c>
      <c r="E1" s="70" t="s">
        <v>326</v>
      </c>
      <c r="F1" s="70" t="s">
        <v>321</v>
      </c>
      <c r="G1" s="70" t="s">
        <v>327</v>
      </c>
      <c r="H1" s="70" t="s">
        <v>322</v>
      </c>
      <c r="I1" s="70" t="s">
        <v>518</v>
      </c>
      <c r="J1" s="70" t="s">
        <v>519</v>
      </c>
    </row>
    <row r="2" spans="1:10" ht="15">
      <c r="A2" s="77" t="s">
        <v>40</v>
      </c>
      <c r="B2" s="77" t="s">
        <v>41</v>
      </c>
      <c r="C2" s="77" t="s">
        <v>430</v>
      </c>
      <c r="D2" s="78">
        <v>1097227</v>
      </c>
      <c r="E2" s="78">
        <v>0</v>
      </c>
      <c r="F2" s="78">
        <v>195690</v>
      </c>
      <c r="G2" s="78">
        <v>172523</v>
      </c>
      <c r="H2" s="78">
        <v>9500</v>
      </c>
      <c r="I2" s="78">
        <v>22811</v>
      </c>
      <c r="J2" s="78">
        <v>0</v>
      </c>
    </row>
    <row r="3" spans="1:10" ht="15">
      <c r="A3" s="77" t="s">
        <v>42</v>
      </c>
      <c r="B3" s="77" t="s">
        <v>328</v>
      </c>
      <c r="C3" s="77" t="s">
        <v>430</v>
      </c>
      <c r="D3" s="78">
        <v>4284834</v>
      </c>
      <c r="E3" s="78">
        <v>0</v>
      </c>
      <c r="F3" s="78">
        <v>849735</v>
      </c>
      <c r="G3" s="78">
        <v>476879</v>
      </c>
      <c r="H3" s="78">
        <v>9194</v>
      </c>
      <c r="I3" s="78">
        <v>79335</v>
      </c>
      <c r="J3" s="78">
        <v>0</v>
      </c>
    </row>
    <row r="4" spans="1:10" ht="15">
      <c r="A4" s="77" t="s">
        <v>43</v>
      </c>
      <c r="B4" s="77" t="s">
        <v>44</v>
      </c>
      <c r="C4" s="77" t="s">
        <v>430</v>
      </c>
      <c r="D4" s="78">
        <v>2097914</v>
      </c>
      <c r="E4" s="78">
        <v>0</v>
      </c>
      <c r="F4" s="78">
        <v>339117</v>
      </c>
      <c r="G4" s="78">
        <v>223041</v>
      </c>
      <c r="H4" s="78">
        <v>0</v>
      </c>
      <c r="I4" s="78">
        <v>40555</v>
      </c>
      <c r="J4" s="78">
        <v>0</v>
      </c>
    </row>
    <row r="5" spans="1:10" ht="15">
      <c r="A5" s="77" t="s">
        <v>45</v>
      </c>
      <c r="B5" s="77" t="s">
        <v>329</v>
      </c>
      <c r="C5" s="77" t="s">
        <v>430</v>
      </c>
      <c r="D5" s="78">
        <v>1265286</v>
      </c>
      <c r="E5" s="78">
        <v>0</v>
      </c>
      <c r="F5" s="78">
        <v>314968</v>
      </c>
      <c r="G5" s="78">
        <v>142120</v>
      </c>
      <c r="H5" s="78">
        <v>306</v>
      </c>
      <c r="I5" s="78">
        <v>25791</v>
      </c>
      <c r="J5" s="78">
        <v>0</v>
      </c>
    </row>
    <row r="6" spans="1:10" ht="15">
      <c r="A6" s="77" t="s">
        <v>46</v>
      </c>
      <c r="B6" s="77" t="s">
        <v>47</v>
      </c>
      <c r="C6" s="77" t="s">
        <v>430</v>
      </c>
      <c r="D6" s="79">
        <v>0</v>
      </c>
      <c r="E6" s="78">
        <v>0</v>
      </c>
      <c r="F6" s="79">
        <v>0</v>
      </c>
      <c r="G6" s="79">
        <v>0</v>
      </c>
      <c r="H6" s="78">
        <v>0</v>
      </c>
      <c r="I6" s="130">
        <v>0</v>
      </c>
      <c r="J6" s="79">
        <v>0</v>
      </c>
    </row>
    <row r="7" spans="1:10" ht="15">
      <c r="A7" s="77" t="s">
        <v>48</v>
      </c>
      <c r="B7" s="77" t="s">
        <v>49</v>
      </c>
      <c r="C7" s="77" t="s">
        <v>430</v>
      </c>
      <c r="D7" s="79">
        <v>0</v>
      </c>
      <c r="E7" s="78">
        <v>0</v>
      </c>
      <c r="F7" s="79">
        <v>0</v>
      </c>
      <c r="G7" s="79">
        <v>0</v>
      </c>
      <c r="H7" s="78">
        <v>0</v>
      </c>
      <c r="I7" s="130">
        <v>0</v>
      </c>
      <c r="J7" s="79">
        <v>0</v>
      </c>
    </row>
    <row r="8" spans="1:10" ht="15">
      <c r="A8" s="77" t="s">
        <v>50</v>
      </c>
      <c r="B8" s="77" t="s">
        <v>51</v>
      </c>
      <c r="C8" s="77" t="s">
        <v>430</v>
      </c>
      <c r="D8" s="78">
        <v>2855022</v>
      </c>
      <c r="E8" s="78">
        <v>0</v>
      </c>
      <c r="F8" s="78">
        <v>417932</v>
      </c>
      <c r="G8" s="78">
        <v>248661</v>
      </c>
      <c r="H8" s="78">
        <v>18081</v>
      </c>
      <c r="I8" s="78">
        <v>55119</v>
      </c>
      <c r="J8" s="78">
        <v>0</v>
      </c>
    </row>
    <row r="9" spans="1:10" ht="15">
      <c r="A9" s="77" t="s">
        <v>52</v>
      </c>
      <c r="B9" s="77" t="s">
        <v>330</v>
      </c>
      <c r="C9" s="77" t="s">
        <v>431</v>
      </c>
      <c r="D9" s="78">
        <v>848495</v>
      </c>
      <c r="E9" s="78">
        <v>6844</v>
      </c>
      <c r="F9" s="78">
        <v>114065</v>
      </c>
      <c r="G9" s="78">
        <v>21230</v>
      </c>
      <c r="H9" s="78">
        <v>0</v>
      </c>
      <c r="I9" s="78">
        <v>18400</v>
      </c>
      <c r="J9" s="78">
        <v>34960</v>
      </c>
    </row>
    <row r="10" spans="1:10" ht="15">
      <c r="A10" s="77" t="s">
        <v>53</v>
      </c>
      <c r="B10" s="77" t="s">
        <v>331</v>
      </c>
      <c r="C10" s="77" t="s">
        <v>431</v>
      </c>
      <c r="D10" s="78">
        <v>106982</v>
      </c>
      <c r="E10" s="78">
        <v>0</v>
      </c>
      <c r="F10" s="78">
        <v>14073</v>
      </c>
      <c r="G10" s="79">
        <v>0</v>
      </c>
      <c r="H10" s="78">
        <v>0</v>
      </c>
      <c r="I10" s="78">
        <v>10000</v>
      </c>
      <c r="J10" s="78">
        <v>0</v>
      </c>
    </row>
    <row r="11" spans="1:10" ht="15">
      <c r="A11" s="77" t="s">
        <v>54</v>
      </c>
      <c r="B11" s="77" t="s">
        <v>55</v>
      </c>
      <c r="C11" s="77" t="s">
        <v>432</v>
      </c>
      <c r="D11" s="78">
        <v>551623</v>
      </c>
      <c r="E11" s="78">
        <v>0</v>
      </c>
      <c r="F11" s="78">
        <v>79323</v>
      </c>
      <c r="G11" s="78">
        <v>22737</v>
      </c>
      <c r="H11" s="78">
        <v>613</v>
      </c>
      <c r="I11" s="78">
        <v>13896</v>
      </c>
      <c r="J11" s="78">
        <v>0</v>
      </c>
    </row>
    <row r="12" spans="1:10" ht="15">
      <c r="A12" s="77" t="s">
        <v>56</v>
      </c>
      <c r="B12" s="77" t="s">
        <v>57</v>
      </c>
      <c r="C12" s="77" t="s">
        <v>432</v>
      </c>
      <c r="D12" s="78">
        <v>966651</v>
      </c>
      <c r="E12" s="78">
        <v>0</v>
      </c>
      <c r="F12" s="78">
        <v>77275</v>
      </c>
      <c r="G12" s="78">
        <v>34924</v>
      </c>
      <c r="H12" s="78">
        <v>0</v>
      </c>
      <c r="I12" s="78">
        <v>20495</v>
      </c>
      <c r="J12" s="78">
        <v>0</v>
      </c>
    </row>
    <row r="13" spans="1:10" ht="15">
      <c r="A13" s="77" t="s">
        <v>58</v>
      </c>
      <c r="B13" s="77" t="s">
        <v>59</v>
      </c>
      <c r="C13" s="77" t="s">
        <v>432</v>
      </c>
      <c r="D13" s="78">
        <v>4891302</v>
      </c>
      <c r="E13" s="78">
        <v>0</v>
      </c>
      <c r="F13" s="78">
        <v>843346</v>
      </c>
      <c r="G13" s="78">
        <v>372566</v>
      </c>
      <c r="H13" s="78">
        <v>105114</v>
      </c>
      <c r="I13" s="78">
        <v>95153</v>
      </c>
      <c r="J13" s="78">
        <v>0</v>
      </c>
    </row>
    <row r="14" spans="1:10" ht="15">
      <c r="A14" s="77" t="s">
        <v>60</v>
      </c>
      <c r="B14" s="77" t="s">
        <v>61</v>
      </c>
      <c r="C14" s="77" t="s">
        <v>432</v>
      </c>
      <c r="D14" s="78">
        <v>1045575</v>
      </c>
      <c r="E14" s="78">
        <v>0</v>
      </c>
      <c r="F14" s="78">
        <v>217779</v>
      </c>
      <c r="G14" s="78">
        <v>43966</v>
      </c>
      <c r="H14" s="78">
        <v>0</v>
      </c>
      <c r="I14" s="78">
        <v>23925</v>
      </c>
      <c r="J14" s="78">
        <v>0</v>
      </c>
    </row>
    <row r="15" spans="1:10" ht="15">
      <c r="A15" s="77" t="s">
        <v>62</v>
      </c>
      <c r="B15" s="77" t="s">
        <v>63</v>
      </c>
      <c r="C15" s="77" t="s">
        <v>432</v>
      </c>
      <c r="D15" s="79">
        <v>0</v>
      </c>
      <c r="E15" s="78">
        <v>0</v>
      </c>
      <c r="F15" s="79">
        <v>0</v>
      </c>
      <c r="G15" s="79">
        <v>0</v>
      </c>
      <c r="H15" s="78">
        <v>0</v>
      </c>
      <c r="I15" s="130">
        <v>0</v>
      </c>
      <c r="J15" s="79">
        <v>0</v>
      </c>
    </row>
    <row r="16" spans="1:10" ht="15">
      <c r="A16" s="77" t="s">
        <v>64</v>
      </c>
      <c r="B16" s="77" t="s">
        <v>65</v>
      </c>
      <c r="C16" s="77" t="s">
        <v>432</v>
      </c>
      <c r="D16" s="78">
        <v>12222988</v>
      </c>
      <c r="E16" s="78">
        <v>83008</v>
      </c>
      <c r="F16" s="78">
        <v>1390367</v>
      </c>
      <c r="G16" s="78">
        <v>1075238</v>
      </c>
      <c r="H16" s="78">
        <v>0</v>
      </c>
      <c r="I16" s="78">
        <v>221936</v>
      </c>
      <c r="J16" s="78">
        <v>0</v>
      </c>
    </row>
    <row r="17" spans="1:10" ht="15">
      <c r="A17" s="77" t="s">
        <v>66</v>
      </c>
      <c r="B17" s="77" t="s">
        <v>67</v>
      </c>
      <c r="C17" s="77" t="s">
        <v>432</v>
      </c>
      <c r="D17" s="78">
        <v>381578</v>
      </c>
      <c r="E17" s="78">
        <v>0</v>
      </c>
      <c r="F17" s="79">
        <v>0</v>
      </c>
      <c r="G17" s="78">
        <v>42197</v>
      </c>
      <c r="H17" s="78">
        <v>8887</v>
      </c>
      <c r="I17" s="78">
        <v>10120</v>
      </c>
      <c r="J17" s="78">
        <v>0</v>
      </c>
    </row>
    <row r="18" spans="1:10" ht="15">
      <c r="A18" s="77" t="s">
        <v>68</v>
      </c>
      <c r="B18" s="77" t="s">
        <v>332</v>
      </c>
      <c r="C18" s="77" t="s">
        <v>433</v>
      </c>
      <c r="D18" s="78">
        <v>373570</v>
      </c>
      <c r="E18" s="78">
        <v>0</v>
      </c>
      <c r="F18" s="78">
        <v>59792</v>
      </c>
      <c r="G18" s="78">
        <v>8584</v>
      </c>
      <c r="H18" s="78">
        <v>0</v>
      </c>
      <c r="I18" s="78">
        <v>10000</v>
      </c>
      <c r="J18" s="78">
        <v>22224</v>
      </c>
    </row>
    <row r="19" spans="1:10" ht="15">
      <c r="A19" s="77" t="s">
        <v>69</v>
      </c>
      <c r="B19" s="77" t="s">
        <v>333</v>
      </c>
      <c r="C19" s="77" t="s">
        <v>434</v>
      </c>
      <c r="D19" s="78">
        <v>50138</v>
      </c>
      <c r="E19" s="78">
        <v>0</v>
      </c>
      <c r="F19" s="78">
        <v>6692</v>
      </c>
      <c r="G19" s="79">
        <v>0</v>
      </c>
      <c r="H19" s="78">
        <v>0</v>
      </c>
      <c r="I19" s="78">
        <v>10000</v>
      </c>
      <c r="J19" s="78">
        <v>0</v>
      </c>
    </row>
    <row r="20" spans="1:10" ht="15">
      <c r="A20" s="77" t="s">
        <v>70</v>
      </c>
      <c r="B20" s="77" t="s">
        <v>334</v>
      </c>
      <c r="C20" s="77" t="s">
        <v>434</v>
      </c>
      <c r="D20" s="78">
        <v>1486</v>
      </c>
      <c r="E20" s="78">
        <v>0</v>
      </c>
      <c r="F20" s="78">
        <v>1303</v>
      </c>
      <c r="G20" s="78"/>
      <c r="H20" s="78">
        <v>0</v>
      </c>
      <c r="I20" s="78">
        <v>10000</v>
      </c>
      <c r="J20" s="78">
        <v>0</v>
      </c>
    </row>
    <row r="21" spans="1:10" ht="15">
      <c r="A21" s="77" t="s">
        <v>71</v>
      </c>
      <c r="B21" s="77" t="s">
        <v>335</v>
      </c>
      <c r="C21" s="77" t="s">
        <v>434</v>
      </c>
      <c r="D21" s="78">
        <v>74828</v>
      </c>
      <c r="E21" s="78">
        <v>0</v>
      </c>
      <c r="F21" s="78">
        <v>13484</v>
      </c>
      <c r="G21" s="79">
        <v>0</v>
      </c>
      <c r="H21" s="78">
        <v>0</v>
      </c>
      <c r="I21" s="78">
        <v>10000</v>
      </c>
      <c r="J21" s="78">
        <v>3300</v>
      </c>
    </row>
    <row r="22" spans="1:10" ht="15">
      <c r="A22" s="77" t="s">
        <v>72</v>
      </c>
      <c r="B22" s="77" t="s">
        <v>336</v>
      </c>
      <c r="C22" s="77" t="s">
        <v>434</v>
      </c>
      <c r="D22" s="78">
        <v>15324</v>
      </c>
      <c r="E22" s="78">
        <v>0</v>
      </c>
      <c r="F22" s="78">
        <v>2107</v>
      </c>
      <c r="G22" s="78"/>
      <c r="H22" s="78">
        <v>0</v>
      </c>
      <c r="I22" s="78">
        <v>10000</v>
      </c>
      <c r="J22" s="78">
        <v>0</v>
      </c>
    </row>
    <row r="23" spans="1:10" ht="15">
      <c r="A23" s="77" t="s">
        <v>73</v>
      </c>
      <c r="B23" s="77" t="s">
        <v>337</v>
      </c>
      <c r="C23" s="77" t="s">
        <v>434</v>
      </c>
      <c r="D23" s="78"/>
      <c r="E23" s="78">
        <v>0</v>
      </c>
      <c r="F23" s="78">
        <v>1100</v>
      </c>
      <c r="G23" s="78"/>
      <c r="H23" s="78">
        <v>0</v>
      </c>
      <c r="I23" s="78">
        <v>0</v>
      </c>
      <c r="J23" s="78">
        <v>0</v>
      </c>
    </row>
    <row r="24" spans="1:10" ht="15">
      <c r="A24" s="77" t="s">
        <v>74</v>
      </c>
      <c r="B24" s="77" t="s">
        <v>338</v>
      </c>
      <c r="C24" s="77" t="s">
        <v>435</v>
      </c>
      <c r="D24" s="78">
        <v>274005</v>
      </c>
      <c r="E24" s="78">
        <v>0</v>
      </c>
      <c r="F24" s="78">
        <v>32895</v>
      </c>
      <c r="G24" s="79">
        <v>0</v>
      </c>
      <c r="H24" s="78">
        <v>0</v>
      </c>
      <c r="I24" s="78">
        <v>10000</v>
      </c>
      <c r="J24" s="78">
        <v>8574</v>
      </c>
    </row>
    <row r="25" spans="1:10" ht="15">
      <c r="A25" s="77" t="s">
        <v>75</v>
      </c>
      <c r="B25" s="77" t="s">
        <v>339</v>
      </c>
      <c r="C25" s="77" t="s">
        <v>435</v>
      </c>
      <c r="D25" s="78">
        <v>37134</v>
      </c>
      <c r="E25" s="78">
        <v>0</v>
      </c>
      <c r="F25" s="78">
        <v>6121</v>
      </c>
      <c r="G25" s="79">
        <v>0</v>
      </c>
      <c r="H25" s="78">
        <v>0</v>
      </c>
      <c r="I25" s="78">
        <v>10000</v>
      </c>
      <c r="J25" s="78">
        <v>0</v>
      </c>
    </row>
    <row r="26" spans="1:10" ht="15">
      <c r="A26" s="77" t="s">
        <v>76</v>
      </c>
      <c r="B26" s="77" t="s">
        <v>340</v>
      </c>
      <c r="C26" s="77" t="s">
        <v>436</v>
      </c>
      <c r="D26" s="78">
        <v>3265405</v>
      </c>
      <c r="E26" s="78">
        <v>0</v>
      </c>
      <c r="F26" s="78">
        <v>588107</v>
      </c>
      <c r="G26" s="78">
        <v>300818</v>
      </c>
      <c r="H26" s="78">
        <v>0</v>
      </c>
      <c r="I26" s="78">
        <v>64237</v>
      </c>
      <c r="J26" s="78">
        <v>0</v>
      </c>
    </row>
    <row r="27" spans="1:10" ht="15">
      <c r="A27" s="77" t="s">
        <v>77</v>
      </c>
      <c r="B27" s="77" t="s">
        <v>341</v>
      </c>
      <c r="C27" s="77" t="s">
        <v>436</v>
      </c>
      <c r="D27" s="78">
        <v>2248395</v>
      </c>
      <c r="E27" s="78">
        <v>0</v>
      </c>
      <c r="F27" s="78">
        <v>451187</v>
      </c>
      <c r="G27" s="78">
        <v>198667</v>
      </c>
      <c r="H27" s="78">
        <v>0</v>
      </c>
      <c r="I27" s="78">
        <v>45521</v>
      </c>
      <c r="J27" s="78">
        <v>0</v>
      </c>
    </row>
    <row r="28" spans="1:10" ht="15">
      <c r="A28" s="77" t="s">
        <v>78</v>
      </c>
      <c r="B28" s="77" t="s">
        <v>79</v>
      </c>
      <c r="C28" s="77" t="s">
        <v>437</v>
      </c>
      <c r="D28" s="78">
        <v>170237</v>
      </c>
      <c r="E28" s="78">
        <v>0</v>
      </c>
      <c r="F28" s="78">
        <v>27267</v>
      </c>
      <c r="G28" s="79">
        <v>0</v>
      </c>
      <c r="H28" s="78">
        <v>0</v>
      </c>
      <c r="I28" s="78">
        <v>10000</v>
      </c>
      <c r="J28" s="78">
        <v>15265</v>
      </c>
    </row>
    <row r="29" spans="1:10" ht="15">
      <c r="A29" s="77" t="s">
        <v>80</v>
      </c>
      <c r="B29" s="77" t="s">
        <v>81</v>
      </c>
      <c r="C29" s="77" t="s">
        <v>437</v>
      </c>
      <c r="D29" s="78">
        <v>150997</v>
      </c>
      <c r="E29" s="78">
        <v>0</v>
      </c>
      <c r="F29" s="78">
        <v>27139</v>
      </c>
      <c r="G29" s="79">
        <v>0</v>
      </c>
      <c r="H29" s="78">
        <v>0</v>
      </c>
      <c r="I29" s="78">
        <v>10000</v>
      </c>
      <c r="J29" s="78">
        <v>0</v>
      </c>
    </row>
    <row r="30" spans="1:10" ht="15">
      <c r="A30" s="77" t="s">
        <v>82</v>
      </c>
      <c r="B30" s="77" t="s">
        <v>83</v>
      </c>
      <c r="C30" s="77" t="s">
        <v>438</v>
      </c>
      <c r="D30" s="79">
        <v>0</v>
      </c>
      <c r="E30" s="78">
        <v>0</v>
      </c>
      <c r="F30" s="79">
        <v>0</v>
      </c>
      <c r="G30" s="79">
        <v>0</v>
      </c>
      <c r="H30" s="78">
        <v>0</v>
      </c>
      <c r="I30" s="130">
        <v>0</v>
      </c>
      <c r="J30" s="79">
        <v>0</v>
      </c>
    </row>
    <row r="31" spans="1:10" ht="15">
      <c r="A31" s="77" t="s">
        <v>84</v>
      </c>
      <c r="B31" s="77" t="s">
        <v>342</v>
      </c>
      <c r="C31" s="77" t="s">
        <v>438</v>
      </c>
      <c r="D31" s="79">
        <v>0</v>
      </c>
      <c r="E31" s="78">
        <v>0</v>
      </c>
      <c r="F31" s="79">
        <v>0</v>
      </c>
      <c r="G31" s="79">
        <v>0</v>
      </c>
      <c r="H31" s="79">
        <v>0</v>
      </c>
      <c r="I31" s="79">
        <v>0</v>
      </c>
      <c r="J31" s="79">
        <v>0</v>
      </c>
    </row>
    <row r="32" spans="1:10" ht="15">
      <c r="A32" s="77" t="s">
        <v>85</v>
      </c>
      <c r="B32" s="77" t="s">
        <v>343</v>
      </c>
      <c r="C32" s="77" t="s">
        <v>439</v>
      </c>
      <c r="D32" s="78">
        <v>96254</v>
      </c>
      <c r="E32" s="78">
        <v>0</v>
      </c>
      <c r="F32" s="78">
        <v>25248</v>
      </c>
      <c r="G32" s="78">
        <v>197</v>
      </c>
      <c r="H32" s="78">
        <v>0</v>
      </c>
      <c r="I32" s="78">
        <v>10000</v>
      </c>
      <c r="J32" s="78">
        <v>0</v>
      </c>
    </row>
    <row r="33" spans="1:10" ht="15">
      <c r="A33" s="77" t="s">
        <v>86</v>
      </c>
      <c r="B33" s="77" t="s">
        <v>344</v>
      </c>
      <c r="C33" s="77" t="s">
        <v>440</v>
      </c>
      <c r="D33" s="78">
        <v>292416</v>
      </c>
      <c r="E33" s="78">
        <v>0</v>
      </c>
      <c r="F33" s="78">
        <v>44824</v>
      </c>
      <c r="G33" s="78">
        <v>66</v>
      </c>
      <c r="H33" s="78">
        <v>0</v>
      </c>
      <c r="I33" s="78">
        <v>10000</v>
      </c>
      <c r="J33" s="78">
        <v>15103</v>
      </c>
    </row>
    <row r="34" spans="1:10" ht="15">
      <c r="A34" s="77" t="s">
        <v>87</v>
      </c>
      <c r="B34" s="77" t="s">
        <v>88</v>
      </c>
      <c r="C34" s="77" t="s">
        <v>440</v>
      </c>
      <c r="D34" s="78">
        <v>51464</v>
      </c>
      <c r="E34" s="78">
        <v>0</v>
      </c>
      <c r="F34" s="78">
        <v>8800</v>
      </c>
      <c r="G34" s="79">
        <v>0</v>
      </c>
      <c r="H34" s="78">
        <v>0</v>
      </c>
      <c r="I34" s="78">
        <v>10000</v>
      </c>
      <c r="J34" s="78">
        <v>0</v>
      </c>
    </row>
    <row r="35" spans="1:10" ht="15">
      <c r="A35" s="77" t="s">
        <v>89</v>
      </c>
      <c r="B35" s="77" t="s">
        <v>345</v>
      </c>
      <c r="C35" s="77" t="s">
        <v>440</v>
      </c>
      <c r="D35" s="78">
        <v>143539</v>
      </c>
      <c r="E35" s="78">
        <v>0</v>
      </c>
      <c r="F35" s="78">
        <v>17844</v>
      </c>
      <c r="G35" s="79">
        <v>0</v>
      </c>
      <c r="H35" s="78">
        <v>0</v>
      </c>
      <c r="I35" s="78">
        <v>10000</v>
      </c>
      <c r="J35" s="78">
        <v>3749</v>
      </c>
    </row>
    <row r="36" spans="1:10" ht="15">
      <c r="A36" s="77" t="s">
        <v>90</v>
      </c>
      <c r="B36" s="77" t="s">
        <v>91</v>
      </c>
      <c r="C36" s="77" t="s">
        <v>441</v>
      </c>
      <c r="D36" s="78">
        <v>130084</v>
      </c>
      <c r="E36" s="78">
        <v>0</v>
      </c>
      <c r="F36" s="78">
        <v>15947</v>
      </c>
      <c r="G36" s="79">
        <v>0</v>
      </c>
      <c r="H36" s="78">
        <v>0</v>
      </c>
      <c r="I36" s="78">
        <v>10000</v>
      </c>
      <c r="J36" s="78">
        <v>3641</v>
      </c>
    </row>
    <row r="37" spans="1:10" ht="15">
      <c r="A37" s="77" t="s">
        <v>92</v>
      </c>
      <c r="B37" s="77" t="s">
        <v>93</v>
      </c>
      <c r="C37" s="77" t="s">
        <v>441</v>
      </c>
      <c r="D37" s="78">
        <v>95684</v>
      </c>
      <c r="E37" s="78">
        <v>0</v>
      </c>
      <c r="F37" s="78">
        <v>15550</v>
      </c>
      <c r="G37" s="79">
        <v>0</v>
      </c>
      <c r="H37" s="78">
        <v>0</v>
      </c>
      <c r="I37" s="78">
        <v>10000</v>
      </c>
      <c r="J37" s="78">
        <v>4126</v>
      </c>
    </row>
    <row r="38" spans="1:10" ht="15">
      <c r="A38" s="77" t="s">
        <v>94</v>
      </c>
      <c r="B38" s="77" t="s">
        <v>346</v>
      </c>
      <c r="C38" s="77" t="s">
        <v>442</v>
      </c>
      <c r="D38" s="78">
        <v>215757</v>
      </c>
      <c r="E38" s="78">
        <v>0</v>
      </c>
      <c r="F38" s="78">
        <v>26295</v>
      </c>
      <c r="G38" s="79">
        <v>0</v>
      </c>
      <c r="H38" s="78">
        <v>0</v>
      </c>
      <c r="I38" s="78">
        <v>10000</v>
      </c>
      <c r="J38" s="78">
        <v>0</v>
      </c>
    </row>
    <row r="39" spans="1:10" ht="15">
      <c r="A39" s="77" t="s">
        <v>95</v>
      </c>
      <c r="B39" s="77" t="s">
        <v>347</v>
      </c>
      <c r="C39" s="77" t="s">
        <v>443</v>
      </c>
      <c r="D39" s="78">
        <v>115875</v>
      </c>
      <c r="E39" s="78">
        <v>0</v>
      </c>
      <c r="F39" s="78">
        <v>21606</v>
      </c>
      <c r="G39" s="78"/>
      <c r="H39" s="78">
        <v>0</v>
      </c>
      <c r="I39" s="78">
        <v>10000</v>
      </c>
      <c r="J39" s="78">
        <v>0</v>
      </c>
    </row>
    <row r="40" spans="1:10" ht="15">
      <c r="A40" s="77" t="s">
        <v>96</v>
      </c>
      <c r="B40" s="77" t="s">
        <v>97</v>
      </c>
      <c r="C40" s="77" t="s">
        <v>444</v>
      </c>
      <c r="D40" s="78">
        <v>830982</v>
      </c>
      <c r="E40" s="78">
        <v>0</v>
      </c>
      <c r="F40" s="78">
        <v>167294</v>
      </c>
      <c r="G40" s="78">
        <v>18674</v>
      </c>
      <c r="H40" s="78">
        <v>0</v>
      </c>
      <c r="I40" s="78">
        <v>18089</v>
      </c>
      <c r="J40" s="78">
        <v>83696</v>
      </c>
    </row>
    <row r="41" spans="1:10" ht="15">
      <c r="A41" s="77" t="s">
        <v>98</v>
      </c>
      <c r="B41" s="77" t="s">
        <v>99</v>
      </c>
      <c r="C41" s="77" t="s">
        <v>445</v>
      </c>
      <c r="D41" s="78">
        <v>29401700</v>
      </c>
      <c r="E41" s="78">
        <v>437075</v>
      </c>
      <c r="F41" s="78">
        <v>3528565</v>
      </c>
      <c r="G41" s="78">
        <v>2008159</v>
      </c>
      <c r="H41" s="78">
        <v>98677</v>
      </c>
      <c r="I41" s="78">
        <v>524723</v>
      </c>
      <c r="J41" s="78">
        <v>0</v>
      </c>
    </row>
    <row r="42" spans="1:10" ht="15">
      <c r="A42" s="77" t="s">
        <v>100</v>
      </c>
      <c r="B42" s="77" t="s">
        <v>348</v>
      </c>
      <c r="C42" s="77" t="s">
        <v>446</v>
      </c>
      <c r="D42" s="78">
        <v>47355</v>
      </c>
      <c r="E42" s="78">
        <v>0</v>
      </c>
      <c r="F42" s="78">
        <v>9763</v>
      </c>
      <c r="G42" s="78"/>
      <c r="H42" s="78">
        <v>0</v>
      </c>
      <c r="I42" s="78">
        <v>10000</v>
      </c>
      <c r="J42" s="78">
        <v>0</v>
      </c>
    </row>
    <row r="43" spans="1:10" ht="15">
      <c r="A43" s="77" t="s">
        <v>101</v>
      </c>
      <c r="B43" s="77" t="s">
        <v>349</v>
      </c>
      <c r="C43" s="77" t="s">
        <v>447</v>
      </c>
      <c r="D43" s="78">
        <v>1624370</v>
      </c>
      <c r="E43" s="78">
        <v>0</v>
      </c>
      <c r="F43" s="78">
        <v>604958</v>
      </c>
      <c r="G43" s="78">
        <v>236146</v>
      </c>
      <c r="H43" s="78">
        <v>0</v>
      </c>
      <c r="I43" s="78">
        <v>35208</v>
      </c>
      <c r="J43" s="78">
        <v>0</v>
      </c>
    </row>
    <row r="44" spans="1:10" ht="15">
      <c r="A44" s="77" t="s">
        <v>102</v>
      </c>
      <c r="B44" s="77" t="s">
        <v>350</v>
      </c>
      <c r="C44" s="77" t="s">
        <v>448</v>
      </c>
      <c r="D44" s="78">
        <v>653191</v>
      </c>
      <c r="E44" s="78">
        <v>0</v>
      </c>
      <c r="F44" s="78">
        <v>139591</v>
      </c>
      <c r="G44" s="78">
        <v>143627</v>
      </c>
      <c r="H44" s="78">
        <v>0</v>
      </c>
      <c r="I44" s="78">
        <v>15598</v>
      </c>
      <c r="J44" s="78">
        <v>0</v>
      </c>
    </row>
    <row r="45" spans="1:10" ht="15">
      <c r="A45" s="77" t="s">
        <v>103</v>
      </c>
      <c r="B45" s="77" t="s">
        <v>104</v>
      </c>
      <c r="C45" s="77" t="s">
        <v>449</v>
      </c>
      <c r="D45" s="78">
        <v>151396</v>
      </c>
      <c r="E45" s="78">
        <v>0</v>
      </c>
      <c r="F45" s="78">
        <v>40929</v>
      </c>
      <c r="G45" s="79">
        <v>0</v>
      </c>
      <c r="H45" s="78">
        <v>0</v>
      </c>
      <c r="I45" s="78">
        <v>10000</v>
      </c>
      <c r="J45" s="78">
        <v>0</v>
      </c>
    </row>
    <row r="46" spans="1:10" ht="15">
      <c r="A46" s="77" t="s">
        <v>105</v>
      </c>
      <c r="B46" s="77" t="s">
        <v>106</v>
      </c>
      <c r="C46" s="77" t="s">
        <v>449</v>
      </c>
      <c r="D46" s="79">
        <v>0</v>
      </c>
      <c r="E46" s="78">
        <v>0</v>
      </c>
      <c r="F46" s="79">
        <v>0</v>
      </c>
      <c r="G46" s="79">
        <v>0</v>
      </c>
      <c r="H46" s="78">
        <v>0</v>
      </c>
      <c r="I46" s="130">
        <v>0</v>
      </c>
      <c r="J46" s="79">
        <v>0</v>
      </c>
    </row>
    <row r="47" spans="1:10" ht="15">
      <c r="A47" s="77" t="s">
        <v>107</v>
      </c>
      <c r="B47" s="77" t="s">
        <v>108</v>
      </c>
      <c r="C47" s="77" t="s">
        <v>449</v>
      </c>
      <c r="D47" s="78">
        <v>39015</v>
      </c>
      <c r="E47" s="78">
        <v>0</v>
      </c>
      <c r="F47" s="78">
        <v>5850</v>
      </c>
      <c r="G47" s="79">
        <v>0</v>
      </c>
      <c r="H47" s="78">
        <v>0</v>
      </c>
      <c r="I47" s="78">
        <v>10000</v>
      </c>
      <c r="J47" s="78">
        <v>0</v>
      </c>
    </row>
    <row r="48" spans="1:10" ht="15">
      <c r="A48" s="77" t="s">
        <v>109</v>
      </c>
      <c r="B48" s="77" t="s">
        <v>110</v>
      </c>
      <c r="C48" s="77" t="s">
        <v>449</v>
      </c>
      <c r="D48" s="78">
        <v>8434</v>
      </c>
      <c r="E48" s="78">
        <v>0</v>
      </c>
      <c r="F48" s="78">
        <v>3341</v>
      </c>
      <c r="G48" s="78"/>
      <c r="H48" s="78">
        <v>0</v>
      </c>
      <c r="I48" s="78">
        <v>10000</v>
      </c>
      <c r="J48" s="78">
        <v>0</v>
      </c>
    </row>
    <row r="49" spans="1:10" ht="15">
      <c r="A49" s="77" t="s">
        <v>111</v>
      </c>
      <c r="B49" s="77" t="s">
        <v>112</v>
      </c>
      <c r="C49" s="77" t="s">
        <v>449</v>
      </c>
      <c r="D49" s="79">
        <v>0</v>
      </c>
      <c r="E49" s="78">
        <v>0</v>
      </c>
      <c r="F49" s="79">
        <v>0</v>
      </c>
      <c r="G49" s="79">
        <v>0</v>
      </c>
      <c r="H49" s="78">
        <v>0</v>
      </c>
      <c r="I49" s="130">
        <v>0</v>
      </c>
      <c r="J49" s="79">
        <v>0</v>
      </c>
    </row>
    <row r="50" spans="1:10" ht="15">
      <c r="A50" s="77" t="s">
        <v>113</v>
      </c>
      <c r="B50" s="77" t="s">
        <v>351</v>
      </c>
      <c r="C50" s="77" t="s">
        <v>450</v>
      </c>
      <c r="D50" s="78">
        <v>68294</v>
      </c>
      <c r="E50" s="78">
        <v>0</v>
      </c>
      <c r="F50" s="78">
        <v>13796</v>
      </c>
      <c r="G50" s="78">
        <v>131</v>
      </c>
      <c r="H50" s="78">
        <v>0</v>
      </c>
      <c r="I50" s="78">
        <v>10000</v>
      </c>
      <c r="J50" s="78">
        <v>0</v>
      </c>
    </row>
    <row r="51" spans="1:10" ht="15">
      <c r="A51" s="77" t="s">
        <v>114</v>
      </c>
      <c r="B51" s="77" t="s">
        <v>115</v>
      </c>
      <c r="C51" s="77" t="s">
        <v>450</v>
      </c>
      <c r="D51" s="78">
        <v>3832116</v>
      </c>
      <c r="E51" s="78">
        <v>0</v>
      </c>
      <c r="F51" s="78">
        <v>521511</v>
      </c>
      <c r="G51" s="78">
        <v>153914</v>
      </c>
      <c r="H51" s="78">
        <v>9194</v>
      </c>
      <c r="I51" s="78">
        <v>71307</v>
      </c>
      <c r="J51" s="78">
        <v>0</v>
      </c>
    </row>
    <row r="52" spans="1:10" ht="15">
      <c r="A52" s="77" t="s">
        <v>116</v>
      </c>
      <c r="B52" s="77" t="s">
        <v>117</v>
      </c>
      <c r="C52" s="77" t="s">
        <v>450</v>
      </c>
      <c r="D52" s="78">
        <v>1479735</v>
      </c>
      <c r="E52" s="78">
        <v>0</v>
      </c>
      <c r="F52" s="78">
        <v>243707</v>
      </c>
      <c r="G52" s="78">
        <v>12974</v>
      </c>
      <c r="H52" s="78">
        <v>0</v>
      </c>
      <c r="I52" s="78">
        <v>29849</v>
      </c>
      <c r="J52" s="78">
        <v>0</v>
      </c>
    </row>
    <row r="53" spans="1:10" ht="15">
      <c r="A53" s="77" t="s">
        <v>118</v>
      </c>
      <c r="B53" s="77" t="s">
        <v>119</v>
      </c>
      <c r="C53" s="77" t="s">
        <v>450</v>
      </c>
      <c r="D53" s="78">
        <v>1376317</v>
      </c>
      <c r="E53" s="78">
        <v>0</v>
      </c>
      <c r="F53" s="78">
        <v>204807</v>
      </c>
      <c r="G53" s="78">
        <v>27323</v>
      </c>
      <c r="H53" s="78">
        <v>0</v>
      </c>
      <c r="I53" s="78">
        <v>30185</v>
      </c>
      <c r="J53" s="78">
        <v>0</v>
      </c>
    </row>
    <row r="54" spans="1:10" ht="15">
      <c r="A54" s="77" t="s">
        <v>120</v>
      </c>
      <c r="B54" s="77" t="s">
        <v>121</v>
      </c>
      <c r="C54" s="77" t="s">
        <v>450</v>
      </c>
      <c r="D54" s="78">
        <v>7009692</v>
      </c>
      <c r="E54" s="78">
        <v>34216</v>
      </c>
      <c r="F54" s="78">
        <v>979133</v>
      </c>
      <c r="G54" s="78">
        <v>142841</v>
      </c>
      <c r="H54" s="78">
        <v>49339</v>
      </c>
      <c r="I54" s="78">
        <v>127654</v>
      </c>
      <c r="J54" s="78">
        <v>0</v>
      </c>
    </row>
    <row r="55" spans="1:10" ht="15">
      <c r="A55" s="77" t="s">
        <v>122</v>
      </c>
      <c r="B55" s="77" t="s">
        <v>123</v>
      </c>
      <c r="C55" s="77" t="s">
        <v>450</v>
      </c>
      <c r="D55" s="78">
        <v>171351</v>
      </c>
      <c r="E55" s="78">
        <v>0</v>
      </c>
      <c r="F55" s="78">
        <v>60272</v>
      </c>
      <c r="G55" s="78">
        <v>14481</v>
      </c>
      <c r="H55" s="78">
        <v>8581</v>
      </c>
      <c r="I55" s="78">
        <v>10000</v>
      </c>
      <c r="J55" s="78">
        <v>0</v>
      </c>
    </row>
    <row r="56" spans="1:10" ht="15">
      <c r="A56" s="77" t="s">
        <v>124</v>
      </c>
      <c r="B56" s="77" t="s">
        <v>125</v>
      </c>
      <c r="C56" s="77" t="s">
        <v>450</v>
      </c>
      <c r="D56" s="78">
        <v>167543</v>
      </c>
      <c r="E56" s="78">
        <v>0</v>
      </c>
      <c r="F56" s="78">
        <v>35014</v>
      </c>
      <c r="G56" s="78">
        <v>852</v>
      </c>
      <c r="H56" s="78">
        <v>0</v>
      </c>
      <c r="I56" s="78">
        <v>10000</v>
      </c>
      <c r="J56" s="78">
        <v>0</v>
      </c>
    </row>
    <row r="57" spans="1:10" ht="15">
      <c r="A57" s="77" t="s">
        <v>126</v>
      </c>
      <c r="B57" s="77" t="s">
        <v>127</v>
      </c>
      <c r="C57" s="77" t="s">
        <v>450</v>
      </c>
      <c r="D57" s="78">
        <v>1043648</v>
      </c>
      <c r="E57" s="78">
        <v>0</v>
      </c>
      <c r="F57" s="78">
        <v>268490</v>
      </c>
      <c r="G57" s="78">
        <v>36890</v>
      </c>
      <c r="H57" s="78">
        <v>44742</v>
      </c>
      <c r="I57" s="78">
        <v>21860</v>
      </c>
      <c r="J57" s="78">
        <v>0</v>
      </c>
    </row>
    <row r="58" spans="1:10" ht="15">
      <c r="A58" s="77" t="s">
        <v>128</v>
      </c>
      <c r="B58" s="77" t="s">
        <v>129</v>
      </c>
      <c r="C58" s="77" t="s">
        <v>450</v>
      </c>
      <c r="D58" s="78">
        <v>144627</v>
      </c>
      <c r="E58" s="78">
        <v>0</v>
      </c>
      <c r="F58" s="78">
        <v>27281</v>
      </c>
      <c r="G58" s="79">
        <v>0</v>
      </c>
      <c r="H58" s="78">
        <v>0</v>
      </c>
      <c r="I58" s="78">
        <v>10000</v>
      </c>
      <c r="J58" s="78">
        <v>0</v>
      </c>
    </row>
    <row r="59" spans="1:10" ht="15">
      <c r="A59" s="77" t="s">
        <v>130</v>
      </c>
      <c r="B59" s="77" t="s">
        <v>352</v>
      </c>
      <c r="C59" s="77" t="s">
        <v>450</v>
      </c>
      <c r="D59" s="78">
        <v>84252</v>
      </c>
      <c r="E59" s="78">
        <v>0</v>
      </c>
      <c r="F59" s="78">
        <v>12799</v>
      </c>
      <c r="G59" s="78">
        <v>786</v>
      </c>
      <c r="H59" s="78">
        <v>0</v>
      </c>
      <c r="I59" s="78">
        <v>10000</v>
      </c>
      <c r="J59" s="78">
        <v>0</v>
      </c>
    </row>
    <row r="60" spans="1:10" ht="15">
      <c r="A60" s="77" t="s">
        <v>131</v>
      </c>
      <c r="B60" s="77" t="s">
        <v>132</v>
      </c>
      <c r="C60" s="77" t="s">
        <v>450</v>
      </c>
      <c r="D60" s="78">
        <v>42092</v>
      </c>
      <c r="E60" s="78">
        <v>0</v>
      </c>
      <c r="F60" s="78">
        <v>8373</v>
      </c>
      <c r="G60" s="78">
        <v>2097</v>
      </c>
      <c r="H60" s="78">
        <v>0</v>
      </c>
      <c r="I60" s="78">
        <v>10000</v>
      </c>
      <c r="J60" s="78">
        <v>0</v>
      </c>
    </row>
    <row r="61" spans="1:10" ht="15">
      <c r="A61" s="77" t="s">
        <v>133</v>
      </c>
      <c r="B61" s="77" t="s">
        <v>134</v>
      </c>
      <c r="C61" s="77" t="s">
        <v>450</v>
      </c>
      <c r="D61" s="78">
        <v>206805</v>
      </c>
      <c r="E61" s="78">
        <v>0</v>
      </c>
      <c r="F61" s="78">
        <v>83401</v>
      </c>
      <c r="G61" s="78">
        <v>14350</v>
      </c>
      <c r="H61" s="78">
        <v>613</v>
      </c>
      <c r="I61" s="78">
        <v>10000</v>
      </c>
      <c r="J61" s="78">
        <v>0</v>
      </c>
    </row>
    <row r="62" spans="1:10" ht="15">
      <c r="A62" s="77" t="s">
        <v>135</v>
      </c>
      <c r="B62" s="77" t="s">
        <v>136</v>
      </c>
      <c r="C62" s="77" t="s">
        <v>450</v>
      </c>
      <c r="D62" s="78">
        <v>1138374</v>
      </c>
      <c r="E62" s="78">
        <v>0</v>
      </c>
      <c r="F62" s="78">
        <v>265459</v>
      </c>
      <c r="G62" s="78">
        <v>68275</v>
      </c>
      <c r="H62" s="78">
        <v>4903</v>
      </c>
      <c r="I62" s="78">
        <v>23086</v>
      </c>
      <c r="J62" s="78">
        <v>0</v>
      </c>
    </row>
    <row r="63" spans="1:10" ht="15">
      <c r="A63" s="77" t="s">
        <v>137</v>
      </c>
      <c r="B63" s="77" t="s">
        <v>353</v>
      </c>
      <c r="C63" s="77" t="s">
        <v>450</v>
      </c>
      <c r="D63" s="78">
        <v>19730</v>
      </c>
      <c r="E63" s="78">
        <v>0</v>
      </c>
      <c r="F63" s="78">
        <v>3523</v>
      </c>
      <c r="G63" s="78"/>
      <c r="H63" s="78">
        <v>0</v>
      </c>
      <c r="I63" s="78">
        <v>10000</v>
      </c>
      <c r="J63" s="78">
        <v>0</v>
      </c>
    </row>
    <row r="64" spans="1:10" ht="15">
      <c r="A64" s="77" t="s">
        <v>138</v>
      </c>
      <c r="B64" s="77" t="s">
        <v>354</v>
      </c>
      <c r="C64" s="77" t="s">
        <v>450</v>
      </c>
      <c r="D64" s="78">
        <v>118492</v>
      </c>
      <c r="E64" s="78">
        <v>0</v>
      </c>
      <c r="F64" s="78">
        <v>12038</v>
      </c>
      <c r="G64" s="78">
        <v>459</v>
      </c>
      <c r="H64" s="78">
        <v>0</v>
      </c>
      <c r="I64" s="78">
        <v>10000</v>
      </c>
      <c r="J64" s="78">
        <v>0</v>
      </c>
    </row>
    <row r="65" spans="1:10" ht="15">
      <c r="A65" s="77" t="s">
        <v>139</v>
      </c>
      <c r="B65" s="77" t="s">
        <v>355</v>
      </c>
      <c r="C65" s="77" t="s">
        <v>451</v>
      </c>
      <c r="D65" s="78">
        <v>926947</v>
      </c>
      <c r="E65" s="78">
        <v>136865</v>
      </c>
      <c r="F65" s="78">
        <v>139348</v>
      </c>
      <c r="G65" s="79">
        <v>0</v>
      </c>
      <c r="H65" s="78">
        <v>0</v>
      </c>
      <c r="I65" s="78">
        <v>21425</v>
      </c>
      <c r="J65" s="78">
        <v>59373</v>
      </c>
    </row>
    <row r="66" spans="1:10" ht="15">
      <c r="A66" s="77" t="s">
        <v>140</v>
      </c>
      <c r="B66" s="77" t="s">
        <v>356</v>
      </c>
      <c r="C66" s="77" t="s">
        <v>451</v>
      </c>
      <c r="D66" s="78">
        <v>393692</v>
      </c>
      <c r="E66" s="78">
        <v>0</v>
      </c>
      <c r="F66" s="78">
        <v>56804</v>
      </c>
      <c r="G66" s="79">
        <v>0</v>
      </c>
      <c r="H66" s="78">
        <v>0</v>
      </c>
      <c r="I66" s="78">
        <v>11029</v>
      </c>
      <c r="J66" s="78">
        <v>0</v>
      </c>
    </row>
    <row r="67" spans="1:10" ht="15">
      <c r="A67" s="77" t="s">
        <v>141</v>
      </c>
      <c r="B67" s="77" t="s">
        <v>357</v>
      </c>
      <c r="C67" s="77" t="s">
        <v>451</v>
      </c>
      <c r="D67" s="78">
        <v>64793</v>
      </c>
      <c r="E67" s="78">
        <v>0</v>
      </c>
      <c r="F67" s="78">
        <v>10048</v>
      </c>
      <c r="G67" s="78"/>
      <c r="H67" s="78">
        <v>0</v>
      </c>
      <c r="I67" s="78">
        <v>10000</v>
      </c>
      <c r="J67" s="78">
        <v>0</v>
      </c>
    </row>
    <row r="68" spans="1:10" ht="15">
      <c r="A68" s="77" t="s">
        <v>142</v>
      </c>
      <c r="B68" s="77" t="s">
        <v>358</v>
      </c>
      <c r="C68" s="77" t="s">
        <v>452</v>
      </c>
      <c r="D68" s="78">
        <v>517131</v>
      </c>
      <c r="E68" s="78">
        <v>0</v>
      </c>
      <c r="F68" s="78">
        <v>114086</v>
      </c>
      <c r="G68" s="78">
        <v>123839</v>
      </c>
      <c r="H68" s="78">
        <v>6742</v>
      </c>
      <c r="I68" s="78">
        <v>12683</v>
      </c>
      <c r="J68" s="78">
        <v>0</v>
      </c>
    </row>
    <row r="69" spans="1:10" ht="15">
      <c r="A69" s="77" t="s">
        <v>143</v>
      </c>
      <c r="B69" s="77" t="s">
        <v>359</v>
      </c>
      <c r="C69" s="77" t="s">
        <v>452</v>
      </c>
      <c r="D69" s="78">
        <v>581811</v>
      </c>
      <c r="E69" s="78">
        <v>0</v>
      </c>
      <c r="F69" s="78">
        <v>136094</v>
      </c>
      <c r="G69" s="78">
        <v>74500</v>
      </c>
      <c r="H69" s="78">
        <v>8581</v>
      </c>
      <c r="I69" s="78">
        <v>13671</v>
      </c>
      <c r="J69" s="78">
        <v>0</v>
      </c>
    </row>
    <row r="70" spans="1:10" ht="15">
      <c r="A70" s="77" t="s">
        <v>144</v>
      </c>
      <c r="B70" s="77" t="s">
        <v>145</v>
      </c>
      <c r="C70" s="77" t="s">
        <v>452</v>
      </c>
      <c r="D70" s="78">
        <v>195171</v>
      </c>
      <c r="E70" s="78">
        <v>0</v>
      </c>
      <c r="F70" s="78">
        <v>29216</v>
      </c>
      <c r="G70" s="78">
        <v>13956</v>
      </c>
      <c r="H70" s="78">
        <v>0</v>
      </c>
      <c r="I70" s="78">
        <v>10000</v>
      </c>
      <c r="J70" s="78">
        <v>16861</v>
      </c>
    </row>
    <row r="71" spans="1:10" ht="15">
      <c r="A71" s="77" t="s">
        <v>146</v>
      </c>
      <c r="B71" s="77" t="s">
        <v>360</v>
      </c>
      <c r="C71" s="77" t="s">
        <v>453</v>
      </c>
      <c r="D71" s="78">
        <v>15203</v>
      </c>
      <c r="E71" s="78">
        <v>0</v>
      </c>
      <c r="F71" s="78">
        <v>4284</v>
      </c>
      <c r="G71" s="78">
        <v>131</v>
      </c>
      <c r="H71" s="78">
        <v>0</v>
      </c>
      <c r="I71" s="78">
        <v>10000</v>
      </c>
      <c r="J71" s="78">
        <v>0</v>
      </c>
    </row>
    <row r="72" spans="1:10" ht="15">
      <c r="A72" s="77" t="s">
        <v>147</v>
      </c>
      <c r="B72" s="77" t="s">
        <v>361</v>
      </c>
      <c r="C72" s="77" t="s">
        <v>454</v>
      </c>
      <c r="D72" s="78">
        <v>87041</v>
      </c>
      <c r="E72" s="78">
        <v>0</v>
      </c>
      <c r="F72" s="78">
        <v>13840</v>
      </c>
      <c r="G72" s="79">
        <v>0</v>
      </c>
      <c r="H72" s="78">
        <v>0</v>
      </c>
      <c r="I72" s="78">
        <v>10000</v>
      </c>
      <c r="J72" s="78">
        <v>0</v>
      </c>
    </row>
    <row r="73" spans="1:10" ht="15">
      <c r="A73" s="77" t="s">
        <v>148</v>
      </c>
      <c r="B73" s="77" t="s">
        <v>149</v>
      </c>
      <c r="C73" s="77" t="s">
        <v>454</v>
      </c>
      <c r="D73" s="78">
        <v>145158</v>
      </c>
      <c r="E73" s="78">
        <v>0</v>
      </c>
      <c r="F73" s="78">
        <v>28605</v>
      </c>
      <c r="G73" s="79">
        <v>0</v>
      </c>
      <c r="H73" s="79">
        <v>0</v>
      </c>
      <c r="I73" s="79">
        <v>10000</v>
      </c>
      <c r="J73" s="78">
        <v>0</v>
      </c>
    </row>
    <row r="74" spans="1:10" ht="15">
      <c r="A74" s="77" t="s">
        <v>150</v>
      </c>
      <c r="B74" s="77" t="s">
        <v>362</v>
      </c>
      <c r="C74" s="77" t="s">
        <v>455</v>
      </c>
      <c r="D74" s="78">
        <v>246734</v>
      </c>
      <c r="E74" s="78">
        <v>0</v>
      </c>
      <c r="F74" s="78">
        <v>46089</v>
      </c>
      <c r="G74" s="78">
        <v>10484</v>
      </c>
      <c r="H74" s="78">
        <v>0</v>
      </c>
      <c r="I74" s="78">
        <v>10000</v>
      </c>
      <c r="J74" s="78">
        <v>0</v>
      </c>
    </row>
    <row r="75" spans="1:10" ht="15">
      <c r="A75" s="77" t="s">
        <v>151</v>
      </c>
      <c r="B75" s="77" t="s">
        <v>499</v>
      </c>
      <c r="C75" s="77" t="s">
        <v>500</v>
      </c>
      <c r="D75" s="78">
        <v>23645</v>
      </c>
      <c r="E75" s="78">
        <v>0</v>
      </c>
      <c r="F75" s="78">
        <v>4207</v>
      </c>
      <c r="G75" s="78">
        <v>66</v>
      </c>
      <c r="H75" s="78">
        <v>0</v>
      </c>
      <c r="I75" s="78">
        <v>10000</v>
      </c>
      <c r="J75" s="78">
        <v>1471</v>
      </c>
    </row>
    <row r="76" spans="1:10" ht="15">
      <c r="A76" s="77" t="s">
        <v>152</v>
      </c>
      <c r="B76" s="77" t="s">
        <v>363</v>
      </c>
      <c r="C76" s="77" t="s">
        <v>456</v>
      </c>
      <c r="D76" s="78">
        <v>266679</v>
      </c>
      <c r="E76" s="78">
        <v>0</v>
      </c>
      <c r="F76" s="78">
        <v>32836</v>
      </c>
      <c r="G76" s="78">
        <v>393</v>
      </c>
      <c r="H76" s="78">
        <v>0</v>
      </c>
      <c r="I76" s="78">
        <v>10000</v>
      </c>
      <c r="J76" s="78">
        <v>8718</v>
      </c>
    </row>
    <row r="77" spans="1:10" ht="15">
      <c r="A77" s="77" t="s">
        <v>153</v>
      </c>
      <c r="B77" s="77" t="s">
        <v>364</v>
      </c>
      <c r="C77" s="77" t="s">
        <v>456</v>
      </c>
      <c r="D77" s="78">
        <v>85798</v>
      </c>
      <c r="E77" s="78">
        <v>0</v>
      </c>
      <c r="F77" s="78">
        <v>11782</v>
      </c>
      <c r="G77" s="78"/>
      <c r="H77" s="78">
        <v>0</v>
      </c>
      <c r="I77" s="78">
        <v>10000</v>
      </c>
      <c r="J77" s="78">
        <v>0</v>
      </c>
    </row>
    <row r="78" spans="1:10" ht="15">
      <c r="A78" s="77" t="s">
        <v>154</v>
      </c>
      <c r="B78" s="77" t="s">
        <v>155</v>
      </c>
      <c r="C78" s="77" t="s">
        <v>457</v>
      </c>
      <c r="D78" s="78">
        <v>40670</v>
      </c>
      <c r="E78" s="78">
        <v>0</v>
      </c>
      <c r="F78" s="78">
        <v>6492</v>
      </c>
      <c r="G78" s="79">
        <v>0</v>
      </c>
      <c r="H78" s="78">
        <v>0</v>
      </c>
      <c r="I78" s="78">
        <v>10000</v>
      </c>
      <c r="J78" s="78">
        <v>0</v>
      </c>
    </row>
    <row r="79" spans="1:10" ht="15">
      <c r="A79" s="77" t="s">
        <v>156</v>
      </c>
      <c r="B79" s="77" t="s">
        <v>157</v>
      </c>
      <c r="C79" s="77" t="s">
        <v>458</v>
      </c>
      <c r="D79" s="78">
        <v>9666424</v>
      </c>
      <c r="E79" s="78">
        <v>31479</v>
      </c>
      <c r="F79" s="78">
        <v>1478504</v>
      </c>
      <c r="G79" s="78">
        <v>445690</v>
      </c>
      <c r="H79" s="78">
        <v>22371</v>
      </c>
      <c r="I79" s="78">
        <v>186356</v>
      </c>
      <c r="J79" s="78">
        <v>0</v>
      </c>
    </row>
    <row r="80" spans="1:10" ht="15">
      <c r="A80" s="77" t="s">
        <v>158</v>
      </c>
      <c r="B80" s="77" t="s">
        <v>365</v>
      </c>
      <c r="C80" s="77" t="s">
        <v>459</v>
      </c>
      <c r="D80" s="78">
        <v>23877</v>
      </c>
      <c r="E80" s="78">
        <v>0</v>
      </c>
      <c r="F80" s="78">
        <v>4481</v>
      </c>
      <c r="G80" s="78"/>
      <c r="H80" s="78">
        <v>0</v>
      </c>
      <c r="I80" s="78">
        <v>10000</v>
      </c>
      <c r="J80" s="78">
        <v>0</v>
      </c>
    </row>
    <row r="81" spans="1:10" ht="15">
      <c r="A81" s="77" t="s">
        <v>159</v>
      </c>
      <c r="B81" s="77" t="s">
        <v>366</v>
      </c>
      <c r="C81" s="77" t="s">
        <v>459</v>
      </c>
      <c r="D81" s="78">
        <v>16277</v>
      </c>
      <c r="E81" s="78">
        <v>0</v>
      </c>
      <c r="F81" s="78">
        <v>3018</v>
      </c>
      <c r="G81" s="78"/>
      <c r="H81" s="78">
        <v>0</v>
      </c>
      <c r="I81" s="78">
        <v>10000</v>
      </c>
      <c r="J81" s="78">
        <v>0</v>
      </c>
    </row>
    <row r="82" spans="1:10" ht="15">
      <c r="A82" s="77" t="s">
        <v>160</v>
      </c>
      <c r="B82" s="77" t="s">
        <v>161</v>
      </c>
      <c r="C82" s="77" t="s">
        <v>460</v>
      </c>
      <c r="D82" s="79">
        <v>0</v>
      </c>
      <c r="E82" s="78">
        <v>0</v>
      </c>
      <c r="F82" s="79">
        <v>0</v>
      </c>
      <c r="G82" s="79">
        <v>0</v>
      </c>
      <c r="H82" s="78">
        <v>0</v>
      </c>
      <c r="I82" s="130">
        <v>0</v>
      </c>
      <c r="J82" s="79">
        <v>0</v>
      </c>
    </row>
    <row r="83" spans="1:10" ht="15">
      <c r="A83" s="77" t="s">
        <v>162</v>
      </c>
      <c r="B83" s="77" t="s">
        <v>163</v>
      </c>
      <c r="C83" s="77" t="s">
        <v>460</v>
      </c>
      <c r="D83" s="79">
        <v>0</v>
      </c>
      <c r="E83" s="78">
        <v>0</v>
      </c>
      <c r="F83" s="79">
        <v>0</v>
      </c>
      <c r="G83" s="79">
        <v>0</v>
      </c>
      <c r="H83" s="78">
        <v>1226</v>
      </c>
      <c r="I83" s="130">
        <v>0</v>
      </c>
      <c r="J83" s="79">
        <v>0</v>
      </c>
    </row>
    <row r="84" spans="1:10" ht="15">
      <c r="A84" s="77" t="s">
        <v>164</v>
      </c>
      <c r="B84" s="77" t="s">
        <v>165</v>
      </c>
      <c r="C84" s="77" t="s">
        <v>460</v>
      </c>
      <c r="D84" s="79">
        <v>0</v>
      </c>
      <c r="E84" s="78">
        <v>0</v>
      </c>
      <c r="F84" s="79">
        <v>0</v>
      </c>
      <c r="G84" s="79">
        <v>0</v>
      </c>
      <c r="H84" s="78">
        <v>0</v>
      </c>
      <c r="I84" s="130">
        <v>0</v>
      </c>
      <c r="J84" s="79">
        <v>0</v>
      </c>
    </row>
    <row r="85" spans="1:10" ht="15">
      <c r="A85" s="77" t="s">
        <v>166</v>
      </c>
      <c r="B85" s="77" t="s">
        <v>167</v>
      </c>
      <c r="C85" s="77" t="s">
        <v>460</v>
      </c>
      <c r="D85" s="79">
        <v>0</v>
      </c>
      <c r="E85" s="78">
        <v>0</v>
      </c>
      <c r="F85" s="79">
        <v>0</v>
      </c>
      <c r="G85" s="79">
        <v>0</v>
      </c>
      <c r="H85" s="79">
        <v>0</v>
      </c>
      <c r="I85" s="79">
        <v>0</v>
      </c>
      <c r="J85" s="79">
        <v>0</v>
      </c>
    </row>
    <row r="86" spans="1:10" ht="15">
      <c r="A86" s="77" t="s">
        <v>168</v>
      </c>
      <c r="B86" s="77" t="s">
        <v>367</v>
      </c>
      <c r="C86" s="77" t="s">
        <v>460</v>
      </c>
      <c r="D86" s="79">
        <v>0</v>
      </c>
      <c r="E86" s="78">
        <v>0</v>
      </c>
      <c r="F86" s="79">
        <v>0</v>
      </c>
      <c r="G86" s="79">
        <v>0</v>
      </c>
      <c r="H86" s="78">
        <v>0</v>
      </c>
      <c r="I86" s="130">
        <v>0</v>
      </c>
      <c r="J86" s="79">
        <v>0</v>
      </c>
    </row>
    <row r="87" spans="1:10" ht="15">
      <c r="A87" s="77" t="s">
        <v>169</v>
      </c>
      <c r="B87" s="77" t="s">
        <v>170</v>
      </c>
      <c r="C87" s="77" t="s">
        <v>461</v>
      </c>
      <c r="D87" s="78">
        <v>268367</v>
      </c>
      <c r="E87" s="78">
        <v>0</v>
      </c>
      <c r="F87" s="78">
        <v>44174</v>
      </c>
      <c r="G87" s="78">
        <v>24309</v>
      </c>
      <c r="H87" s="78">
        <v>1532</v>
      </c>
      <c r="I87" s="78">
        <v>10000</v>
      </c>
      <c r="J87" s="78">
        <v>15713</v>
      </c>
    </row>
    <row r="88" spans="1:10" ht="15">
      <c r="A88" s="77" t="s">
        <v>171</v>
      </c>
      <c r="B88" s="77" t="s">
        <v>172</v>
      </c>
      <c r="C88" s="77" t="s">
        <v>462</v>
      </c>
      <c r="D88" s="78">
        <v>477207</v>
      </c>
      <c r="E88" s="78">
        <v>14206</v>
      </c>
      <c r="F88" s="78">
        <v>101402</v>
      </c>
      <c r="G88" s="78">
        <v>15857</v>
      </c>
      <c r="H88" s="78">
        <v>0</v>
      </c>
      <c r="I88" s="78">
        <v>11816</v>
      </c>
      <c r="J88" s="78">
        <v>0</v>
      </c>
    </row>
    <row r="89" spans="1:10" ht="15">
      <c r="A89" s="77" t="s">
        <v>173</v>
      </c>
      <c r="B89" s="77" t="s">
        <v>368</v>
      </c>
      <c r="C89" s="77" t="s">
        <v>462</v>
      </c>
      <c r="D89" s="78">
        <v>101870</v>
      </c>
      <c r="E89" s="78">
        <v>0</v>
      </c>
      <c r="F89" s="78">
        <v>23497</v>
      </c>
      <c r="G89" s="78">
        <v>2293</v>
      </c>
      <c r="H89" s="78">
        <v>306</v>
      </c>
      <c r="I89" s="78">
        <v>10000</v>
      </c>
      <c r="J89" s="78">
        <v>0</v>
      </c>
    </row>
    <row r="90" spans="1:10" ht="15">
      <c r="A90" s="77" t="s">
        <v>174</v>
      </c>
      <c r="B90" s="77" t="s">
        <v>369</v>
      </c>
      <c r="C90" s="77" t="s">
        <v>462</v>
      </c>
      <c r="D90" s="78">
        <v>144016</v>
      </c>
      <c r="E90" s="78">
        <v>0</v>
      </c>
      <c r="F90" s="78">
        <v>23739</v>
      </c>
      <c r="G90" s="78">
        <v>3997</v>
      </c>
      <c r="H90" s="78">
        <v>613</v>
      </c>
      <c r="I90" s="78">
        <v>10000</v>
      </c>
      <c r="J90" s="78">
        <v>0</v>
      </c>
    </row>
    <row r="91" spans="1:10" ht="15">
      <c r="A91" s="77" t="s">
        <v>175</v>
      </c>
      <c r="B91" s="77" t="s">
        <v>176</v>
      </c>
      <c r="C91" s="77" t="s">
        <v>463</v>
      </c>
      <c r="D91" s="78">
        <v>2721871</v>
      </c>
      <c r="E91" s="78">
        <v>44987</v>
      </c>
      <c r="F91" s="78">
        <v>509137</v>
      </c>
      <c r="G91" s="78">
        <v>130916</v>
      </c>
      <c r="H91" s="78">
        <v>0</v>
      </c>
      <c r="I91" s="78">
        <v>51994</v>
      </c>
      <c r="J91" s="78">
        <v>0</v>
      </c>
    </row>
    <row r="92" spans="1:10" ht="15">
      <c r="A92" s="77" t="s">
        <v>177</v>
      </c>
      <c r="B92" s="77" t="s">
        <v>370</v>
      </c>
      <c r="C92" s="77" t="s">
        <v>463</v>
      </c>
      <c r="D92" s="78">
        <v>1626275</v>
      </c>
      <c r="E92" s="78">
        <v>0</v>
      </c>
      <c r="F92" s="78">
        <v>331726</v>
      </c>
      <c r="G92" s="78">
        <v>39380</v>
      </c>
      <c r="H92" s="78">
        <v>0</v>
      </c>
      <c r="I92" s="78">
        <v>32940</v>
      </c>
      <c r="J92" s="78">
        <v>0</v>
      </c>
    </row>
    <row r="93" spans="1:10" ht="15">
      <c r="A93" s="77" t="s">
        <v>178</v>
      </c>
      <c r="B93" s="77" t="s">
        <v>371</v>
      </c>
      <c r="C93" s="77" t="s">
        <v>463</v>
      </c>
      <c r="D93" s="78">
        <v>279694</v>
      </c>
      <c r="E93" s="78">
        <v>0</v>
      </c>
      <c r="F93" s="78">
        <v>49101</v>
      </c>
      <c r="G93" s="78">
        <v>11467</v>
      </c>
      <c r="H93" s="78">
        <v>1226</v>
      </c>
      <c r="I93" s="78">
        <v>10000</v>
      </c>
      <c r="J93" s="78">
        <v>18619</v>
      </c>
    </row>
    <row r="94" spans="1:10" ht="15">
      <c r="A94" s="77" t="s">
        <v>179</v>
      </c>
      <c r="B94" s="77" t="s">
        <v>180</v>
      </c>
      <c r="C94" s="77" t="s">
        <v>464</v>
      </c>
      <c r="D94" s="78">
        <v>358716</v>
      </c>
      <c r="E94" s="78">
        <v>0</v>
      </c>
      <c r="F94" s="78">
        <v>57490</v>
      </c>
      <c r="G94" s="78">
        <v>2162</v>
      </c>
      <c r="H94" s="78">
        <v>0</v>
      </c>
      <c r="I94" s="78">
        <v>10000</v>
      </c>
      <c r="J94" s="78">
        <v>1758</v>
      </c>
    </row>
    <row r="95" spans="1:10" ht="15">
      <c r="A95" s="77" t="s">
        <v>181</v>
      </c>
      <c r="B95" s="77" t="s">
        <v>182</v>
      </c>
      <c r="C95" s="77" t="s">
        <v>464</v>
      </c>
      <c r="D95" s="78">
        <v>33210</v>
      </c>
      <c r="E95" s="78">
        <v>0</v>
      </c>
      <c r="F95" s="78">
        <v>5838</v>
      </c>
      <c r="G95" s="78">
        <v>393</v>
      </c>
      <c r="H95" s="78">
        <v>0</v>
      </c>
      <c r="I95" s="78">
        <v>10000</v>
      </c>
      <c r="J95" s="78">
        <v>3283</v>
      </c>
    </row>
    <row r="96" spans="1:10" ht="15">
      <c r="A96" s="77" t="s">
        <v>183</v>
      </c>
      <c r="B96" s="77" t="s">
        <v>184</v>
      </c>
      <c r="C96" s="77" t="s">
        <v>464</v>
      </c>
      <c r="D96" s="78">
        <v>40792</v>
      </c>
      <c r="E96" s="78">
        <v>0</v>
      </c>
      <c r="F96" s="78">
        <v>7578</v>
      </c>
      <c r="G96" s="78">
        <v>262</v>
      </c>
      <c r="H96" s="78">
        <v>0</v>
      </c>
      <c r="I96" s="78">
        <v>10000</v>
      </c>
      <c r="J96" s="78">
        <v>0</v>
      </c>
    </row>
    <row r="97" spans="1:10" ht="15">
      <c r="A97" s="77" t="s">
        <v>185</v>
      </c>
      <c r="B97" s="77" t="s">
        <v>372</v>
      </c>
      <c r="C97" s="77" t="s">
        <v>464</v>
      </c>
      <c r="D97" s="78">
        <v>85146</v>
      </c>
      <c r="E97" s="78">
        <v>0</v>
      </c>
      <c r="F97" s="78">
        <v>7633</v>
      </c>
      <c r="G97" s="79">
        <v>0</v>
      </c>
      <c r="H97" s="78">
        <v>0</v>
      </c>
      <c r="I97" s="78">
        <v>10000</v>
      </c>
      <c r="J97" s="78">
        <v>1955</v>
      </c>
    </row>
    <row r="98" spans="1:10" ht="15">
      <c r="A98" s="77" t="s">
        <v>186</v>
      </c>
      <c r="B98" s="77" t="s">
        <v>187</v>
      </c>
      <c r="C98" s="77" t="s">
        <v>464</v>
      </c>
      <c r="D98" s="78"/>
      <c r="E98" s="78">
        <v>0</v>
      </c>
      <c r="F98" s="78">
        <v>1228</v>
      </c>
      <c r="G98" s="78"/>
      <c r="H98" s="78">
        <v>0</v>
      </c>
      <c r="I98" s="78">
        <v>10000</v>
      </c>
      <c r="J98" s="78">
        <v>0</v>
      </c>
    </row>
    <row r="99" spans="1:10" ht="15">
      <c r="A99" s="77" t="s">
        <v>188</v>
      </c>
      <c r="B99" s="77" t="s">
        <v>189</v>
      </c>
      <c r="C99" s="77" t="s">
        <v>464</v>
      </c>
      <c r="D99" s="78">
        <v>1179</v>
      </c>
      <c r="E99" s="78">
        <v>0</v>
      </c>
      <c r="F99" s="78">
        <v>1312</v>
      </c>
      <c r="G99" s="78"/>
      <c r="H99" s="78">
        <v>0</v>
      </c>
      <c r="I99" s="78">
        <v>10000</v>
      </c>
      <c r="J99" s="78">
        <v>0</v>
      </c>
    </row>
    <row r="100" spans="1:10" ht="15">
      <c r="A100" s="77" t="s">
        <v>190</v>
      </c>
      <c r="B100" s="77" t="s">
        <v>191</v>
      </c>
      <c r="C100" s="77" t="s">
        <v>465</v>
      </c>
      <c r="D100" s="79">
        <v>0</v>
      </c>
      <c r="E100" s="78">
        <v>0</v>
      </c>
      <c r="F100" s="79">
        <v>0</v>
      </c>
      <c r="G100" s="78"/>
      <c r="H100" s="78">
        <v>0</v>
      </c>
      <c r="I100" s="130">
        <v>0</v>
      </c>
      <c r="J100" s="79">
        <v>0</v>
      </c>
    </row>
    <row r="101" spans="1:10" ht="15">
      <c r="A101" s="77" t="s">
        <v>192</v>
      </c>
      <c r="B101" s="77" t="s">
        <v>373</v>
      </c>
      <c r="C101" s="77" t="s">
        <v>465</v>
      </c>
      <c r="D101" s="79">
        <v>0</v>
      </c>
      <c r="E101" s="78">
        <v>0</v>
      </c>
      <c r="F101" s="79">
        <v>0</v>
      </c>
      <c r="G101" s="79">
        <v>0</v>
      </c>
      <c r="H101" s="78">
        <v>0</v>
      </c>
      <c r="I101" s="130">
        <v>0</v>
      </c>
      <c r="J101" s="79">
        <v>0</v>
      </c>
    </row>
    <row r="102" spans="1:10" ht="15">
      <c r="A102" s="77" t="s">
        <v>193</v>
      </c>
      <c r="B102" s="77" t="s">
        <v>374</v>
      </c>
      <c r="C102" s="77" t="s">
        <v>465</v>
      </c>
      <c r="D102" s="79">
        <v>0</v>
      </c>
      <c r="E102" s="78">
        <v>0</v>
      </c>
      <c r="F102" s="79">
        <v>0</v>
      </c>
      <c r="G102" s="78"/>
      <c r="H102" s="78">
        <v>306</v>
      </c>
      <c r="I102" s="130">
        <v>0</v>
      </c>
      <c r="J102" s="79">
        <v>0</v>
      </c>
    </row>
    <row r="103" spans="1:10" ht="15">
      <c r="A103" s="77" t="s">
        <v>194</v>
      </c>
      <c r="B103" s="77" t="s">
        <v>375</v>
      </c>
      <c r="C103" s="77" t="s">
        <v>466</v>
      </c>
      <c r="D103" s="79">
        <v>0</v>
      </c>
      <c r="E103" s="78">
        <v>0</v>
      </c>
      <c r="F103" s="79">
        <v>0</v>
      </c>
      <c r="G103" s="79">
        <v>0</v>
      </c>
      <c r="H103" s="78">
        <v>0</v>
      </c>
      <c r="I103" s="78">
        <v>11085</v>
      </c>
      <c r="J103" s="78">
        <v>0</v>
      </c>
    </row>
    <row r="104" spans="1:10" ht="15">
      <c r="A104" s="77" t="s">
        <v>195</v>
      </c>
      <c r="B104" s="77" t="s">
        <v>376</v>
      </c>
      <c r="C104" s="77" t="s">
        <v>466</v>
      </c>
      <c r="D104" s="79">
        <v>0</v>
      </c>
      <c r="E104" s="78">
        <v>0</v>
      </c>
      <c r="F104" s="79">
        <v>0</v>
      </c>
      <c r="G104" s="78">
        <v>66</v>
      </c>
      <c r="H104" s="78">
        <v>0</v>
      </c>
      <c r="I104" s="130">
        <v>0</v>
      </c>
      <c r="J104" s="79">
        <v>0</v>
      </c>
    </row>
    <row r="105" spans="1:10" ht="15">
      <c r="A105" s="77" t="s">
        <v>196</v>
      </c>
      <c r="B105" s="77" t="s">
        <v>377</v>
      </c>
      <c r="C105" s="77" t="s">
        <v>466</v>
      </c>
      <c r="D105" s="79">
        <v>0</v>
      </c>
      <c r="E105" s="78">
        <v>0</v>
      </c>
      <c r="F105" s="78">
        <v>4248</v>
      </c>
      <c r="G105" s="78">
        <v>66</v>
      </c>
      <c r="H105" s="78">
        <v>0</v>
      </c>
      <c r="I105" s="78">
        <v>10000</v>
      </c>
      <c r="J105" s="78">
        <v>0</v>
      </c>
    </row>
    <row r="106" spans="1:10" ht="15">
      <c r="A106" s="77" t="s">
        <v>197</v>
      </c>
      <c r="B106" s="77" t="s">
        <v>378</v>
      </c>
      <c r="C106" s="77" t="s">
        <v>466</v>
      </c>
      <c r="D106" s="79">
        <v>0</v>
      </c>
      <c r="E106" s="78">
        <v>0</v>
      </c>
      <c r="F106" s="79">
        <v>0</v>
      </c>
      <c r="G106" s="78">
        <v>66</v>
      </c>
      <c r="H106" s="78">
        <v>0</v>
      </c>
      <c r="I106" s="130">
        <v>0</v>
      </c>
      <c r="J106" s="79">
        <v>0</v>
      </c>
    </row>
    <row r="107" spans="1:10" ht="15">
      <c r="A107" s="77" t="s">
        <v>198</v>
      </c>
      <c r="B107" s="77" t="s">
        <v>379</v>
      </c>
      <c r="C107" s="77" t="s">
        <v>467</v>
      </c>
      <c r="D107" s="78">
        <v>18044</v>
      </c>
      <c r="E107" s="78">
        <v>0</v>
      </c>
      <c r="F107" s="78">
        <v>2325</v>
      </c>
      <c r="G107" s="78">
        <v>131</v>
      </c>
      <c r="H107" s="78">
        <v>0</v>
      </c>
      <c r="I107" s="78">
        <v>10000</v>
      </c>
      <c r="J107" s="78">
        <v>0</v>
      </c>
    </row>
    <row r="108" spans="1:10" ht="15">
      <c r="A108" s="77" t="s">
        <v>199</v>
      </c>
      <c r="B108" s="77" t="s">
        <v>200</v>
      </c>
      <c r="C108" s="77" t="s">
        <v>467</v>
      </c>
      <c r="D108" s="78">
        <v>78217</v>
      </c>
      <c r="E108" s="78">
        <v>0</v>
      </c>
      <c r="F108" s="78">
        <v>12663</v>
      </c>
      <c r="G108" s="78">
        <v>393</v>
      </c>
      <c r="H108" s="78">
        <v>0</v>
      </c>
      <c r="I108" s="78">
        <v>10000</v>
      </c>
      <c r="J108" s="78">
        <v>0</v>
      </c>
    </row>
    <row r="109" spans="1:10" ht="15">
      <c r="A109" s="77" t="s">
        <v>201</v>
      </c>
      <c r="B109" s="77" t="s">
        <v>202</v>
      </c>
      <c r="C109" s="77" t="s">
        <v>467</v>
      </c>
      <c r="D109" s="78">
        <v>4129047</v>
      </c>
      <c r="E109" s="78">
        <v>32851</v>
      </c>
      <c r="F109" s="78">
        <v>630980</v>
      </c>
      <c r="G109" s="78">
        <v>53664</v>
      </c>
      <c r="H109" s="78">
        <v>0</v>
      </c>
      <c r="I109" s="78">
        <v>76573</v>
      </c>
      <c r="J109" s="78">
        <v>0</v>
      </c>
    </row>
    <row r="110" spans="1:10" ht="15">
      <c r="A110" s="77" t="s">
        <v>203</v>
      </c>
      <c r="B110" s="77" t="s">
        <v>380</v>
      </c>
      <c r="C110" s="77" t="s">
        <v>468</v>
      </c>
      <c r="D110" s="78">
        <v>9231</v>
      </c>
      <c r="E110" s="78">
        <v>0</v>
      </c>
      <c r="F110" s="78">
        <v>2252</v>
      </c>
      <c r="G110" s="78"/>
      <c r="H110" s="78">
        <v>0</v>
      </c>
      <c r="I110" s="78">
        <v>10000</v>
      </c>
      <c r="J110" s="78">
        <v>0</v>
      </c>
    </row>
    <row r="111" spans="1:10" ht="15">
      <c r="A111" s="77" t="s">
        <v>204</v>
      </c>
      <c r="B111" s="77" t="s">
        <v>381</v>
      </c>
      <c r="C111" s="77" t="s">
        <v>469</v>
      </c>
      <c r="D111" s="78">
        <v>246707</v>
      </c>
      <c r="E111" s="78">
        <v>0</v>
      </c>
      <c r="F111" s="78">
        <v>63832</v>
      </c>
      <c r="G111" s="78">
        <v>14939</v>
      </c>
      <c r="H111" s="78">
        <v>0</v>
      </c>
      <c r="I111" s="78">
        <v>10000</v>
      </c>
      <c r="J111" s="78">
        <v>0</v>
      </c>
    </row>
    <row r="112" spans="1:10" ht="15">
      <c r="A112" s="77" t="s">
        <v>205</v>
      </c>
      <c r="B112" s="77" t="s">
        <v>382</v>
      </c>
      <c r="C112" s="77" t="s">
        <v>470</v>
      </c>
      <c r="D112" s="78">
        <v>792147</v>
      </c>
      <c r="E112" s="78">
        <v>0</v>
      </c>
      <c r="F112" s="78">
        <v>143890</v>
      </c>
      <c r="G112" s="78">
        <v>10287</v>
      </c>
      <c r="H112" s="78">
        <v>0</v>
      </c>
      <c r="I112" s="78">
        <v>17401</v>
      </c>
      <c r="J112" s="78">
        <v>44790</v>
      </c>
    </row>
    <row r="113" spans="1:10" ht="15">
      <c r="A113" s="77" t="s">
        <v>206</v>
      </c>
      <c r="B113" s="77" t="s">
        <v>383</v>
      </c>
      <c r="C113" s="77" t="s">
        <v>470</v>
      </c>
      <c r="D113" s="78">
        <v>106988</v>
      </c>
      <c r="E113" s="78">
        <v>0</v>
      </c>
      <c r="F113" s="78">
        <v>15815</v>
      </c>
      <c r="G113" s="79">
        <v>0</v>
      </c>
      <c r="H113" s="78">
        <v>0</v>
      </c>
      <c r="I113" s="78">
        <v>10000</v>
      </c>
      <c r="J113" s="78">
        <v>12449</v>
      </c>
    </row>
    <row r="114" spans="1:10" ht="15">
      <c r="A114" s="77" t="s">
        <v>207</v>
      </c>
      <c r="B114" s="77" t="s">
        <v>384</v>
      </c>
      <c r="C114" s="77" t="s">
        <v>470</v>
      </c>
      <c r="D114" s="78">
        <v>92746</v>
      </c>
      <c r="E114" s="78">
        <v>0</v>
      </c>
      <c r="F114" s="78">
        <v>18864</v>
      </c>
      <c r="G114" s="78">
        <v>2621</v>
      </c>
      <c r="H114" s="78">
        <v>0</v>
      </c>
      <c r="I114" s="78">
        <v>10000</v>
      </c>
      <c r="J114" s="78">
        <v>0</v>
      </c>
    </row>
    <row r="115" spans="1:10" ht="15">
      <c r="A115" s="77" t="s">
        <v>208</v>
      </c>
      <c r="B115" s="77" t="s">
        <v>385</v>
      </c>
      <c r="C115" s="77" t="s">
        <v>471</v>
      </c>
      <c r="D115" s="78">
        <v>1240742</v>
      </c>
      <c r="E115" s="78">
        <v>0</v>
      </c>
      <c r="F115" s="78">
        <v>222201</v>
      </c>
      <c r="G115" s="78">
        <v>69586</v>
      </c>
      <c r="H115" s="78">
        <v>0</v>
      </c>
      <c r="I115" s="78">
        <v>25355</v>
      </c>
      <c r="J115" s="78">
        <v>99893</v>
      </c>
    </row>
    <row r="116" spans="1:10" ht="15">
      <c r="A116" s="77" t="s">
        <v>209</v>
      </c>
      <c r="B116" s="77" t="s">
        <v>386</v>
      </c>
      <c r="C116" s="77" t="s">
        <v>471</v>
      </c>
      <c r="D116" s="78">
        <v>65972</v>
      </c>
      <c r="E116" s="78">
        <v>0</v>
      </c>
      <c r="F116" s="78">
        <v>12579</v>
      </c>
      <c r="G116" s="78">
        <v>131</v>
      </c>
      <c r="H116" s="78">
        <v>0</v>
      </c>
      <c r="I116" s="78">
        <v>10000</v>
      </c>
      <c r="J116" s="78">
        <v>0</v>
      </c>
    </row>
    <row r="117" spans="1:10" ht="15">
      <c r="A117" s="77" t="s">
        <v>210</v>
      </c>
      <c r="B117" s="77" t="s">
        <v>387</v>
      </c>
      <c r="C117" s="77" t="s">
        <v>472</v>
      </c>
      <c r="D117" s="79">
        <v>0</v>
      </c>
      <c r="E117" s="78">
        <v>0</v>
      </c>
      <c r="F117" s="79">
        <v>0</v>
      </c>
      <c r="G117" s="79">
        <v>0</v>
      </c>
      <c r="H117" s="78">
        <v>0</v>
      </c>
      <c r="I117" s="78">
        <v>10000</v>
      </c>
      <c r="J117" s="78">
        <v>0</v>
      </c>
    </row>
    <row r="118" spans="1:10" ht="15">
      <c r="A118" s="77" t="s">
        <v>211</v>
      </c>
      <c r="B118" s="77" t="s">
        <v>388</v>
      </c>
      <c r="C118" s="77" t="s">
        <v>472</v>
      </c>
      <c r="D118" s="78">
        <v>538694</v>
      </c>
      <c r="E118" s="78">
        <v>0</v>
      </c>
      <c r="F118" s="78">
        <v>87283</v>
      </c>
      <c r="G118" s="78">
        <v>60937</v>
      </c>
      <c r="H118" s="78">
        <v>7048</v>
      </c>
      <c r="I118" s="78">
        <v>13597</v>
      </c>
      <c r="J118" s="78">
        <v>0</v>
      </c>
    </row>
    <row r="119" spans="1:10" ht="15">
      <c r="A119" s="77" t="s">
        <v>212</v>
      </c>
      <c r="B119" s="77" t="s">
        <v>389</v>
      </c>
      <c r="C119" s="77" t="s">
        <v>472</v>
      </c>
      <c r="D119" s="79">
        <v>0</v>
      </c>
      <c r="E119" s="78">
        <v>0</v>
      </c>
      <c r="F119" s="79">
        <v>0</v>
      </c>
      <c r="G119" s="78"/>
      <c r="H119" s="78">
        <v>0</v>
      </c>
      <c r="I119" s="130">
        <v>0</v>
      </c>
      <c r="J119" s="79">
        <v>0</v>
      </c>
    </row>
    <row r="120" spans="1:10" ht="15">
      <c r="A120" s="77" t="s">
        <v>213</v>
      </c>
      <c r="B120" s="77" t="s">
        <v>390</v>
      </c>
      <c r="C120" s="77" t="s">
        <v>472</v>
      </c>
      <c r="D120" s="79">
        <v>0</v>
      </c>
      <c r="E120" s="78">
        <v>0</v>
      </c>
      <c r="F120" s="79">
        <v>0</v>
      </c>
      <c r="G120" s="79">
        <v>0</v>
      </c>
      <c r="H120" s="78">
        <v>0</v>
      </c>
      <c r="I120" s="130">
        <v>0</v>
      </c>
      <c r="J120" s="79">
        <v>0</v>
      </c>
    </row>
    <row r="121" spans="1:10" ht="15">
      <c r="A121" s="77" t="s">
        <v>214</v>
      </c>
      <c r="B121" s="77" t="s">
        <v>215</v>
      </c>
      <c r="C121" s="77" t="s">
        <v>473</v>
      </c>
      <c r="D121" s="78">
        <v>659734</v>
      </c>
      <c r="E121" s="78">
        <v>0</v>
      </c>
      <c r="F121" s="78">
        <v>67536</v>
      </c>
      <c r="G121" s="79">
        <v>0</v>
      </c>
      <c r="H121" s="78">
        <v>0</v>
      </c>
      <c r="I121" s="78">
        <v>15538</v>
      </c>
      <c r="J121" s="78">
        <v>21471</v>
      </c>
    </row>
    <row r="122" spans="1:10" ht="15">
      <c r="A122" s="77" t="s">
        <v>216</v>
      </c>
      <c r="B122" s="77" t="s">
        <v>217</v>
      </c>
      <c r="C122" s="77" t="s">
        <v>473</v>
      </c>
      <c r="D122" s="78">
        <v>463047</v>
      </c>
      <c r="E122" s="78">
        <v>0</v>
      </c>
      <c r="F122" s="78">
        <v>45932</v>
      </c>
      <c r="G122" s="79">
        <v>0</v>
      </c>
      <c r="H122" s="78">
        <v>0</v>
      </c>
      <c r="I122" s="78">
        <v>11906</v>
      </c>
      <c r="J122" s="78">
        <v>14117</v>
      </c>
    </row>
    <row r="123" spans="1:10" ht="15">
      <c r="A123" s="77" t="s">
        <v>218</v>
      </c>
      <c r="B123" s="77" t="s">
        <v>219</v>
      </c>
      <c r="C123" s="77" t="s">
        <v>473</v>
      </c>
      <c r="D123" s="78">
        <v>90715</v>
      </c>
      <c r="E123" s="78">
        <v>0</v>
      </c>
      <c r="F123" s="78">
        <v>7981</v>
      </c>
      <c r="G123" s="78">
        <v>1638</v>
      </c>
      <c r="H123" s="78">
        <v>0</v>
      </c>
      <c r="I123" s="78">
        <v>10000</v>
      </c>
      <c r="J123" s="78">
        <v>2368</v>
      </c>
    </row>
    <row r="124" spans="1:10" ht="15">
      <c r="A124" s="77" t="s">
        <v>220</v>
      </c>
      <c r="B124" s="77" t="s">
        <v>221</v>
      </c>
      <c r="C124" s="77" t="s">
        <v>473</v>
      </c>
      <c r="D124" s="78">
        <v>104214</v>
      </c>
      <c r="E124" s="78">
        <v>0</v>
      </c>
      <c r="F124" s="78">
        <v>13308</v>
      </c>
      <c r="G124" s="79">
        <v>0</v>
      </c>
      <c r="H124" s="78">
        <v>0</v>
      </c>
      <c r="I124" s="78">
        <v>10000</v>
      </c>
      <c r="J124" s="78">
        <v>0</v>
      </c>
    </row>
    <row r="125" spans="1:10" ht="15">
      <c r="A125" s="77" t="s">
        <v>222</v>
      </c>
      <c r="B125" s="77" t="s">
        <v>223</v>
      </c>
      <c r="C125" s="77" t="s">
        <v>473</v>
      </c>
      <c r="D125" s="78">
        <v>28760</v>
      </c>
      <c r="E125" s="78">
        <v>0</v>
      </c>
      <c r="F125" s="78">
        <v>2931</v>
      </c>
      <c r="G125" s="78"/>
      <c r="H125" s="78">
        <v>0</v>
      </c>
      <c r="I125" s="78">
        <v>10000</v>
      </c>
      <c r="J125" s="78">
        <v>0</v>
      </c>
    </row>
    <row r="126" spans="1:10" ht="15">
      <c r="A126" s="77" t="s">
        <v>224</v>
      </c>
      <c r="B126" s="77" t="s">
        <v>225</v>
      </c>
      <c r="C126" s="77" t="s">
        <v>473</v>
      </c>
      <c r="D126" s="78">
        <v>53054</v>
      </c>
      <c r="E126" s="78">
        <v>0</v>
      </c>
      <c r="F126" s="78">
        <v>8499</v>
      </c>
      <c r="G126" s="78"/>
      <c r="H126" s="78">
        <v>0</v>
      </c>
      <c r="I126" s="78">
        <v>10000</v>
      </c>
      <c r="J126" s="78">
        <v>0</v>
      </c>
    </row>
    <row r="127" spans="1:10" ht="15">
      <c r="A127" s="77" t="s">
        <v>226</v>
      </c>
      <c r="B127" s="77" t="s">
        <v>227</v>
      </c>
      <c r="C127" s="77" t="s">
        <v>474</v>
      </c>
      <c r="D127" s="78">
        <v>24228</v>
      </c>
      <c r="E127" s="78">
        <v>0</v>
      </c>
      <c r="F127" s="78">
        <v>6376</v>
      </c>
      <c r="G127" s="78">
        <v>590</v>
      </c>
      <c r="H127" s="78">
        <v>0</v>
      </c>
      <c r="I127" s="78">
        <v>10000</v>
      </c>
      <c r="J127" s="78">
        <v>0</v>
      </c>
    </row>
    <row r="128" spans="1:10" ht="15">
      <c r="A128" s="77" t="s">
        <v>228</v>
      </c>
      <c r="B128" s="77" t="s">
        <v>229</v>
      </c>
      <c r="C128" s="77" t="s">
        <v>474</v>
      </c>
      <c r="D128" s="78">
        <v>39291</v>
      </c>
      <c r="E128" s="78">
        <v>0</v>
      </c>
      <c r="F128" s="78">
        <v>7310</v>
      </c>
      <c r="G128" s="78">
        <v>524</v>
      </c>
      <c r="H128" s="78">
        <v>0</v>
      </c>
      <c r="I128" s="78">
        <v>10000</v>
      </c>
      <c r="J128" s="78">
        <v>0</v>
      </c>
    </row>
    <row r="129" spans="1:10" ht="15">
      <c r="A129" s="77" t="s">
        <v>230</v>
      </c>
      <c r="B129" s="77" t="s">
        <v>231</v>
      </c>
      <c r="C129" s="77" t="s">
        <v>475</v>
      </c>
      <c r="D129" s="78">
        <v>128461</v>
      </c>
      <c r="E129" s="78">
        <v>0</v>
      </c>
      <c r="F129" s="78">
        <v>26232</v>
      </c>
      <c r="G129" s="78">
        <v>459</v>
      </c>
      <c r="H129" s="78">
        <v>0</v>
      </c>
      <c r="I129" s="78">
        <v>10000</v>
      </c>
      <c r="J129" s="78">
        <v>0</v>
      </c>
    </row>
    <row r="130" spans="1:10" ht="15">
      <c r="A130" s="77" t="s">
        <v>232</v>
      </c>
      <c r="B130" s="77" t="s">
        <v>391</v>
      </c>
      <c r="C130" s="77" t="s">
        <v>475</v>
      </c>
      <c r="D130" s="78">
        <v>111616</v>
      </c>
      <c r="E130" s="78">
        <v>0</v>
      </c>
      <c r="F130" s="78">
        <v>19868</v>
      </c>
      <c r="G130" s="79">
        <v>0</v>
      </c>
      <c r="H130" s="78">
        <v>0</v>
      </c>
      <c r="I130" s="78">
        <v>10000</v>
      </c>
      <c r="J130" s="78">
        <v>0</v>
      </c>
    </row>
    <row r="131" spans="1:10" ht="15">
      <c r="A131" s="77" t="s">
        <v>233</v>
      </c>
      <c r="B131" s="77" t="s">
        <v>392</v>
      </c>
      <c r="C131" s="77" t="s">
        <v>476</v>
      </c>
      <c r="D131" s="78">
        <v>87283</v>
      </c>
      <c r="E131" s="78">
        <v>0</v>
      </c>
      <c r="F131" s="78">
        <v>16075</v>
      </c>
      <c r="G131" s="79">
        <v>0</v>
      </c>
      <c r="H131" s="78">
        <v>0</v>
      </c>
      <c r="I131" s="78">
        <v>10000</v>
      </c>
      <c r="J131" s="78">
        <v>0</v>
      </c>
    </row>
    <row r="132" spans="1:10" ht="15">
      <c r="A132" s="77" t="s">
        <v>234</v>
      </c>
      <c r="B132" s="77" t="s">
        <v>393</v>
      </c>
      <c r="C132" s="77" t="s">
        <v>476</v>
      </c>
      <c r="D132" s="79">
        <v>0</v>
      </c>
      <c r="E132" s="78">
        <v>0</v>
      </c>
      <c r="F132" s="79">
        <v>0</v>
      </c>
      <c r="G132" s="78">
        <v>393</v>
      </c>
      <c r="H132" s="78">
        <v>0</v>
      </c>
      <c r="I132" s="130">
        <v>0</v>
      </c>
      <c r="J132" s="79">
        <v>0</v>
      </c>
    </row>
    <row r="133" spans="1:10" ht="15">
      <c r="A133" s="77" t="s">
        <v>235</v>
      </c>
      <c r="B133" s="77" t="s">
        <v>236</v>
      </c>
      <c r="C133" s="77" t="s">
        <v>477</v>
      </c>
      <c r="D133" s="78">
        <v>42549</v>
      </c>
      <c r="E133" s="78">
        <v>0</v>
      </c>
      <c r="F133" s="78">
        <v>14982</v>
      </c>
      <c r="G133" s="78">
        <v>7928</v>
      </c>
      <c r="H133" s="78">
        <v>0</v>
      </c>
      <c r="I133" s="78">
        <v>10000</v>
      </c>
      <c r="J133" s="78">
        <v>0</v>
      </c>
    </row>
    <row r="134" spans="1:10" ht="15">
      <c r="A134" s="77" t="s">
        <v>237</v>
      </c>
      <c r="B134" s="77" t="s">
        <v>394</v>
      </c>
      <c r="C134" s="77" t="s">
        <v>478</v>
      </c>
      <c r="D134" s="78">
        <v>50738</v>
      </c>
      <c r="E134" s="78">
        <v>0</v>
      </c>
      <c r="F134" s="78">
        <v>6860</v>
      </c>
      <c r="G134" s="79">
        <v>0</v>
      </c>
      <c r="H134" s="78">
        <v>0</v>
      </c>
      <c r="I134" s="78">
        <v>10000</v>
      </c>
      <c r="J134" s="78">
        <v>0</v>
      </c>
    </row>
    <row r="135" spans="1:10" ht="15">
      <c r="A135" s="77" t="s">
        <v>238</v>
      </c>
      <c r="B135" s="77" t="s">
        <v>395</v>
      </c>
      <c r="C135" s="77" t="s">
        <v>478</v>
      </c>
      <c r="D135" s="78">
        <v>468438</v>
      </c>
      <c r="E135" s="78">
        <v>0</v>
      </c>
      <c r="F135" s="78">
        <v>68795</v>
      </c>
      <c r="G135" s="79">
        <v>0</v>
      </c>
      <c r="H135" s="78">
        <v>0</v>
      </c>
      <c r="I135" s="78">
        <v>11660</v>
      </c>
      <c r="J135" s="78">
        <v>26996</v>
      </c>
    </row>
    <row r="136" spans="1:10" ht="15">
      <c r="A136" s="77" t="s">
        <v>239</v>
      </c>
      <c r="B136" s="77" t="s">
        <v>396</v>
      </c>
      <c r="C136" s="77" t="s">
        <v>478</v>
      </c>
      <c r="D136" s="78">
        <v>81179</v>
      </c>
      <c r="E136" s="78">
        <v>0</v>
      </c>
      <c r="F136" s="78">
        <v>8211</v>
      </c>
      <c r="G136" s="79">
        <v>0</v>
      </c>
      <c r="H136" s="78">
        <v>0</v>
      </c>
      <c r="I136" s="78">
        <v>10000</v>
      </c>
      <c r="J136" s="78">
        <v>0</v>
      </c>
    </row>
    <row r="137" spans="1:10" ht="15">
      <c r="A137" s="77" t="s">
        <v>240</v>
      </c>
      <c r="B137" s="77" t="s">
        <v>397</v>
      </c>
      <c r="C137" s="77" t="s">
        <v>478</v>
      </c>
      <c r="D137" s="78">
        <v>36961</v>
      </c>
      <c r="E137" s="78">
        <v>0</v>
      </c>
      <c r="F137" s="78">
        <v>5916</v>
      </c>
      <c r="G137" s="79">
        <v>0</v>
      </c>
      <c r="H137" s="78">
        <v>0</v>
      </c>
      <c r="I137" s="78">
        <v>10000</v>
      </c>
      <c r="J137" s="78">
        <v>0</v>
      </c>
    </row>
    <row r="138" spans="1:10" ht="15">
      <c r="A138" s="77" t="s">
        <v>241</v>
      </c>
      <c r="B138" s="77" t="s">
        <v>242</v>
      </c>
      <c r="C138" s="77" t="s">
        <v>479</v>
      </c>
      <c r="D138" s="78">
        <v>5673449</v>
      </c>
      <c r="E138" s="78">
        <v>95805</v>
      </c>
      <c r="F138" s="78">
        <v>878698</v>
      </c>
      <c r="G138" s="78">
        <v>67227</v>
      </c>
      <c r="H138" s="78">
        <v>2758</v>
      </c>
      <c r="I138" s="78">
        <v>103959</v>
      </c>
      <c r="J138" s="78">
        <v>0</v>
      </c>
    </row>
    <row r="139" spans="1:10" ht="15">
      <c r="A139" s="77" t="s">
        <v>243</v>
      </c>
      <c r="B139" s="77" t="s">
        <v>398</v>
      </c>
      <c r="C139" s="77" t="s">
        <v>479</v>
      </c>
      <c r="D139" s="78">
        <v>1086145</v>
      </c>
      <c r="E139" s="78">
        <v>0</v>
      </c>
      <c r="F139" s="78">
        <v>217451</v>
      </c>
      <c r="G139" s="78">
        <v>23326</v>
      </c>
      <c r="H139" s="78">
        <v>0</v>
      </c>
      <c r="I139" s="78">
        <v>22614</v>
      </c>
      <c r="J139" s="78">
        <v>0</v>
      </c>
    </row>
    <row r="140" spans="1:10" ht="15">
      <c r="A140" s="77" t="s">
        <v>244</v>
      </c>
      <c r="B140" s="77" t="s">
        <v>399</v>
      </c>
      <c r="C140" s="77" t="s">
        <v>480</v>
      </c>
      <c r="D140" s="78">
        <v>113189</v>
      </c>
      <c r="E140" s="78">
        <v>0</v>
      </c>
      <c r="F140" s="78">
        <v>15857</v>
      </c>
      <c r="G140" s="79">
        <v>0</v>
      </c>
      <c r="H140" s="78">
        <v>0</v>
      </c>
      <c r="I140" s="78">
        <v>10000</v>
      </c>
      <c r="J140" s="78">
        <v>0</v>
      </c>
    </row>
    <row r="141" spans="1:10" ht="15">
      <c r="A141" s="77" t="s">
        <v>245</v>
      </c>
      <c r="B141" s="77" t="s">
        <v>400</v>
      </c>
      <c r="C141" s="77" t="s">
        <v>480</v>
      </c>
      <c r="D141" s="78">
        <v>47978</v>
      </c>
      <c r="E141" s="78">
        <v>0</v>
      </c>
      <c r="F141" s="78">
        <v>7311</v>
      </c>
      <c r="G141" s="78">
        <v>262</v>
      </c>
      <c r="H141" s="78">
        <v>0</v>
      </c>
      <c r="I141" s="78">
        <v>10000</v>
      </c>
      <c r="J141" s="78">
        <v>0</v>
      </c>
    </row>
    <row r="142" spans="1:10" ht="15">
      <c r="A142" s="77" t="s">
        <v>246</v>
      </c>
      <c r="B142" s="77" t="s">
        <v>247</v>
      </c>
      <c r="C142" s="77" t="s">
        <v>481</v>
      </c>
      <c r="D142" s="78">
        <v>246831</v>
      </c>
      <c r="E142" s="78">
        <v>0</v>
      </c>
      <c r="F142" s="78">
        <v>28209</v>
      </c>
      <c r="G142" s="79">
        <v>0</v>
      </c>
      <c r="H142" s="78">
        <v>0</v>
      </c>
      <c r="I142" s="78">
        <v>10000</v>
      </c>
      <c r="J142" s="78">
        <v>0</v>
      </c>
    </row>
    <row r="143" spans="1:10" ht="15">
      <c r="A143" s="77" t="s">
        <v>248</v>
      </c>
      <c r="B143" s="77" t="s">
        <v>249</v>
      </c>
      <c r="C143" s="77" t="s">
        <v>481</v>
      </c>
      <c r="D143" s="78">
        <v>279561</v>
      </c>
      <c r="E143" s="78">
        <v>0</v>
      </c>
      <c r="F143" s="78">
        <v>46653</v>
      </c>
      <c r="G143" s="79">
        <v>0</v>
      </c>
      <c r="H143" s="78">
        <v>0</v>
      </c>
      <c r="I143" s="78">
        <v>10000</v>
      </c>
      <c r="J143" s="78">
        <v>18045</v>
      </c>
    </row>
    <row r="144" spans="1:10" ht="15">
      <c r="A144" s="77" t="s">
        <v>250</v>
      </c>
      <c r="B144" s="77" t="s">
        <v>401</v>
      </c>
      <c r="C144" s="77" t="s">
        <v>481</v>
      </c>
      <c r="D144" s="78">
        <v>52427</v>
      </c>
      <c r="E144" s="78">
        <v>0</v>
      </c>
      <c r="F144" s="78">
        <v>6676</v>
      </c>
      <c r="G144" s="79">
        <v>0</v>
      </c>
      <c r="H144" s="78">
        <v>0</v>
      </c>
      <c r="I144" s="78">
        <v>10000</v>
      </c>
      <c r="J144" s="78">
        <v>0</v>
      </c>
    </row>
    <row r="145" spans="1:10" ht="15">
      <c r="A145" s="77" t="s">
        <v>251</v>
      </c>
      <c r="B145" s="77" t="s">
        <v>402</v>
      </c>
      <c r="C145" s="77" t="s">
        <v>482</v>
      </c>
      <c r="D145" s="78">
        <v>52315</v>
      </c>
      <c r="E145" s="78">
        <v>0</v>
      </c>
      <c r="F145" s="78">
        <v>9200</v>
      </c>
      <c r="G145" s="79">
        <v>0</v>
      </c>
      <c r="H145" s="78">
        <v>1226</v>
      </c>
      <c r="I145" s="78">
        <v>10000</v>
      </c>
      <c r="J145" s="78">
        <v>0</v>
      </c>
    </row>
    <row r="146" spans="1:10" ht="15">
      <c r="A146" s="77" t="s">
        <v>252</v>
      </c>
      <c r="B146" s="77" t="s">
        <v>403</v>
      </c>
      <c r="C146" s="77" t="s">
        <v>482</v>
      </c>
      <c r="D146" s="78">
        <v>119117</v>
      </c>
      <c r="E146" s="78">
        <v>0</v>
      </c>
      <c r="F146" s="78">
        <v>31066</v>
      </c>
      <c r="G146" s="78">
        <v>14415</v>
      </c>
      <c r="H146" s="78">
        <v>6742</v>
      </c>
      <c r="I146" s="78">
        <v>10000</v>
      </c>
      <c r="J146" s="78">
        <v>0</v>
      </c>
    </row>
    <row r="147" spans="1:10" ht="15">
      <c r="A147" s="77" t="s">
        <v>253</v>
      </c>
      <c r="B147" s="77" t="s">
        <v>404</v>
      </c>
      <c r="C147" s="77" t="s">
        <v>482</v>
      </c>
      <c r="D147" s="78">
        <v>104630</v>
      </c>
      <c r="E147" s="78">
        <v>0</v>
      </c>
      <c r="F147" s="78">
        <v>21941</v>
      </c>
      <c r="G147" s="79">
        <v>0</v>
      </c>
      <c r="H147" s="78">
        <v>0</v>
      </c>
      <c r="I147" s="78">
        <v>10000</v>
      </c>
      <c r="J147" s="78">
        <v>0</v>
      </c>
    </row>
    <row r="148" spans="1:10" ht="15">
      <c r="A148" s="77" t="s">
        <v>254</v>
      </c>
      <c r="B148" s="77" t="s">
        <v>405</v>
      </c>
      <c r="C148" s="77" t="s">
        <v>483</v>
      </c>
      <c r="D148" s="78">
        <v>84864</v>
      </c>
      <c r="E148" s="78">
        <v>0</v>
      </c>
      <c r="F148" s="78">
        <v>10227</v>
      </c>
      <c r="G148" s="79">
        <v>0</v>
      </c>
      <c r="H148" s="78">
        <v>0</v>
      </c>
      <c r="I148" s="78">
        <v>10000</v>
      </c>
      <c r="J148" s="78">
        <v>0</v>
      </c>
    </row>
    <row r="149" spans="1:10" ht="15">
      <c r="A149" s="77" t="s">
        <v>255</v>
      </c>
      <c r="B149" s="77" t="s">
        <v>256</v>
      </c>
      <c r="C149" s="77" t="s">
        <v>483</v>
      </c>
      <c r="D149" s="78">
        <v>105485</v>
      </c>
      <c r="E149" s="78">
        <v>0</v>
      </c>
      <c r="F149" s="78">
        <v>12925</v>
      </c>
      <c r="G149" s="78">
        <v>197</v>
      </c>
      <c r="H149" s="78">
        <v>0</v>
      </c>
      <c r="I149" s="78">
        <v>10000</v>
      </c>
      <c r="J149" s="78">
        <v>0</v>
      </c>
    </row>
    <row r="150" spans="1:10" ht="15">
      <c r="A150" s="77" t="s">
        <v>257</v>
      </c>
      <c r="B150" s="77" t="s">
        <v>406</v>
      </c>
      <c r="C150" s="77" t="s">
        <v>483</v>
      </c>
      <c r="D150" s="78">
        <v>428302</v>
      </c>
      <c r="E150" s="78">
        <v>0</v>
      </c>
      <c r="F150" s="78">
        <v>43780</v>
      </c>
      <c r="G150" s="78">
        <v>15660</v>
      </c>
      <c r="H150" s="78">
        <v>0</v>
      </c>
      <c r="I150" s="78">
        <v>10949</v>
      </c>
      <c r="J150" s="78">
        <v>0</v>
      </c>
    </row>
    <row r="151" spans="1:10" ht="15">
      <c r="A151" s="77" t="s">
        <v>258</v>
      </c>
      <c r="B151" s="77" t="s">
        <v>259</v>
      </c>
      <c r="C151" s="77" t="s">
        <v>484</v>
      </c>
      <c r="D151" s="78">
        <v>18749</v>
      </c>
      <c r="E151" s="78">
        <v>0</v>
      </c>
      <c r="F151" s="78">
        <v>3528</v>
      </c>
      <c r="G151" s="78">
        <v>1638</v>
      </c>
      <c r="H151" s="78">
        <v>306</v>
      </c>
      <c r="I151" s="78">
        <v>10000</v>
      </c>
      <c r="J151" s="78">
        <v>90</v>
      </c>
    </row>
    <row r="152" spans="1:10" ht="15">
      <c r="A152" s="77" t="s">
        <v>260</v>
      </c>
      <c r="B152" s="77" t="s">
        <v>261</v>
      </c>
      <c r="C152" s="77" t="s">
        <v>485</v>
      </c>
      <c r="D152" s="78">
        <v>69945</v>
      </c>
      <c r="E152" s="78">
        <v>0</v>
      </c>
      <c r="F152" s="78">
        <v>15280</v>
      </c>
      <c r="G152" s="79">
        <v>0</v>
      </c>
      <c r="H152" s="78">
        <v>1839</v>
      </c>
      <c r="I152" s="78">
        <v>10000</v>
      </c>
      <c r="J152" s="78">
        <v>0</v>
      </c>
    </row>
    <row r="153" spans="1:10" ht="15">
      <c r="A153" s="77" t="s">
        <v>262</v>
      </c>
      <c r="B153" s="77" t="s">
        <v>263</v>
      </c>
      <c r="C153" s="77" t="s">
        <v>485</v>
      </c>
      <c r="D153" s="78">
        <v>65812</v>
      </c>
      <c r="E153" s="78">
        <v>0</v>
      </c>
      <c r="F153" s="78">
        <v>10090</v>
      </c>
      <c r="G153" s="78">
        <v>655</v>
      </c>
      <c r="H153" s="78">
        <v>0</v>
      </c>
      <c r="I153" s="78">
        <v>10000</v>
      </c>
      <c r="J153" s="78">
        <v>0</v>
      </c>
    </row>
    <row r="154" spans="1:10" ht="15">
      <c r="A154" s="77" t="s">
        <v>264</v>
      </c>
      <c r="B154" s="77" t="s">
        <v>407</v>
      </c>
      <c r="C154" s="77" t="s">
        <v>486</v>
      </c>
      <c r="D154" s="79">
        <v>0</v>
      </c>
      <c r="E154" s="78">
        <v>0</v>
      </c>
      <c r="F154" s="79">
        <v>0</v>
      </c>
      <c r="G154" s="79">
        <v>0</v>
      </c>
      <c r="H154" s="78">
        <v>0</v>
      </c>
      <c r="I154" s="130">
        <v>0</v>
      </c>
      <c r="J154" s="79">
        <v>0</v>
      </c>
    </row>
    <row r="155" spans="1:10" ht="15">
      <c r="A155" s="77" t="s">
        <v>265</v>
      </c>
      <c r="B155" s="77" t="s">
        <v>501</v>
      </c>
      <c r="C155" s="77" t="s">
        <v>486</v>
      </c>
      <c r="D155" s="79">
        <v>0</v>
      </c>
      <c r="E155" s="78">
        <v>0</v>
      </c>
      <c r="F155" s="79">
        <v>0</v>
      </c>
      <c r="G155" s="78"/>
      <c r="H155" s="78">
        <v>0</v>
      </c>
      <c r="I155" s="130">
        <v>0</v>
      </c>
      <c r="J155" s="79">
        <v>0</v>
      </c>
    </row>
    <row r="156" spans="1:10" ht="15">
      <c r="A156" s="77" t="s">
        <v>266</v>
      </c>
      <c r="B156" s="77" t="s">
        <v>408</v>
      </c>
      <c r="C156" s="77" t="s">
        <v>487</v>
      </c>
      <c r="D156" s="78">
        <v>259297</v>
      </c>
      <c r="E156" s="78">
        <v>0</v>
      </c>
      <c r="F156" s="78">
        <v>58548</v>
      </c>
      <c r="G156" s="78">
        <v>58447</v>
      </c>
      <c r="H156" s="78">
        <v>13790</v>
      </c>
      <c r="I156" s="78">
        <v>10000</v>
      </c>
      <c r="J156" s="78">
        <v>0</v>
      </c>
    </row>
    <row r="157" spans="1:10" ht="15">
      <c r="A157" s="77" t="s">
        <v>267</v>
      </c>
      <c r="B157" s="77" t="s">
        <v>409</v>
      </c>
      <c r="C157" s="77" t="s">
        <v>488</v>
      </c>
      <c r="D157" s="78">
        <v>92601</v>
      </c>
      <c r="E157" s="78">
        <v>0</v>
      </c>
      <c r="F157" s="78">
        <v>14388</v>
      </c>
      <c r="G157" s="78">
        <v>131</v>
      </c>
      <c r="H157" s="78">
        <v>0</v>
      </c>
      <c r="I157" s="78">
        <v>10000</v>
      </c>
      <c r="J157" s="78">
        <v>0</v>
      </c>
    </row>
    <row r="158" spans="1:10" ht="15">
      <c r="A158" s="77" t="s">
        <v>268</v>
      </c>
      <c r="B158" s="77" t="s">
        <v>410</v>
      </c>
      <c r="C158" s="77" t="s">
        <v>488</v>
      </c>
      <c r="D158" s="78">
        <v>276537</v>
      </c>
      <c r="E158" s="78">
        <v>0</v>
      </c>
      <c r="F158" s="78">
        <v>65932</v>
      </c>
      <c r="G158" s="79">
        <v>0</v>
      </c>
      <c r="H158" s="78">
        <v>8581</v>
      </c>
      <c r="I158" s="78">
        <v>10000</v>
      </c>
      <c r="J158" s="78">
        <v>0</v>
      </c>
    </row>
    <row r="159" spans="1:10" ht="15">
      <c r="A159" s="77" t="s">
        <v>269</v>
      </c>
      <c r="B159" s="77" t="s">
        <v>270</v>
      </c>
      <c r="C159" s="77" t="s">
        <v>489</v>
      </c>
      <c r="D159" s="78">
        <v>47141</v>
      </c>
      <c r="E159" s="78">
        <v>0</v>
      </c>
      <c r="F159" s="78">
        <v>8031</v>
      </c>
      <c r="G159" s="78">
        <v>1245</v>
      </c>
      <c r="H159" s="78">
        <v>0</v>
      </c>
      <c r="I159" s="78">
        <v>10000</v>
      </c>
      <c r="J159" s="78">
        <v>0</v>
      </c>
    </row>
    <row r="160" spans="1:10" ht="15">
      <c r="A160" s="77" t="s">
        <v>271</v>
      </c>
      <c r="B160" s="77" t="s">
        <v>272</v>
      </c>
      <c r="C160" s="77" t="s">
        <v>489</v>
      </c>
      <c r="D160" s="79">
        <v>0</v>
      </c>
      <c r="E160" s="78">
        <v>0</v>
      </c>
      <c r="F160" s="79">
        <v>0</v>
      </c>
      <c r="G160" s="79">
        <v>0</v>
      </c>
      <c r="H160" s="78">
        <v>0</v>
      </c>
      <c r="I160" s="130">
        <v>0</v>
      </c>
      <c r="J160" s="79">
        <v>0</v>
      </c>
    </row>
    <row r="161" spans="1:10" ht="15">
      <c r="A161" s="77" t="s">
        <v>273</v>
      </c>
      <c r="B161" s="77" t="s">
        <v>274</v>
      </c>
      <c r="C161" s="77" t="s">
        <v>489</v>
      </c>
      <c r="D161" s="79">
        <v>0</v>
      </c>
      <c r="E161" s="78">
        <v>0</v>
      </c>
      <c r="F161" s="79">
        <v>0</v>
      </c>
      <c r="G161" s="78">
        <v>131</v>
      </c>
      <c r="H161" s="78">
        <v>0</v>
      </c>
      <c r="I161" s="130">
        <v>0</v>
      </c>
      <c r="J161" s="79">
        <v>0</v>
      </c>
    </row>
    <row r="162" spans="1:10" ht="15">
      <c r="A162" s="77" t="s">
        <v>275</v>
      </c>
      <c r="B162" s="77" t="s">
        <v>276</v>
      </c>
      <c r="C162" s="77" t="s">
        <v>489</v>
      </c>
      <c r="D162" s="79">
        <v>0</v>
      </c>
      <c r="E162" s="78">
        <v>0</v>
      </c>
      <c r="F162" s="79">
        <v>0</v>
      </c>
      <c r="G162" s="78">
        <v>524</v>
      </c>
      <c r="H162" s="78">
        <v>0</v>
      </c>
      <c r="I162" s="130">
        <v>0</v>
      </c>
      <c r="J162" s="79">
        <v>0</v>
      </c>
    </row>
    <row r="163" spans="1:10" ht="15">
      <c r="A163" s="77" t="s">
        <v>277</v>
      </c>
      <c r="B163" s="77" t="s">
        <v>278</v>
      </c>
      <c r="C163" s="77" t="s">
        <v>489</v>
      </c>
      <c r="D163" s="79">
        <v>0</v>
      </c>
      <c r="E163" s="78">
        <v>0</v>
      </c>
      <c r="F163" s="79">
        <v>0</v>
      </c>
      <c r="G163" s="79">
        <v>0</v>
      </c>
      <c r="H163" s="78">
        <v>0</v>
      </c>
      <c r="I163" s="130">
        <v>0</v>
      </c>
      <c r="J163" s="79">
        <v>0</v>
      </c>
    </row>
    <row r="164" spans="1:10" ht="15">
      <c r="A164" s="77" t="s">
        <v>279</v>
      </c>
      <c r="B164" s="77" t="s">
        <v>411</v>
      </c>
      <c r="C164" s="77" t="s">
        <v>490</v>
      </c>
      <c r="D164" s="79">
        <v>0</v>
      </c>
      <c r="E164" s="78">
        <v>0</v>
      </c>
      <c r="F164" s="79">
        <v>0</v>
      </c>
      <c r="G164" s="79">
        <v>0</v>
      </c>
      <c r="H164" s="78">
        <v>0</v>
      </c>
      <c r="I164" s="78">
        <v>10000</v>
      </c>
      <c r="J164" s="78">
        <v>0</v>
      </c>
    </row>
    <row r="165" spans="1:10" ht="15">
      <c r="A165" s="77" t="s">
        <v>280</v>
      </c>
      <c r="B165" s="77" t="s">
        <v>412</v>
      </c>
      <c r="C165" s="77" t="s">
        <v>490</v>
      </c>
      <c r="D165" s="78">
        <v>125194</v>
      </c>
      <c r="E165" s="78">
        <v>0</v>
      </c>
      <c r="F165" s="78">
        <v>33664</v>
      </c>
      <c r="G165" s="79">
        <v>0</v>
      </c>
      <c r="H165" s="78">
        <v>0</v>
      </c>
      <c r="I165" s="78">
        <v>10000</v>
      </c>
      <c r="J165" s="78">
        <v>0</v>
      </c>
    </row>
    <row r="166" spans="1:10" ht="15">
      <c r="A166" s="77" t="s">
        <v>281</v>
      </c>
      <c r="B166" s="77" t="s">
        <v>413</v>
      </c>
      <c r="C166" s="77" t="s">
        <v>490</v>
      </c>
      <c r="D166" s="78">
        <v>283379</v>
      </c>
      <c r="E166" s="78">
        <v>0</v>
      </c>
      <c r="F166" s="78">
        <v>74343</v>
      </c>
      <c r="G166" s="78">
        <v>26078</v>
      </c>
      <c r="H166" s="78">
        <v>0</v>
      </c>
      <c r="I166" s="78">
        <v>10000</v>
      </c>
      <c r="J166" s="78">
        <v>0</v>
      </c>
    </row>
    <row r="167" spans="1:10" ht="15">
      <c r="A167" s="77" t="s">
        <v>282</v>
      </c>
      <c r="B167" s="77" t="s">
        <v>414</v>
      </c>
      <c r="C167" s="77" t="s">
        <v>490</v>
      </c>
      <c r="D167" s="78">
        <v>190970</v>
      </c>
      <c r="E167" s="78">
        <v>0</v>
      </c>
      <c r="F167" s="78">
        <v>66539</v>
      </c>
      <c r="G167" s="79">
        <v>0</v>
      </c>
      <c r="H167" s="78">
        <v>0</v>
      </c>
      <c r="I167" s="78">
        <v>10000</v>
      </c>
      <c r="J167" s="78">
        <v>0</v>
      </c>
    </row>
    <row r="168" spans="1:10" ht="15">
      <c r="A168" s="77" t="s">
        <v>283</v>
      </c>
      <c r="B168" s="77" t="s">
        <v>415</v>
      </c>
      <c r="C168" s="77" t="s">
        <v>490</v>
      </c>
      <c r="D168" s="78">
        <v>200930</v>
      </c>
      <c r="E168" s="78">
        <v>0</v>
      </c>
      <c r="F168" s="78">
        <v>55453</v>
      </c>
      <c r="G168" s="78">
        <v>16250</v>
      </c>
      <c r="H168" s="78">
        <v>0</v>
      </c>
      <c r="I168" s="78">
        <v>10000</v>
      </c>
      <c r="J168" s="78">
        <v>0</v>
      </c>
    </row>
    <row r="169" spans="1:10" ht="15">
      <c r="A169" s="77" t="s">
        <v>284</v>
      </c>
      <c r="B169" s="77" t="s">
        <v>285</v>
      </c>
      <c r="C169" s="77" t="s">
        <v>490</v>
      </c>
      <c r="D169" s="78">
        <v>4407286</v>
      </c>
      <c r="E169" s="78">
        <v>10949</v>
      </c>
      <c r="F169" s="78">
        <v>661769</v>
      </c>
      <c r="G169" s="78">
        <v>355071</v>
      </c>
      <c r="H169" s="78">
        <v>0</v>
      </c>
      <c r="I169" s="78">
        <v>81507</v>
      </c>
      <c r="J169" s="78">
        <v>0</v>
      </c>
    </row>
    <row r="170" spans="1:10" ht="15">
      <c r="A170" s="77" t="s">
        <v>286</v>
      </c>
      <c r="B170" s="77" t="s">
        <v>416</v>
      </c>
      <c r="C170" s="77" t="s">
        <v>490</v>
      </c>
      <c r="D170" s="79">
        <v>0</v>
      </c>
      <c r="E170" s="78">
        <v>0</v>
      </c>
      <c r="F170" s="79">
        <v>0</v>
      </c>
      <c r="G170" s="79">
        <v>0</v>
      </c>
      <c r="H170" s="78">
        <v>0</v>
      </c>
      <c r="I170" s="78">
        <v>10000</v>
      </c>
      <c r="J170" s="78">
        <v>0</v>
      </c>
    </row>
    <row r="171" spans="1:10" ht="15">
      <c r="A171" s="77" t="s">
        <v>287</v>
      </c>
      <c r="B171" s="77" t="s">
        <v>417</v>
      </c>
      <c r="C171" s="77" t="s">
        <v>490</v>
      </c>
      <c r="D171" s="78">
        <v>332608</v>
      </c>
      <c r="E171" s="78">
        <v>0</v>
      </c>
      <c r="F171" s="78">
        <v>63157</v>
      </c>
      <c r="G171" s="78">
        <v>44556</v>
      </c>
      <c r="H171" s="78">
        <v>0</v>
      </c>
      <c r="I171" s="78">
        <v>10000</v>
      </c>
      <c r="J171" s="78">
        <v>0</v>
      </c>
    </row>
    <row r="172" spans="1:10" ht="15">
      <c r="A172" s="77" t="s">
        <v>288</v>
      </c>
      <c r="B172" s="77" t="s">
        <v>418</v>
      </c>
      <c r="C172" s="77" t="s">
        <v>490</v>
      </c>
      <c r="D172" s="78">
        <v>145879</v>
      </c>
      <c r="E172" s="78">
        <v>0</v>
      </c>
      <c r="F172" s="78">
        <v>33699</v>
      </c>
      <c r="G172" s="79">
        <v>0</v>
      </c>
      <c r="H172" s="78">
        <v>0</v>
      </c>
      <c r="I172" s="78">
        <v>10000</v>
      </c>
      <c r="J172" s="78">
        <v>0</v>
      </c>
    </row>
    <row r="173" spans="1:10" ht="15">
      <c r="A173" s="77" t="s">
        <v>289</v>
      </c>
      <c r="B173" s="77" t="s">
        <v>419</v>
      </c>
      <c r="C173" s="77" t="s">
        <v>490</v>
      </c>
      <c r="D173" s="79">
        <v>0</v>
      </c>
      <c r="E173" s="78">
        <v>0</v>
      </c>
      <c r="F173" s="79">
        <v>0</v>
      </c>
      <c r="G173" s="79">
        <v>0</v>
      </c>
      <c r="H173" s="78">
        <v>0</v>
      </c>
      <c r="I173" s="130">
        <v>0</v>
      </c>
      <c r="J173" s="79">
        <v>0</v>
      </c>
    </row>
    <row r="174" spans="1:10" ht="15">
      <c r="A174" s="77" t="s">
        <v>290</v>
      </c>
      <c r="B174" s="77" t="s">
        <v>420</v>
      </c>
      <c r="C174" s="77" t="s">
        <v>490</v>
      </c>
      <c r="D174" s="79">
        <v>0</v>
      </c>
      <c r="E174" s="78">
        <v>0</v>
      </c>
      <c r="F174" s="79">
        <v>0</v>
      </c>
      <c r="G174" s="78"/>
      <c r="H174" s="78">
        <v>0</v>
      </c>
      <c r="I174" s="130">
        <v>0</v>
      </c>
      <c r="J174" s="79">
        <v>0</v>
      </c>
    </row>
    <row r="175" spans="1:10" ht="15">
      <c r="A175" s="77" t="s">
        <v>291</v>
      </c>
      <c r="B175" s="77" t="s">
        <v>421</v>
      </c>
      <c r="C175" s="77" t="s">
        <v>490</v>
      </c>
      <c r="D175" s="79">
        <v>0</v>
      </c>
      <c r="E175" s="78">
        <v>0</v>
      </c>
      <c r="F175" s="79">
        <v>0</v>
      </c>
      <c r="G175" s="78"/>
      <c r="H175" s="78">
        <v>0</v>
      </c>
      <c r="I175" s="130">
        <v>0</v>
      </c>
      <c r="J175" s="79">
        <v>0</v>
      </c>
    </row>
    <row r="176" spans="1:10" ht="15">
      <c r="A176" s="77" t="s">
        <v>292</v>
      </c>
      <c r="B176" s="77" t="s">
        <v>293</v>
      </c>
      <c r="C176" s="77" t="s">
        <v>491</v>
      </c>
      <c r="D176" s="78">
        <v>147618</v>
      </c>
      <c r="E176" s="78">
        <v>0</v>
      </c>
      <c r="F176" s="78">
        <v>26501</v>
      </c>
      <c r="G176" s="78">
        <v>19329</v>
      </c>
      <c r="H176" s="78">
        <v>919</v>
      </c>
      <c r="I176" s="78">
        <v>10000</v>
      </c>
      <c r="J176" s="78">
        <v>0</v>
      </c>
    </row>
    <row r="177" spans="1:10" ht="15">
      <c r="A177" s="77" t="s">
        <v>294</v>
      </c>
      <c r="B177" s="77" t="s">
        <v>422</v>
      </c>
      <c r="C177" s="77" t="s">
        <v>491</v>
      </c>
      <c r="D177" s="78">
        <v>116867</v>
      </c>
      <c r="E177" s="78">
        <v>0</v>
      </c>
      <c r="F177" s="78">
        <v>22085</v>
      </c>
      <c r="G177" s="79">
        <v>0</v>
      </c>
      <c r="H177" s="78">
        <v>919</v>
      </c>
      <c r="I177" s="78">
        <v>10000</v>
      </c>
      <c r="J177" s="78">
        <v>0</v>
      </c>
    </row>
    <row r="178" spans="1:10" ht="15">
      <c r="A178" s="77" t="s">
        <v>295</v>
      </c>
      <c r="B178" s="77" t="s">
        <v>423</v>
      </c>
      <c r="C178" s="77" t="s">
        <v>491</v>
      </c>
      <c r="D178" s="79">
        <v>0</v>
      </c>
      <c r="E178" s="78">
        <v>0</v>
      </c>
      <c r="F178" s="79">
        <v>0</v>
      </c>
      <c r="G178" s="79">
        <v>0</v>
      </c>
      <c r="H178" s="78">
        <v>0</v>
      </c>
      <c r="I178" s="130">
        <v>0</v>
      </c>
      <c r="J178" s="79">
        <v>0</v>
      </c>
    </row>
    <row r="179" spans="1:10" ht="15">
      <c r="A179" s="77" t="s">
        <v>296</v>
      </c>
      <c r="B179" s="77" t="s">
        <v>297</v>
      </c>
      <c r="C179" s="77" t="s">
        <v>491</v>
      </c>
      <c r="D179" s="79">
        <v>0</v>
      </c>
      <c r="E179" s="78">
        <v>0</v>
      </c>
      <c r="F179" s="79">
        <v>0</v>
      </c>
      <c r="G179" s="79">
        <v>0</v>
      </c>
      <c r="H179" s="78">
        <v>0</v>
      </c>
      <c r="I179" s="130">
        <v>0</v>
      </c>
      <c r="J179" s="79">
        <v>0</v>
      </c>
    </row>
    <row r="180" spans="1:10" ht="15">
      <c r="A180" s="77" t="s">
        <v>299</v>
      </c>
      <c r="B180" s="77" t="s">
        <v>424</v>
      </c>
      <c r="C180" s="77" t="s">
        <v>492</v>
      </c>
      <c r="D180" s="78">
        <v>1897516</v>
      </c>
      <c r="E180" s="78">
        <v>0</v>
      </c>
      <c r="F180" s="78">
        <v>338602</v>
      </c>
      <c r="G180" s="78">
        <v>224876</v>
      </c>
      <c r="H180" s="78">
        <v>10726</v>
      </c>
      <c r="I180" s="78">
        <v>37002</v>
      </c>
      <c r="J180" s="78">
        <v>0</v>
      </c>
    </row>
    <row r="181" spans="1:10" ht="15">
      <c r="A181" s="77" t="s">
        <v>298</v>
      </c>
      <c r="B181" s="77" t="s">
        <v>425</v>
      </c>
      <c r="C181" s="77" t="s">
        <v>492</v>
      </c>
      <c r="D181" s="78">
        <v>77959</v>
      </c>
      <c r="E181" s="78">
        <v>0</v>
      </c>
      <c r="F181" s="78">
        <v>6030</v>
      </c>
      <c r="G181" s="79"/>
      <c r="H181" s="79">
        <v>0</v>
      </c>
      <c r="I181" s="79">
        <v>10000</v>
      </c>
      <c r="J181" s="78">
        <v>0</v>
      </c>
    </row>
    <row r="182" spans="1:10" ht="15">
      <c r="A182" s="77" t="s">
        <v>301</v>
      </c>
      <c r="B182" s="77" t="s">
        <v>302</v>
      </c>
      <c r="C182" s="77" t="s">
        <v>492</v>
      </c>
      <c r="D182" s="78">
        <v>757130</v>
      </c>
      <c r="E182" s="79">
        <v>0</v>
      </c>
      <c r="F182" s="78">
        <v>151761</v>
      </c>
      <c r="G182" s="78">
        <v>44427</v>
      </c>
      <c r="H182" s="78">
        <v>612</v>
      </c>
      <c r="I182" s="78">
        <v>190000</v>
      </c>
      <c r="J182" s="78">
        <v>0</v>
      </c>
    </row>
    <row r="183" spans="1:10" ht="15">
      <c r="A183" s="77" t="s">
        <v>505</v>
      </c>
      <c r="B183" s="77" t="s">
        <v>506</v>
      </c>
      <c r="C183" s="77" t="s">
        <v>492</v>
      </c>
      <c r="D183" s="79">
        <v>0</v>
      </c>
      <c r="E183" s="79">
        <v>0</v>
      </c>
      <c r="F183" s="79">
        <v>221970</v>
      </c>
      <c r="G183" s="78">
        <v>1376</v>
      </c>
      <c r="H183" s="79">
        <v>0</v>
      </c>
      <c r="I183" s="79">
        <v>0</v>
      </c>
      <c r="J183" s="79">
        <v>0</v>
      </c>
    </row>
    <row r="184" spans="1:10" ht="15">
      <c r="A184" s="77" t="s">
        <v>303</v>
      </c>
      <c r="B184" s="77" t="s">
        <v>426</v>
      </c>
      <c r="C184" s="77" t="s">
        <v>492</v>
      </c>
      <c r="D184" s="78">
        <v>1111529</v>
      </c>
      <c r="E184" s="79">
        <v>0</v>
      </c>
      <c r="F184" s="78">
        <v>0</v>
      </c>
      <c r="G184" s="78">
        <v>78693</v>
      </c>
      <c r="H184" s="79">
        <v>0</v>
      </c>
      <c r="I184" s="79">
        <v>50000</v>
      </c>
      <c r="J184" s="78">
        <v>0</v>
      </c>
    </row>
    <row r="185" spans="1:10" ht="15">
      <c r="A185" s="77" t="s">
        <v>304</v>
      </c>
      <c r="B185" s="77" t="s">
        <v>305</v>
      </c>
      <c r="C185" s="77" t="s">
        <v>492</v>
      </c>
      <c r="D185" s="78">
        <v>194756</v>
      </c>
      <c r="E185" s="79">
        <v>0</v>
      </c>
      <c r="F185" s="78">
        <v>29712</v>
      </c>
      <c r="G185" s="78">
        <v>17036</v>
      </c>
      <c r="H185" s="79">
        <v>0</v>
      </c>
      <c r="I185" s="79">
        <v>70000</v>
      </c>
      <c r="J185" s="78">
        <v>0</v>
      </c>
    </row>
    <row r="186" spans="1:10" ht="15">
      <c r="A186" s="77" t="s">
        <v>507</v>
      </c>
      <c r="B186" s="77" t="s">
        <v>508</v>
      </c>
      <c r="C186" s="77" t="s">
        <v>492</v>
      </c>
      <c r="D186" s="79">
        <v>0</v>
      </c>
      <c r="E186" s="79">
        <v>0</v>
      </c>
      <c r="F186" s="79">
        <v>0</v>
      </c>
      <c r="G186" s="78">
        <v>983</v>
      </c>
      <c r="H186" s="79">
        <v>0</v>
      </c>
      <c r="I186" s="79">
        <v>0</v>
      </c>
      <c r="J186" s="79">
        <v>0</v>
      </c>
    </row>
    <row r="187" spans="1:10" ht="15">
      <c r="A187" s="77" t="s">
        <v>309</v>
      </c>
      <c r="B187" s="77" t="s">
        <v>306</v>
      </c>
      <c r="C187" s="77" t="s">
        <v>492</v>
      </c>
      <c r="D187" s="79">
        <v>0</v>
      </c>
      <c r="E187" s="79">
        <v>0</v>
      </c>
      <c r="F187" s="79">
        <v>0</v>
      </c>
      <c r="G187" s="78">
        <v>15923</v>
      </c>
      <c r="H187" s="79">
        <v>0</v>
      </c>
      <c r="I187" s="79">
        <v>0</v>
      </c>
      <c r="J187" s="79">
        <v>0</v>
      </c>
    </row>
    <row r="188" spans="1:10" ht="15">
      <c r="A188" s="77" t="s">
        <v>310</v>
      </c>
      <c r="B188" s="77" t="s">
        <v>509</v>
      </c>
      <c r="C188" s="77" t="s">
        <v>492</v>
      </c>
      <c r="D188" s="79">
        <v>0</v>
      </c>
      <c r="E188" s="79">
        <v>0</v>
      </c>
      <c r="F188" s="79">
        <v>0</v>
      </c>
      <c r="G188" s="78">
        <v>4849</v>
      </c>
      <c r="H188" s="79">
        <v>0</v>
      </c>
      <c r="I188" s="79">
        <v>0</v>
      </c>
      <c r="J188" s="79">
        <v>0</v>
      </c>
    </row>
    <row r="189" spans="1:10" ht="15">
      <c r="A189" s="77" t="s">
        <v>311</v>
      </c>
      <c r="B189" s="77" t="s">
        <v>307</v>
      </c>
      <c r="C189" s="77" t="s">
        <v>492</v>
      </c>
      <c r="D189" s="79">
        <v>0</v>
      </c>
      <c r="E189" s="79">
        <v>0</v>
      </c>
      <c r="F189" s="79">
        <v>0</v>
      </c>
      <c r="G189" s="78">
        <v>22802</v>
      </c>
      <c r="H189" s="79">
        <v>0</v>
      </c>
      <c r="I189" s="79">
        <v>0</v>
      </c>
      <c r="J189" s="79">
        <v>0</v>
      </c>
    </row>
    <row r="190" spans="1:10" ht="15">
      <c r="A190" s="77" t="s">
        <v>308</v>
      </c>
      <c r="B190" s="77" t="s">
        <v>427</v>
      </c>
      <c r="C190" s="77" t="s">
        <v>492</v>
      </c>
      <c r="D190" s="79">
        <v>0</v>
      </c>
      <c r="E190" s="79">
        <v>0</v>
      </c>
      <c r="F190" s="79">
        <v>0</v>
      </c>
      <c r="G190" s="78">
        <v>14743</v>
      </c>
      <c r="H190" s="78">
        <v>3984</v>
      </c>
      <c r="I190" s="130">
        <v>0</v>
      </c>
      <c r="J190" s="79">
        <v>0</v>
      </c>
    </row>
  </sheetData>
  <sheetProtection password="EF32"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B9" sqref="B9"/>
    </sheetView>
  </sheetViews>
  <sheetFormatPr defaultColWidth="11.4453125" defaultRowHeight="15"/>
  <cols>
    <col min="1" max="1" width="38.10546875" style="1" customWidth="1"/>
    <col min="2" max="2" width="36.99609375" style="1" customWidth="1"/>
    <col min="3" max="3" width="39.4453125" style="1" customWidth="1"/>
    <col min="4" max="16384" width="11.4453125" style="1" customWidth="1"/>
  </cols>
  <sheetData>
    <row r="1" spans="2:3" ht="65.25" customHeight="1">
      <c r="B1" s="5"/>
      <c r="C1" s="6"/>
    </row>
    <row r="2" spans="2:3" ht="15">
      <c r="B2" s="5" t="s">
        <v>494</v>
      </c>
      <c r="C2" s="6"/>
    </row>
    <row r="3" ht="15">
      <c r="C3" s="6"/>
    </row>
    <row r="4" spans="2:3" ht="18">
      <c r="B4" s="7" t="s">
        <v>6</v>
      </c>
      <c r="C4" s="6"/>
    </row>
    <row r="5" spans="2:3" ht="18">
      <c r="B5" s="7" t="s">
        <v>1</v>
      </c>
      <c r="C5" s="6"/>
    </row>
    <row r="6" spans="2:3" ht="18">
      <c r="B6" s="53" t="s">
        <v>510</v>
      </c>
      <c r="C6" s="6"/>
    </row>
    <row r="7" spans="2:3" ht="18">
      <c r="B7" s="7" t="s">
        <v>25</v>
      </c>
      <c r="C7" s="6"/>
    </row>
    <row r="8" ht="17.25" customHeight="1">
      <c r="B8" s="8"/>
    </row>
    <row r="9" spans="2:3" ht="18.75" customHeight="1">
      <c r="B9" s="65"/>
      <c r="C9" s="59"/>
    </row>
    <row r="10" spans="1:2" ht="18.75" customHeight="1">
      <c r="A10" s="10"/>
      <c r="B10" s="61" t="e">
        <f>VLOOKUP(B9,Allocations!A2:J190,2,FALSE)</f>
        <v>#N/A</v>
      </c>
    </row>
    <row r="11" ht="18.75" customHeight="1">
      <c r="B11" s="62" t="e">
        <f>IF(VLOOKUP(B9,Allocations!A2:J190,3,FALSE)=0,"",VLOOKUP(B9,Allocations!A2:J190,3,FALSE))</f>
        <v>#N/A</v>
      </c>
    </row>
    <row r="12" spans="1:3" s="54" customFormat="1" ht="54" customHeight="1">
      <c r="A12" s="136" t="s">
        <v>512</v>
      </c>
      <c r="B12" s="136"/>
      <c r="C12" s="136"/>
    </row>
    <row r="13" ht="10.5" customHeight="1">
      <c r="A13" s="46"/>
    </row>
    <row r="14" spans="1:3" ht="18" customHeight="1">
      <c r="A14" s="137" t="s">
        <v>5</v>
      </c>
      <c r="B14" s="137"/>
      <c r="C14" s="137"/>
    </row>
    <row r="15" spans="1:3" ht="27.75" customHeight="1">
      <c r="A15" s="131" t="s">
        <v>16</v>
      </c>
      <c r="B15" s="132"/>
      <c r="C15" s="11"/>
    </row>
    <row r="16" spans="1:3" ht="16.5" customHeight="1">
      <c r="A16" s="19"/>
      <c r="B16" s="51" t="s">
        <v>22</v>
      </c>
      <c r="C16" s="40" t="s">
        <v>21</v>
      </c>
    </row>
    <row r="17" spans="1:3" ht="19.5" customHeight="1">
      <c r="A17" s="16" t="s">
        <v>8</v>
      </c>
      <c r="B17" s="68"/>
      <c r="C17" s="63">
        <f>_xlfn.IFERROR(VLOOKUP(B9,Allocations!A2:J190,4,FALSE),0)</f>
        <v>0</v>
      </c>
    </row>
    <row r="18" spans="1:3" ht="19.5" customHeight="1">
      <c r="A18" s="16" t="s">
        <v>9</v>
      </c>
      <c r="B18" s="68"/>
      <c r="C18" s="63">
        <f>_xlfn.IFERROR(VLOOKUP(B9,Carryover!A2:G152,2,FALSE),0)</f>
        <v>0</v>
      </c>
    </row>
    <row r="19" spans="1:3" ht="19.5" customHeight="1">
      <c r="A19" s="55"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2:3" ht="17.25" customHeight="1">
      <c r="B28" s="64" t="s">
        <v>313</v>
      </c>
      <c r="C28" s="15"/>
    </row>
    <row r="29" ht="9.75" customHeight="1"/>
    <row r="30" spans="1:3" ht="24.75" customHeight="1">
      <c r="A30" s="133" t="s">
        <v>17</v>
      </c>
      <c r="B30" s="134"/>
      <c r="C30" s="135"/>
    </row>
    <row r="31" spans="1:3" ht="15" customHeight="1">
      <c r="A31" s="21"/>
      <c r="B31" s="4"/>
      <c r="C31" s="22"/>
    </row>
    <row r="32" spans="1:3" ht="15">
      <c r="A32" s="138" t="s">
        <v>493</v>
      </c>
      <c r="B32" s="139"/>
      <c r="C32" s="140"/>
    </row>
    <row r="33" spans="1:3" ht="68.25" customHeight="1">
      <c r="A33" s="141" t="s">
        <v>496</v>
      </c>
      <c r="B33" s="142"/>
      <c r="C33" s="143"/>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3.5" customHeight="1">
      <c r="A46" s="2"/>
    </row>
    <row r="47" ht="17.25" customHeight="1">
      <c r="A47" s="73" t="s">
        <v>0</v>
      </c>
    </row>
    <row r="48" spans="1:3" ht="15">
      <c r="A48" s="73" t="s">
        <v>495</v>
      </c>
      <c r="B48" s="18"/>
      <c r="C48" s="20"/>
    </row>
    <row r="49" ht="15">
      <c r="A49" s="73" t="s">
        <v>428</v>
      </c>
    </row>
    <row r="50" spans="1:3" ht="15">
      <c r="A50" s="73" t="s">
        <v>3</v>
      </c>
      <c r="C50" s="71" t="s">
        <v>4</v>
      </c>
    </row>
  </sheetData>
  <sheetProtection password="EF32" sheet="1"/>
  <mergeCells count="6">
    <mergeCell ref="A15:B15"/>
    <mergeCell ref="A30:C30"/>
    <mergeCell ref="A12:C12"/>
    <mergeCell ref="A14:C14"/>
    <mergeCell ref="A32:C32"/>
    <mergeCell ref="A33:C33"/>
  </mergeCells>
  <conditionalFormatting sqref="C17">
    <cfRule type="expression" priority="6" dxfId="58" stopIfTrue="1">
      <formula>$B17&lt;&gt;0</formula>
    </cfRule>
  </conditionalFormatting>
  <conditionalFormatting sqref="C18:C19">
    <cfRule type="expression" priority="7" dxfId="58" stopIfTrue="1">
      <formula>ISBLANK(B18)=FALSE</formula>
    </cfRule>
  </conditionalFormatting>
  <conditionalFormatting sqref="C27">
    <cfRule type="expression" priority="1" dxfId="59" stopIfTrue="1">
      <formula>C27&lt;0</formula>
    </cfRule>
    <cfRule type="expression" priority="5" dxfId="1" stopIfTrue="1">
      <formula>($C$24+$C$25+$C$27)&gt;$C$19</formula>
    </cfRule>
  </conditionalFormatting>
  <conditionalFormatting sqref="B28">
    <cfRule type="expression" priority="3" dxfId="60" stopIfTrue="1">
      <formula>($C$24+$C$25+$C$27)&gt;$C$19</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3.xml><?xml version="1.0" encoding="utf-8"?>
<worksheet xmlns="http://schemas.openxmlformats.org/spreadsheetml/2006/main" xmlns:r="http://schemas.openxmlformats.org/officeDocument/2006/relationships">
  <sheetPr>
    <tabColor theme="4" tint="0.5999900102615356"/>
  </sheetPr>
  <dimension ref="A1:C50"/>
  <sheetViews>
    <sheetView showGridLines="0" workbookViewId="0" topLeftCell="A1">
      <selection activeCell="B9" sqref="B9"/>
    </sheetView>
  </sheetViews>
  <sheetFormatPr defaultColWidth="8.88671875" defaultRowHeight="15"/>
  <cols>
    <col min="1" max="1" width="38.3359375" style="0" customWidth="1"/>
    <col min="2" max="2" width="36.99609375" style="0" customWidth="1"/>
    <col min="3" max="3" width="39.5546875" style="0" customWidth="1"/>
  </cols>
  <sheetData>
    <row r="1" spans="2:3" s="1" customFormat="1" ht="65.25" customHeight="1">
      <c r="B1" s="5"/>
      <c r="C1" s="6"/>
    </row>
    <row r="2" spans="2:3" s="1" customFormat="1" ht="15">
      <c r="B2" s="5" t="s">
        <v>494</v>
      </c>
      <c r="C2" s="6"/>
    </row>
    <row r="3" s="1" customFormat="1" ht="15">
      <c r="C3" s="6"/>
    </row>
    <row r="4" spans="2:3" s="1" customFormat="1" ht="18">
      <c r="B4" s="7" t="s">
        <v>6</v>
      </c>
      <c r="C4" s="6"/>
    </row>
    <row r="5" spans="2:3" s="1" customFormat="1" ht="18">
      <c r="B5" s="7" t="s">
        <v>1</v>
      </c>
      <c r="C5" s="6"/>
    </row>
    <row r="6" spans="2:3" s="1" customFormat="1" ht="18">
      <c r="B6" s="53" t="s">
        <v>510</v>
      </c>
      <c r="C6" s="6"/>
    </row>
    <row r="7" spans="2:3" s="1" customFormat="1" ht="18">
      <c r="B7" s="53" t="s">
        <v>502</v>
      </c>
      <c r="C7" s="6"/>
    </row>
    <row r="8" s="1" customFormat="1" ht="23.25">
      <c r="B8" s="8"/>
    </row>
    <row r="9" spans="2:3" s="1" customFormat="1" ht="18.75" customHeight="1">
      <c r="B9" s="65"/>
      <c r="C9" s="9"/>
    </row>
    <row r="10" spans="1:2" s="1" customFormat="1" ht="15.75">
      <c r="A10" s="10"/>
      <c r="B10" s="61" t="e">
        <f>VLOOKUP(B9,Allocations!A2:J190,2,FALSE)</f>
        <v>#N/A</v>
      </c>
    </row>
    <row r="11" s="1" customFormat="1" ht="15.75">
      <c r="B11" s="62" t="e">
        <f>IF(VLOOKUP(B9,Allocations!A2:J190,3,FALSE)=0,"",VLOOKUP(B9,Allocations!A2:J190,3,FALSE))</f>
        <v>#N/A</v>
      </c>
    </row>
    <row r="12" spans="1:3" s="54" customFormat="1" ht="50.25" customHeight="1">
      <c r="A12" s="136" t="s">
        <v>512</v>
      </c>
      <c r="B12" s="136"/>
      <c r="C12" s="136"/>
    </row>
    <row r="13" s="1" customFormat="1" ht="15">
      <c r="A13" s="46"/>
    </row>
    <row r="14" spans="1:3" s="1" customFormat="1" ht="18.75" customHeight="1">
      <c r="A14" s="137" t="s">
        <v>5</v>
      </c>
      <c r="B14" s="137"/>
      <c r="C14" s="137"/>
    </row>
    <row r="15" spans="1:3" s="1" customFormat="1" ht="15.75">
      <c r="A15" s="131" t="s">
        <v>16</v>
      </c>
      <c r="B15" s="132"/>
      <c r="C15" s="11"/>
    </row>
    <row r="16" spans="1:3" s="1" customFormat="1" ht="15.75">
      <c r="A16" s="19"/>
      <c r="B16" s="51" t="s">
        <v>22</v>
      </c>
      <c r="C16" s="40" t="s">
        <v>21</v>
      </c>
    </row>
    <row r="17" spans="1:3" ht="17.25">
      <c r="A17" s="16" t="s">
        <v>8</v>
      </c>
      <c r="B17" s="68"/>
      <c r="C17" s="63">
        <f>_xlfn.IFERROR(VLOOKUP(B9,Allocations!A2:J190,5,FALSE),0)</f>
        <v>0</v>
      </c>
    </row>
    <row r="18" spans="1:3" ht="17.25">
      <c r="A18" s="16" t="s">
        <v>9</v>
      </c>
      <c r="B18" s="68"/>
      <c r="C18" s="63">
        <f>_xlfn.IFERROR(VLOOKUP(B9,Carryover!A2:G152,3,FALSE),0)</f>
        <v>0</v>
      </c>
    </row>
    <row r="19" spans="1:3" ht="17.25">
      <c r="A19" s="55" t="s">
        <v>38</v>
      </c>
      <c r="B19" s="42"/>
      <c r="C19" s="63">
        <f>IF(B17&gt;0,B17,C17)+IF(ISBLANK(B18),C18,B18)</f>
        <v>0</v>
      </c>
    </row>
    <row r="20" spans="1:3" s="1" customFormat="1" ht="19.5" customHeight="1" thickBot="1">
      <c r="A20" s="17"/>
      <c r="C20" s="12"/>
    </row>
    <row r="21" spans="1:3" s="1" customFormat="1" ht="19.5" customHeight="1" thickBot="1">
      <c r="A21" s="19" t="s">
        <v>32</v>
      </c>
      <c r="C21" s="41"/>
    </row>
    <row r="22" spans="1:3" s="1" customFormat="1" ht="19.5" customHeight="1" thickBot="1">
      <c r="A22" s="19" t="s">
        <v>33</v>
      </c>
      <c r="C22" s="41"/>
    </row>
    <row r="23" spans="1:3" s="1" customFormat="1" ht="19.5" customHeight="1" thickBot="1">
      <c r="A23" s="19"/>
      <c r="C23" s="12"/>
    </row>
    <row r="24" spans="1:3" s="1" customFormat="1" ht="19.5" customHeight="1" thickBot="1">
      <c r="A24" s="19" t="s">
        <v>10</v>
      </c>
      <c r="C24" s="41"/>
    </row>
    <row r="25" spans="1:3" s="1" customFormat="1" ht="19.5" customHeight="1" thickBot="1">
      <c r="A25" s="19" t="s">
        <v>11</v>
      </c>
      <c r="C25" s="41"/>
    </row>
    <row r="26" spans="1:3" s="1" customFormat="1" ht="19.5" customHeight="1" thickBot="1">
      <c r="A26" s="19"/>
      <c r="C26" s="12"/>
    </row>
    <row r="27" spans="1:3" s="3" customFormat="1" ht="19.5" customHeight="1" thickBot="1">
      <c r="A27" s="19" t="s">
        <v>23</v>
      </c>
      <c r="C27" s="52">
        <f>(C21+C22)-(C24+C25)</f>
        <v>0</v>
      </c>
    </row>
    <row r="28" spans="1:3" s="1" customFormat="1" ht="17.25" customHeight="1">
      <c r="A28" s="13"/>
      <c r="B28" s="64" t="s">
        <v>313</v>
      </c>
      <c r="C28" s="15"/>
    </row>
    <row r="29" s="1" customFormat="1" ht="9.75" customHeight="1"/>
    <row r="30" spans="1:3" s="1" customFormat="1" ht="24.75" customHeight="1">
      <c r="A30" s="133" t="s">
        <v>17</v>
      </c>
      <c r="B30" s="134"/>
      <c r="C30" s="135"/>
    </row>
    <row r="31" spans="1:3" s="1" customFormat="1" ht="15" customHeight="1">
      <c r="A31" s="21"/>
      <c r="B31" s="4"/>
      <c r="C31" s="22"/>
    </row>
    <row r="32" spans="1:3" s="1" customFormat="1" ht="15">
      <c r="A32" s="138" t="s">
        <v>493</v>
      </c>
      <c r="B32" s="139"/>
      <c r="C32" s="140"/>
    </row>
    <row r="33" spans="1:3" s="1" customFormat="1" ht="63.75" customHeight="1">
      <c r="A33" s="141" t="s">
        <v>496</v>
      </c>
      <c r="B33" s="142"/>
      <c r="C33" s="143"/>
    </row>
    <row r="34" spans="1:3" s="1" customFormat="1" ht="15" customHeight="1">
      <c r="A34" s="24"/>
      <c r="C34" s="23"/>
    </row>
    <row r="35" spans="1:3" s="1" customFormat="1" ht="24" customHeight="1" thickBot="1">
      <c r="A35" s="47"/>
      <c r="B35" s="30"/>
      <c r="C35" s="44"/>
    </row>
    <row r="36" spans="1:3" s="1" customFormat="1" ht="15">
      <c r="A36" s="25" t="s">
        <v>14</v>
      </c>
      <c r="C36" s="26" t="s">
        <v>2</v>
      </c>
    </row>
    <row r="37" spans="1:3" s="1" customFormat="1" ht="15">
      <c r="A37" s="24"/>
      <c r="C37" s="23"/>
    </row>
    <row r="38" spans="1:3" s="1" customFormat="1" ht="20.25" customHeight="1" thickBot="1">
      <c r="A38" s="43"/>
      <c r="B38" s="29"/>
      <c r="C38" s="23"/>
    </row>
    <row r="39" spans="1:3" s="1" customFormat="1" ht="15">
      <c r="A39" s="27" t="s">
        <v>15</v>
      </c>
      <c r="C39" s="28"/>
    </row>
    <row r="40" spans="1:3" s="1" customFormat="1" ht="15">
      <c r="A40" s="24"/>
      <c r="C40" s="23"/>
    </row>
    <row r="41" spans="1:3" s="1" customFormat="1" ht="21" customHeight="1" thickBot="1">
      <c r="A41" s="43"/>
      <c r="B41" s="30"/>
      <c r="C41" s="45"/>
    </row>
    <row r="42" spans="1:3" s="1" customFormat="1" ht="15">
      <c r="A42" s="25" t="s">
        <v>7</v>
      </c>
      <c r="C42" s="26" t="s">
        <v>34</v>
      </c>
    </row>
    <row r="43" spans="1:3" s="1" customFormat="1" ht="15">
      <c r="A43" s="13"/>
      <c r="B43" s="14"/>
      <c r="C43" s="15"/>
    </row>
    <row r="44" spans="1:2" s="1" customFormat="1" ht="15">
      <c r="A44" s="2"/>
      <c r="B44" s="18"/>
    </row>
    <row r="45" spans="1:3" s="1" customFormat="1" ht="18">
      <c r="A45" s="75" t="s">
        <v>497</v>
      </c>
      <c r="B45" s="72" t="s">
        <v>498</v>
      </c>
      <c r="C45" s="74" t="s">
        <v>511</v>
      </c>
    </row>
    <row r="46" s="1" customFormat="1" ht="15">
      <c r="A46" s="2"/>
    </row>
    <row r="47" s="1" customFormat="1" ht="15">
      <c r="A47" s="73" t="s">
        <v>0</v>
      </c>
    </row>
    <row r="48" spans="1:3" s="1" customFormat="1" ht="15">
      <c r="A48" s="73" t="s">
        <v>495</v>
      </c>
      <c r="B48" s="18"/>
      <c r="C48" s="20"/>
    </row>
    <row r="49" s="1" customFormat="1" ht="15">
      <c r="A49" s="73" t="s">
        <v>428</v>
      </c>
    </row>
    <row r="50" spans="1:3" s="1" customFormat="1" ht="15">
      <c r="A50" s="73" t="s">
        <v>3</v>
      </c>
      <c r="C50" s="71" t="s">
        <v>4</v>
      </c>
    </row>
    <row r="51" s="1" customFormat="1" ht="15"/>
    <row r="52" s="1" customFormat="1" ht="15"/>
    <row r="53" s="1" customFormat="1" ht="15"/>
    <row r="54" s="1" customFormat="1" ht="15"/>
  </sheetData>
  <sheetProtection password="EF32" sheet="1"/>
  <mergeCells count="6">
    <mergeCell ref="A12:C12"/>
    <mergeCell ref="A14:C14"/>
    <mergeCell ref="A15:B15"/>
    <mergeCell ref="A30:C30"/>
    <mergeCell ref="A32:C32"/>
    <mergeCell ref="A33:C33"/>
  </mergeCells>
  <conditionalFormatting sqref="C18:C19">
    <cfRule type="expression" priority="10" dxfId="58" stopIfTrue="1">
      <formula>ISBLANK(B18)=FALSE</formula>
    </cfRule>
  </conditionalFormatting>
  <conditionalFormatting sqref="B28">
    <cfRule type="expression" priority="8" dxfId="60" stopIfTrue="1">
      <formula>($C$24+$C$25+$C$27)&gt;$C$19</formula>
    </cfRule>
    <cfRule type="expression" priority="9" dxfId="60" stopIfTrue="1">
      <formula>($C$24+$C$25+$C$27)&gt;$C$19</formula>
    </cfRule>
  </conditionalFormatting>
  <conditionalFormatting sqref="B28">
    <cfRule type="expression" priority="7" dxfId="60" stopIfTrue="1">
      <formula>($C$24+$C$25+$C$27)&gt;$C$19</formula>
    </cfRule>
  </conditionalFormatting>
  <conditionalFormatting sqref="C27">
    <cfRule type="expression" priority="6" dxfId="1" stopIfTrue="1">
      <formula>($C$24+$C$25+$C$27)&gt;$C$19</formula>
    </cfRule>
  </conditionalFormatting>
  <conditionalFormatting sqref="C27">
    <cfRule type="expression" priority="4" dxfId="59" stopIfTrue="1">
      <formula>C27&lt;0</formula>
    </cfRule>
    <cfRule type="expression" priority="5" dxfId="1" stopIfTrue="1">
      <formula>($C$24+$C$25+$C$27)&gt;$C$19</formula>
    </cfRule>
  </conditionalFormatting>
  <conditionalFormatting sqref="C19">
    <cfRule type="expression" priority="3" dxfId="58" stopIfTrue="1">
      <formula>B19&lt;&gt;0</formula>
    </cfRule>
  </conditionalFormatting>
  <conditionalFormatting sqref="C19">
    <cfRule type="expression" priority="2" dxfId="58" stopIfTrue="1">
      <formula>B19&lt;&gt;0</formula>
    </cfRule>
  </conditionalFormatting>
  <conditionalFormatting sqref="C17">
    <cfRule type="expression" priority="1" dxfId="61" stopIfTrue="1">
      <formula>B17&lt;&gt;0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3" footer="0.3"/>
  <pageSetup fitToHeight="0" horizontalDpi="600" verticalDpi="600" orientation="portrait" scale="74" r:id="rId5"/>
  <drawing r:id="rId4"/>
  <legacyDrawing r:id="rId3"/>
</worksheet>
</file>

<file path=xl/worksheets/sheet4.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B9" sqref="B9"/>
    </sheetView>
  </sheetViews>
  <sheetFormatPr defaultColWidth="11.4453125" defaultRowHeight="15"/>
  <cols>
    <col min="1" max="1" width="38.3359375" style="1" customWidth="1"/>
    <col min="2" max="2" width="36.99609375" style="1" customWidth="1"/>
    <col min="3" max="3" width="39.6640625" style="1" customWidth="1"/>
    <col min="4" max="16384" width="11.4453125" style="1" customWidth="1"/>
  </cols>
  <sheetData>
    <row r="1" spans="2:3" ht="64.5" customHeight="1">
      <c r="B1" s="5"/>
      <c r="C1" s="6"/>
    </row>
    <row r="2" spans="2:3" ht="15">
      <c r="B2" s="5" t="s">
        <v>494</v>
      </c>
      <c r="C2" s="6"/>
    </row>
    <row r="3" ht="15">
      <c r="C3" s="6"/>
    </row>
    <row r="4" spans="2:3" ht="18">
      <c r="B4" s="7" t="s">
        <v>6</v>
      </c>
      <c r="C4" s="48"/>
    </row>
    <row r="5" spans="2:3" ht="18">
      <c r="B5" s="7" t="s">
        <v>1</v>
      </c>
      <c r="C5" s="6"/>
    </row>
    <row r="6" spans="2:3" ht="18">
      <c r="B6" s="53" t="s">
        <v>510</v>
      </c>
      <c r="C6" s="6"/>
    </row>
    <row r="7" spans="2:3" ht="18">
      <c r="B7" s="7" t="s">
        <v>26</v>
      </c>
      <c r="C7" s="6"/>
    </row>
    <row r="8" ht="17.25" customHeight="1">
      <c r="B8" s="8"/>
    </row>
    <row r="9" spans="2:3" ht="18.75" customHeight="1">
      <c r="B9" s="65"/>
      <c r="C9" s="9"/>
    </row>
    <row r="10" spans="1:2" ht="18.75" customHeight="1">
      <c r="A10" s="10"/>
      <c r="B10" s="61" t="e">
        <f>VLOOKUP(B9,Allocations!A2:J190,2,FALSE)</f>
        <v>#N/A</v>
      </c>
    </row>
    <row r="11" ht="18.75" customHeight="1">
      <c r="B11" s="62" t="e">
        <f>IF(VLOOKUP(B9,Allocations!A2:J190,3,FALSE)=0,"",VLOOKUP(B9,Allocations!A2:J190,3,FALSE))</f>
        <v>#N/A</v>
      </c>
    </row>
    <row r="12" spans="1:3" s="54" customFormat="1" ht="54" customHeight="1">
      <c r="A12" s="136" t="s">
        <v>512</v>
      </c>
      <c r="B12" s="136"/>
      <c r="C12" s="136"/>
    </row>
    <row r="13" ht="10.5" customHeight="1">
      <c r="A13" s="46"/>
    </row>
    <row r="14" spans="1:3" ht="20.25" customHeight="1">
      <c r="A14" s="137" t="s">
        <v>5</v>
      </c>
      <c r="B14" s="137"/>
      <c r="C14" s="137"/>
    </row>
    <row r="15" spans="1:3" ht="27.75" customHeight="1">
      <c r="A15" s="131" t="s">
        <v>16</v>
      </c>
      <c r="B15" s="132"/>
      <c r="C15" s="11"/>
    </row>
    <row r="16" spans="1:3" ht="16.5" customHeight="1">
      <c r="A16" s="19"/>
      <c r="B16" s="51" t="s">
        <v>22</v>
      </c>
      <c r="C16" s="40" t="s">
        <v>21</v>
      </c>
    </row>
    <row r="17" spans="1:3" ht="19.5" customHeight="1">
      <c r="A17" s="16" t="s">
        <v>8</v>
      </c>
      <c r="B17" s="68"/>
      <c r="C17" s="63">
        <f>_xlfn.IFERROR(VLOOKUP(B9,Allocations!A2:J190,6,FALSE),0)</f>
        <v>0</v>
      </c>
    </row>
    <row r="18" spans="1:3" ht="19.5" customHeight="1">
      <c r="A18" s="16" t="s">
        <v>9</v>
      </c>
      <c r="B18" s="68"/>
      <c r="C18" s="63">
        <f>_xlfn.IFERROR(VLOOKUP(B9,Carryover!A2:G152,4,FALSE),0)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133" t="s">
        <v>17</v>
      </c>
      <c r="B30" s="134"/>
      <c r="C30" s="135"/>
    </row>
    <row r="31" spans="1:3" ht="15" customHeight="1">
      <c r="A31" s="21"/>
      <c r="B31" s="4"/>
      <c r="C31" s="22"/>
    </row>
    <row r="32" spans="1:3" ht="15">
      <c r="A32" s="138" t="s">
        <v>493</v>
      </c>
      <c r="B32" s="139"/>
      <c r="C32" s="140"/>
    </row>
    <row r="33" spans="1:3" ht="63" customHeight="1">
      <c r="A33" s="141" t="s">
        <v>496</v>
      </c>
      <c r="B33" s="142"/>
      <c r="C33" s="143"/>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5">
      <c r="A46" s="2"/>
    </row>
    <row r="47" ht="15">
      <c r="A47" s="73" t="s">
        <v>0</v>
      </c>
    </row>
    <row r="48" spans="1:3" ht="15">
      <c r="A48" s="73" t="s">
        <v>495</v>
      </c>
      <c r="B48" s="18"/>
      <c r="C48" s="20"/>
    </row>
    <row r="49" ht="15">
      <c r="A49" s="73" t="s">
        <v>428</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58" stopIfTrue="1">
      <formula>$B17&lt;&gt;0</formula>
    </cfRule>
  </conditionalFormatting>
  <conditionalFormatting sqref="C18:C19">
    <cfRule type="expression" priority="8" dxfId="58" stopIfTrue="1">
      <formula>ISBLANK(B18)=FALSE</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5.xml><?xml version="1.0" encoding="utf-8"?>
<worksheet xmlns="http://schemas.openxmlformats.org/spreadsheetml/2006/main" xmlns:r="http://schemas.openxmlformats.org/officeDocument/2006/relationships">
  <sheetPr>
    <tabColor theme="4" tint="0.5999900102615356"/>
  </sheetPr>
  <dimension ref="A1:C50"/>
  <sheetViews>
    <sheetView showGridLines="0" showOutlineSymbols="0" workbookViewId="0" topLeftCell="A1">
      <selection activeCell="B9" sqref="B9"/>
    </sheetView>
  </sheetViews>
  <sheetFormatPr defaultColWidth="11.4453125" defaultRowHeight="15"/>
  <cols>
    <col min="1" max="1" width="38.21484375" style="1" customWidth="1"/>
    <col min="2" max="2" width="36.99609375" style="1" customWidth="1"/>
    <col min="3" max="3" width="39.4453125" style="1" customWidth="1"/>
    <col min="4" max="16384" width="11.4453125" style="1" customWidth="1"/>
  </cols>
  <sheetData>
    <row r="1" spans="2:3" ht="61.5" customHeight="1">
      <c r="B1" s="5"/>
      <c r="C1" s="6"/>
    </row>
    <row r="2" spans="2:3" ht="15">
      <c r="B2" s="5" t="s">
        <v>494</v>
      </c>
      <c r="C2" s="6"/>
    </row>
    <row r="3" ht="15">
      <c r="C3" s="6"/>
    </row>
    <row r="4" spans="2:3" ht="18">
      <c r="B4" s="7" t="s">
        <v>6</v>
      </c>
      <c r="C4" s="6"/>
    </row>
    <row r="5" spans="2:3" ht="18">
      <c r="B5" s="7" t="s">
        <v>1</v>
      </c>
      <c r="C5" s="6"/>
    </row>
    <row r="6" spans="2:3" ht="18">
      <c r="B6" s="53" t="s">
        <v>510</v>
      </c>
      <c r="C6" s="6"/>
    </row>
    <row r="7" spans="2:3" ht="18">
      <c r="B7" s="7" t="s">
        <v>320</v>
      </c>
      <c r="C7" s="6"/>
    </row>
    <row r="8" ht="17.25" customHeight="1">
      <c r="B8" s="8"/>
    </row>
    <row r="9" spans="2:3" ht="18.75" customHeight="1">
      <c r="B9" s="65"/>
      <c r="C9" s="9"/>
    </row>
    <row r="10" spans="1:2" ht="18.75" customHeight="1">
      <c r="A10" s="10"/>
      <c r="B10" s="61" t="e">
        <f>VLOOKUP(B9,Allocations!A2:J190,2,FALSE)</f>
        <v>#N/A</v>
      </c>
    </row>
    <row r="11" ht="18.75" customHeight="1">
      <c r="B11" s="62" t="e">
        <f>IF(VLOOKUP(B9,Allocations!A2:J190,3,FALSE)=0,"",VLOOKUP(B9,Allocations!A2:J190,3,FALSE))</f>
        <v>#N/A</v>
      </c>
    </row>
    <row r="12" spans="1:3" s="54" customFormat="1" ht="54" customHeight="1">
      <c r="A12" s="136" t="s">
        <v>512</v>
      </c>
      <c r="B12" s="136"/>
      <c r="C12" s="136"/>
    </row>
    <row r="13" ht="10.5" customHeight="1">
      <c r="A13" s="46"/>
    </row>
    <row r="14" spans="1:3" ht="22.5" customHeight="1">
      <c r="A14" s="137" t="s">
        <v>5</v>
      </c>
      <c r="B14" s="137"/>
      <c r="C14" s="137"/>
    </row>
    <row r="15" spans="1:3" ht="27.75" customHeight="1">
      <c r="A15" s="131" t="s">
        <v>16</v>
      </c>
      <c r="B15" s="132"/>
      <c r="C15" s="11"/>
    </row>
    <row r="16" spans="1:3" ht="16.5" customHeight="1">
      <c r="A16" s="19"/>
      <c r="B16" s="51" t="s">
        <v>22</v>
      </c>
      <c r="C16" s="40" t="s">
        <v>21</v>
      </c>
    </row>
    <row r="17" spans="1:3" ht="19.5" customHeight="1">
      <c r="A17" s="16" t="s">
        <v>8</v>
      </c>
      <c r="B17" s="68"/>
      <c r="C17" s="63">
        <f>_xlfn.IFERROR(VLOOKUP(B9,Allocations!A2:J190,7,FALSE),0)</f>
        <v>0</v>
      </c>
    </row>
    <row r="18" spans="1:3" ht="19.5" customHeight="1">
      <c r="A18" s="16" t="s">
        <v>9</v>
      </c>
      <c r="B18" s="68"/>
      <c r="C18" s="63">
        <f>_xlfn.IFERROR(VLOOKUP(B9,Carryover!A2:G152,5,FALSE),0)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133" t="s">
        <v>17</v>
      </c>
      <c r="B30" s="134"/>
      <c r="C30" s="135"/>
    </row>
    <row r="31" spans="1:3" ht="15" customHeight="1">
      <c r="A31" s="21"/>
      <c r="B31" s="4"/>
      <c r="C31" s="22"/>
    </row>
    <row r="32" spans="1:3" ht="15">
      <c r="A32" s="138" t="s">
        <v>493</v>
      </c>
      <c r="B32" s="139"/>
      <c r="C32" s="140"/>
    </row>
    <row r="33" spans="1:3" ht="66.75" customHeight="1">
      <c r="A33" s="141" t="s">
        <v>496</v>
      </c>
      <c r="B33" s="142"/>
      <c r="C33" s="143"/>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5">
      <c r="A46" s="2"/>
    </row>
    <row r="47" ht="15">
      <c r="A47" s="73" t="s">
        <v>0</v>
      </c>
    </row>
    <row r="48" spans="1:3" ht="15">
      <c r="A48" s="73" t="s">
        <v>495</v>
      </c>
      <c r="B48" s="18"/>
      <c r="C48" s="20"/>
    </row>
    <row r="49" ht="15">
      <c r="A49" s="73" t="s">
        <v>428</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58" stopIfTrue="1">
      <formula>$B17&lt;&gt;0</formula>
    </cfRule>
  </conditionalFormatting>
  <conditionalFormatting sqref="C18:C19">
    <cfRule type="expression" priority="8" dxfId="58" stopIfTrue="1">
      <formula>ISBLANK(B18)=FALSE</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6.xml><?xml version="1.0" encoding="utf-8"?>
<worksheet xmlns="http://schemas.openxmlformats.org/spreadsheetml/2006/main" xmlns:r="http://schemas.openxmlformats.org/officeDocument/2006/relationships">
  <sheetPr>
    <tabColor theme="3" tint="0.5999900102615356"/>
  </sheetPr>
  <dimension ref="A1:C50"/>
  <sheetViews>
    <sheetView showGridLines="0" showOutlineSymbols="0" workbookViewId="0" topLeftCell="A1">
      <selection activeCell="C17" sqref="C17"/>
    </sheetView>
  </sheetViews>
  <sheetFormatPr defaultColWidth="11.4453125" defaultRowHeight="15"/>
  <cols>
    <col min="1" max="1" width="38.4453125" style="1" customWidth="1"/>
    <col min="2" max="2" width="36.99609375" style="1" customWidth="1"/>
    <col min="3" max="3" width="39.10546875" style="1" customWidth="1"/>
    <col min="4" max="16384" width="11.4453125" style="1" customWidth="1"/>
  </cols>
  <sheetData>
    <row r="1" spans="2:3" ht="62.25" customHeight="1">
      <c r="B1" s="5"/>
      <c r="C1" s="6"/>
    </row>
    <row r="2" spans="2:3" ht="15">
      <c r="B2" s="5" t="s">
        <v>494</v>
      </c>
      <c r="C2" s="6"/>
    </row>
    <row r="3" ht="15">
      <c r="C3" s="6"/>
    </row>
    <row r="4" spans="2:3" ht="18">
      <c r="B4" s="7" t="s">
        <v>6</v>
      </c>
      <c r="C4" s="6"/>
    </row>
    <row r="5" spans="2:3" ht="18">
      <c r="B5" s="7" t="s">
        <v>1</v>
      </c>
      <c r="C5" s="6"/>
    </row>
    <row r="6" spans="2:3" ht="18">
      <c r="B6" s="53" t="s">
        <v>510</v>
      </c>
      <c r="C6" s="6"/>
    </row>
    <row r="7" spans="2:3" ht="18">
      <c r="B7" s="7" t="s">
        <v>27</v>
      </c>
      <c r="C7" s="6"/>
    </row>
    <row r="8" ht="17.25" customHeight="1">
      <c r="B8" s="8"/>
    </row>
    <row r="9" spans="2:3" ht="18.75" customHeight="1">
      <c r="B9" s="65"/>
      <c r="C9" s="9"/>
    </row>
    <row r="10" spans="1:2" ht="18.75" customHeight="1">
      <c r="A10" s="10"/>
      <c r="B10" s="61" t="e">
        <f>VLOOKUP(B9,Allocations!A2:J190,2,FALSE)</f>
        <v>#N/A</v>
      </c>
    </row>
    <row r="11" ht="18.75" customHeight="1">
      <c r="B11" s="62" t="e">
        <f>IF(VLOOKUP(B9,Allocations!A2:J190,3,FALSE)=0,"",VLOOKUP(B9,Allocations!A2:J190,3,FALSE))</f>
        <v>#N/A</v>
      </c>
    </row>
    <row r="12" spans="1:3" s="54" customFormat="1" ht="54" customHeight="1">
      <c r="A12" s="136" t="s">
        <v>512</v>
      </c>
      <c r="B12" s="136"/>
      <c r="C12" s="136"/>
    </row>
    <row r="13" ht="10.5" customHeight="1">
      <c r="A13" s="46"/>
    </row>
    <row r="14" spans="1:3" ht="22.5" customHeight="1">
      <c r="A14" s="137" t="s">
        <v>5</v>
      </c>
      <c r="B14" s="137"/>
      <c r="C14" s="137"/>
    </row>
    <row r="15" spans="1:3" ht="27.75" customHeight="1">
      <c r="A15" s="131" t="s">
        <v>16</v>
      </c>
      <c r="B15" s="132"/>
      <c r="C15" s="11"/>
    </row>
    <row r="16" spans="1:3" ht="16.5" customHeight="1">
      <c r="A16" s="19"/>
      <c r="B16" s="51" t="s">
        <v>22</v>
      </c>
      <c r="C16" s="40" t="s">
        <v>21</v>
      </c>
    </row>
    <row r="17" spans="1:3" ht="19.5" customHeight="1">
      <c r="A17" s="16" t="s">
        <v>8</v>
      </c>
      <c r="B17" s="68"/>
      <c r="C17" s="63">
        <f>_xlfn.IFERROR(VLOOKUP(B9,Allocations!A2:J190,8,FALSE),0)</f>
        <v>0</v>
      </c>
    </row>
    <row r="18" spans="1:3" ht="19.5" customHeight="1">
      <c r="A18" s="16" t="s">
        <v>9</v>
      </c>
      <c r="B18" s="68"/>
      <c r="C18" s="63">
        <f>_xlfn.IFERROR(VLOOKUP(B9,Carryover!A2:G152,6,FALSE),0)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133" t="s">
        <v>17</v>
      </c>
      <c r="B30" s="134"/>
      <c r="C30" s="135"/>
    </row>
    <row r="31" spans="1:3" ht="15" customHeight="1">
      <c r="A31" s="21"/>
      <c r="B31" s="4"/>
      <c r="C31" s="22"/>
    </row>
    <row r="32" spans="1:3" ht="15">
      <c r="A32" s="138" t="s">
        <v>493</v>
      </c>
      <c r="B32" s="139"/>
      <c r="C32" s="140"/>
    </row>
    <row r="33" spans="1:3" ht="62.25" customHeight="1">
      <c r="A33" s="141" t="s">
        <v>496</v>
      </c>
      <c r="B33" s="142"/>
      <c r="C33" s="143"/>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5">
      <c r="A46" s="2"/>
    </row>
    <row r="47" ht="15">
      <c r="A47" s="73" t="s">
        <v>0</v>
      </c>
    </row>
    <row r="48" spans="1:3" ht="15">
      <c r="A48" s="73" t="s">
        <v>495</v>
      </c>
      <c r="B48" s="18"/>
      <c r="C48" s="20"/>
    </row>
    <row r="49" ht="15">
      <c r="A49" s="73" t="s">
        <v>428</v>
      </c>
    </row>
    <row r="50" spans="1:3" ht="15">
      <c r="A50" s="73" t="s">
        <v>3</v>
      </c>
      <c r="C50" s="71" t="s">
        <v>4</v>
      </c>
    </row>
  </sheetData>
  <sheetProtection password="EF32" sheet="1"/>
  <mergeCells count="6">
    <mergeCell ref="A12:C12"/>
    <mergeCell ref="A14:C14"/>
    <mergeCell ref="A15:B15"/>
    <mergeCell ref="A30:C30"/>
    <mergeCell ref="A32:C32"/>
    <mergeCell ref="A33:C33"/>
  </mergeCells>
  <conditionalFormatting sqref="C17">
    <cfRule type="expression" priority="9" dxfId="58" stopIfTrue="1">
      <formula>$B17&lt;&gt;0</formula>
    </cfRule>
  </conditionalFormatting>
  <conditionalFormatting sqref="C18:C19">
    <cfRule type="expression" priority="8" dxfId="58" stopIfTrue="1">
      <formula>ISBLANK(B18)=FALSE</formula>
    </cfRule>
  </conditionalFormatting>
  <conditionalFormatting sqref="B28">
    <cfRule type="expression" priority="6" dxfId="60" stopIfTrue="1">
      <formula>($C$24+$C$25+$C$27)&gt;$C$19</formula>
    </cfRule>
    <cfRule type="expression" priority="7"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4" r:id="rId5"/>
  <rowBreaks count="1" manualBreakCount="1">
    <brk id="69" max="65535" man="1"/>
  </rowBreaks>
  <drawing r:id="rId4"/>
  <legacyDrawing r:id="rId3"/>
</worksheet>
</file>

<file path=xl/worksheets/sheet7.xml><?xml version="1.0" encoding="utf-8"?>
<worksheet xmlns="http://schemas.openxmlformats.org/spreadsheetml/2006/main" xmlns:r="http://schemas.openxmlformats.org/officeDocument/2006/relationships">
  <sheetPr>
    <tabColor theme="4" tint="0.5999900102615356"/>
  </sheetPr>
  <dimension ref="A1:C50"/>
  <sheetViews>
    <sheetView showGridLines="0" showOutlineSymbols="0" workbookViewId="0" topLeftCell="A1">
      <selection activeCell="C17" sqref="C17"/>
    </sheetView>
  </sheetViews>
  <sheetFormatPr defaultColWidth="11.4453125" defaultRowHeight="15"/>
  <cols>
    <col min="1" max="1" width="38.5546875" style="1" customWidth="1"/>
    <col min="2" max="2" width="36.99609375" style="1" customWidth="1"/>
    <col min="3" max="3" width="39.4453125" style="1" customWidth="1"/>
    <col min="4" max="16384" width="11.4453125" style="1" customWidth="1"/>
  </cols>
  <sheetData>
    <row r="1" spans="2:3" ht="60.75" customHeight="1">
      <c r="B1" s="5"/>
      <c r="C1" s="6"/>
    </row>
    <row r="2" spans="2:3" ht="15">
      <c r="B2" s="5" t="s">
        <v>494</v>
      </c>
      <c r="C2" s="6"/>
    </row>
    <row r="3" ht="15">
      <c r="C3" s="6"/>
    </row>
    <row r="4" spans="2:3" ht="18">
      <c r="B4" s="7" t="s">
        <v>6</v>
      </c>
      <c r="C4" s="6"/>
    </row>
    <row r="5" spans="2:3" ht="18">
      <c r="B5" s="7" t="s">
        <v>1</v>
      </c>
      <c r="C5" s="6"/>
    </row>
    <row r="6" spans="2:3" ht="18">
      <c r="B6" s="53" t="s">
        <v>510</v>
      </c>
      <c r="C6" s="6"/>
    </row>
    <row r="7" spans="2:3" ht="18">
      <c r="B7" s="53" t="s">
        <v>513</v>
      </c>
      <c r="C7" s="6"/>
    </row>
    <row r="8" ht="17.25" customHeight="1">
      <c r="B8" s="8"/>
    </row>
    <row r="9" spans="2:3" ht="18.75" customHeight="1">
      <c r="B9" s="65"/>
      <c r="C9" s="9"/>
    </row>
    <row r="10" spans="1:2" ht="18.75" customHeight="1">
      <c r="A10" s="10"/>
      <c r="B10" s="61" t="e">
        <f>VLOOKUP(B9,Allocations!A2:J190,2,FALSE)</f>
        <v>#N/A</v>
      </c>
    </row>
    <row r="11" ht="18.75" customHeight="1">
      <c r="B11" s="62" t="e">
        <f>IF(VLOOKUP(B9,Allocations!A2:J190,3,FALSE)=0,"",VLOOKUP(B9,Allocations!A2:J190,3,FALSE))</f>
        <v>#N/A</v>
      </c>
    </row>
    <row r="12" spans="1:3" s="54" customFormat="1" ht="54" customHeight="1">
      <c r="A12" s="136" t="s">
        <v>512</v>
      </c>
      <c r="B12" s="136"/>
      <c r="C12" s="136"/>
    </row>
    <row r="13" ht="10.5" customHeight="1">
      <c r="A13" s="46"/>
    </row>
    <row r="14" spans="1:3" ht="22.5" customHeight="1">
      <c r="A14" s="137" t="s">
        <v>5</v>
      </c>
      <c r="B14" s="137"/>
      <c r="C14" s="137"/>
    </row>
    <row r="15" spans="1:3" ht="27.75" customHeight="1">
      <c r="A15" s="131" t="s">
        <v>16</v>
      </c>
      <c r="B15" s="132"/>
      <c r="C15" s="11"/>
    </row>
    <row r="16" spans="1:3" ht="16.5" customHeight="1">
      <c r="A16" s="19"/>
      <c r="B16" s="51" t="s">
        <v>22</v>
      </c>
      <c r="C16" s="40" t="s">
        <v>21</v>
      </c>
    </row>
    <row r="17" spans="1:3" ht="19.5" customHeight="1">
      <c r="A17" s="16" t="s">
        <v>8</v>
      </c>
      <c r="B17" s="68"/>
      <c r="C17" s="63">
        <f>_xlfn.IFERROR(VLOOKUP(B9,Allocations!A2:J190,9,FALSE),0)</f>
        <v>0</v>
      </c>
    </row>
    <row r="18" spans="1:3" ht="19.5" customHeight="1">
      <c r="A18" s="16" t="s">
        <v>9</v>
      </c>
      <c r="B18" s="68"/>
      <c r="C18" s="63">
        <f>_xlfn.IFERROR(VLOOKUP(B9,Carryover!A2:G152,7,FALSE),0)</f>
        <v>0</v>
      </c>
    </row>
    <row r="19" spans="1:3" ht="19.5" customHeight="1">
      <c r="A19" s="57" t="s">
        <v>38</v>
      </c>
      <c r="B19" s="42"/>
      <c r="C19" s="63">
        <f>IF(B17&gt;0,B17,C17)+IF(ISBLANK(B18),C18,B18)</f>
        <v>0</v>
      </c>
    </row>
    <row r="20" spans="1:3" ht="19.5" customHeight="1" thickBot="1">
      <c r="A20" s="17"/>
      <c r="C20" s="12"/>
    </row>
    <row r="21" spans="1:3" ht="19.5" customHeight="1" thickBot="1">
      <c r="A21" s="19" t="s">
        <v>32</v>
      </c>
      <c r="C21" s="41"/>
    </row>
    <row r="22" spans="1:3" ht="19.5" customHeight="1" thickBot="1">
      <c r="A22" s="19" t="s">
        <v>33</v>
      </c>
      <c r="C22" s="41"/>
    </row>
    <row r="23" spans="1:3" ht="19.5" customHeight="1" thickBot="1">
      <c r="A23" s="19"/>
      <c r="C23" s="12"/>
    </row>
    <row r="24" spans="1:3" ht="19.5" customHeight="1" thickBot="1">
      <c r="A24" s="19" t="s">
        <v>10</v>
      </c>
      <c r="C24" s="41"/>
    </row>
    <row r="25" spans="1:3" ht="19.5" customHeight="1" thickBot="1">
      <c r="A25" s="19" t="s">
        <v>11</v>
      </c>
      <c r="C25" s="41"/>
    </row>
    <row r="26" spans="1:3" ht="19.5" customHeight="1" thickBot="1">
      <c r="A26" s="19"/>
      <c r="C26" s="12"/>
    </row>
    <row r="27" spans="1:3" s="3" customFormat="1" ht="19.5" customHeight="1" thickBot="1">
      <c r="A27" s="19" t="s">
        <v>23</v>
      </c>
      <c r="C27" s="52">
        <f>(C21+C22)-(C24+C25)</f>
        <v>0</v>
      </c>
    </row>
    <row r="28" spans="1:3" ht="17.25" customHeight="1">
      <c r="A28" s="13"/>
      <c r="B28" s="64" t="s">
        <v>313</v>
      </c>
      <c r="C28" s="15"/>
    </row>
    <row r="29" ht="9.75" customHeight="1"/>
    <row r="30" spans="1:3" ht="24.75" customHeight="1">
      <c r="A30" s="133" t="s">
        <v>17</v>
      </c>
      <c r="B30" s="134"/>
      <c r="C30" s="135"/>
    </row>
    <row r="31" spans="1:3" ht="15" customHeight="1">
      <c r="A31" s="21"/>
      <c r="B31" s="4"/>
      <c r="C31" s="22"/>
    </row>
    <row r="32" spans="1:3" ht="23.25" customHeight="1">
      <c r="A32" s="138" t="s">
        <v>493</v>
      </c>
      <c r="B32" s="139"/>
      <c r="C32" s="140"/>
    </row>
    <row r="33" spans="1:3" ht="66" customHeight="1">
      <c r="A33" s="141" t="s">
        <v>496</v>
      </c>
      <c r="B33" s="142"/>
      <c r="C33" s="143"/>
    </row>
    <row r="34" spans="1:3" ht="15" customHeight="1">
      <c r="A34" s="24"/>
      <c r="C34" s="23"/>
    </row>
    <row r="35" spans="1:3" ht="24" customHeight="1" thickBot="1">
      <c r="A35" s="47"/>
      <c r="B35" s="30"/>
      <c r="C35" s="44"/>
    </row>
    <row r="36" spans="1:3" ht="15">
      <c r="A36" s="25" t="s">
        <v>14</v>
      </c>
      <c r="C36" s="26" t="s">
        <v>2</v>
      </c>
    </row>
    <row r="37" spans="1:3" ht="15">
      <c r="A37" s="24"/>
      <c r="C37" s="23"/>
    </row>
    <row r="38" spans="1:3" ht="20.25" customHeight="1" thickBot="1">
      <c r="A38" s="43"/>
      <c r="B38" s="29"/>
      <c r="C38" s="23"/>
    </row>
    <row r="39" spans="1:3" ht="15">
      <c r="A39" s="27" t="s">
        <v>15</v>
      </c>
      <c r="C39" s="28"/>
    </row>
    <row r="40" spans="1:3" ht="15">
      <c r="A40" s="24"/>
      <c r="C40" s="23"/>
    </row>
    <row r="41" spans="1:3" ht="21" customHeight="1" thickBot="1">
      <c r="A41" s="43"/>
      <c r="B41" s="30"/>
      <c r="C41" s="45"/>
    </row>
    <row r="42" spans="1:3" ht="15">
      <c r="A42" s="25" t="s">
        <v>7</v>
      </c>
      <c r="C42" s="26" t="s">
        <v>34</v>
      </c>
    </row>
    <row r="43" spans="1:3" ht="15">
      <c r="A43" s="13"/>
      <c r="B43" s="14"/>
      <c r="C43" s="15"/>
    </row>
    <row r="44" spans="1:2" ht="15">
      <c r="A44" s="2"/>
      <c r="B44" s="18"/>
    </row>
    <row r="45" spans="1:3" ht="18">
      <c r="A45" s="75" t="s">
        <v>497</v>
      </c>
      <c r="B45" s="72" t="s">
        <v>498</v>
      </c>
      <c r="C45" s="74" t="s">
        <v>511</v>
      </c>
    </row>
    <row r="46" ht="15">
      <c r="A46" s="2"/>
    </row>
    <row r="47" ht="15">
      <c r="A47" s="73" t="s">
        <v>0</v>
      </c>
    </row>
    <row r="48" spans="1:3" ht="15">
      <c r="A48" s="73" t="s">
        <v>495</v>
      </c>
      <c r="B48" s="18"/>
      <c r="C48" s="20"/>
    </row>
    <row r="49" ht="15">
      <c r="A49" s="73" t="s">
        <v>428</v>
      </c>
    </row>
    <row r="50" spans="1:3" ht="15">
      <c r="A50" s="73" t="s">
        <v>3</v>
      </c>
      <c r="C50" s="71" t="s">
        <v>4</v>
      </c>
    </row>
  </sheetData>
  <sheetProtection password="EF32" sheet="1"/>
  <mergeCells count="6">
    <mergeCell ref="A12:C12"/>
    <mergeCell ref="A14:C14"/>
    <mergeCell ref="A15:B15"/>
    <mergeCell ref="A30:C30"/>
    <mergeCell ref="A33:C33"/>
    <mergeCell ref="A32:C32"/>
  </mergeCells>
  <conditionalFormatting sqref="C17">
    <cfRule type="expression" priority="8" dxfId="58" stopIfTrue="1">
      <formula>$B17&lt;&gt;0</formula>
    </cfRule>
  </conditionalFormatting>
  <conditionalFormatting sqref="C18:C19">
    <cfRule type="expression" priority="7" dxfId="58" stopIfTrue="1">
      <formula>ISBLANK(B18)=FALSE</formula>
    </cfRule>
  </conditionalFormatting>
  <conditionalFormatting sqref="B28">
    <cfRule type="expression" priority="6"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7" right="0.7" top="0.75" bottom="0.75" header="0.3" footer="0.3"/>
  <pageSetup horizontalDpi="600" verticalDpi="600" orientation="portrait" scale="66" r:id="rId5"/>
  <rowBreaks count="1" manualBreakCount="1">
    <brk id="69" max="65535" man="1"/>
  </rowBreaks>
  <drawing r:id="rId4"/>
  <legacyDrawing r:id="rId3"/>
</worksheet>
</file>

<file path=xl/worksheets/sheet8.xml><?xml version="1.0" encoding="utf-8"?>
<worksheet xmlns="http://schemas.openxmlformats.org/spreadsheetml/2006/main" xmlns:r="http://schemas.openxmlformats.org/officeDocument/2006/relationships">
  <sheetPr>
    <tabColor theme="4" tint="0.5999900102615356"/>
  </sheetPr>
  <dimension ref="A1:C50"/>
  <sheetViews>
    <sheetView showGridLines="0" tabSelected="1" showOutlineSymbols="0" workbookViewId="0" topLeftCell="A1">
      <selection activeCell="B9" sqref="B9"/>
    </sheetView>
  </sheetViews>
  <sheetFormatPr defaultColWidth="11.4453125" defaultRowHeight="15"/>
  <cols>
    <col min="1" max="1" width="38.5546875" style="80" customWidth="1"/>
    <col min="2" max="2" width="36.99609375" style="80" customWidth="1"/>
    <col min="3" max="3" width="39.4453125" style="80" customWidth="1"/>
    <col min="4" max="16384" width="11.4453125" style="80" customWidth="1"/>
  </cols>
  <sheetData>
    <row r="1" spans="2:3" ht="60.75" customHeight="1">
      <c r="B1" s="81"/>
      <c r="C1" s="82"/>
    </row>
    <row r="2" spans="2:3" ht="15">
      <c r="B2" s="81" t="s">
        <v>494</v>
      </c>
      <c r="C2" s="82"/>
    </row>
    <row r="3" ht="15">
      <c r="C3" s="82"/>
    </row>
    <row r="4" spans="2:3" ht="18">
      <c r="B4" s="83" t="s">
        <v>6</v>
      </c>
      <c r="C4" s="82"/>
    </row>
    <row r="5" spans="2:3" ht="18">
      <c r="B5" s="83" t="s">
        <v>1</v>
      </c>
      <c r="C5" s="82"/>
    </row>
    <row r="6" spans="2:3" ht="18">
      <c r="B6" s="83" t="s">
        <v>510</v>
      </c>
      <c r="C6" s="82"/>
    </row>
    <row r="7" spans="2:3" ht="18">
      <c r="B7" s="83" t="s">
        <v>520</v>
      </c>
      <c r="C7" s="82"/>
    </row>
    <row r="8" ht="17.25" customHeight="1">
      <c r="B8" s="84"/>
    </row>
    <row r="9" spans="2:3" ht="18.75" customHeight="1">
      <c r="B9" s="85"/>
      <c r="C9" s="86"/>
    </row>
    <row r="10" spans="1:2" ht="18.75" customHeight="1">
      <c r="A10" s="87"/>
      <c r="B10" s="88" t="e">
        <f>VLOOKUP(B9,'[2]Allocations'!$A$2:$J$187,2,FALSE)</f>
        <v>#N/A</v>
      </c>
    </row>
    <row r="11" ht="18.75" customHeight="1">
      <c r="B11" s="88" t="e">
        <f>IF(VLOOKUP(B9,'[2]Allocations'!$A$2:$J$187,3,FALSE)=0,"",VLOOKUP(B9,'[2]Allocations'!$A$2:$J$187,3,FALSE))</f>
        <v>#N/A</v>
      </c>
    </row>
    <row r="12" spans="1:3" s="89" customFormat="1" ht="54" customHeight="1">
      <c r="A12" s="144" t="s">
        <v>514</v>
      </c>
      <c r="B12" s="144"/>
      <c r="C12" s="144"/>
    </row>
    <row r="13" ht="10.5" customHeight="1">
      <c r="A13" s="90"/>
    </row>
    <row r="14" spans="1:3" ht="22.5" customHeight="1">
      <c r="A14" s="145" t="s">
        <v>5</v>
      </c>
      <c r="B14" s="145"/>
      <c r="C14" s="145"/>
    </row>
    <row r="15" spans="1:3" ht="27.75" customHeight="1">
      <c r="A15" s="146" t="s">
        <v>16</v>
      </c>
      <c r="B15" s="147"/>
      <c r="C15" s="91"/>
    </row>
    <row r="16" spans="1:3" ht="16.5" customHeight="1">
      <c r="A16" s="92"/>
      <c r="B16" s="93" t="s">
        <v>22</v>
      </c>
      <c r="C16" s="94" t="s">
        <v>21</v>
      </c>
    </row>
    <row r="17" spans="1:3" ht="19.5" customHeight="1">
      <c r="A17" s="95" t="s">
        <v>8</v>
      </c>
      <c r="B17" s="96"/>
      <c r="C17" s="97">
        <f>_xlfn.IFERROR(VLOOKUP(B9,Allocations!A2:J190,10,FALSE),0)</f>
        <v>0</v>
      </c>
    </row>
    <row r="18" spans="1:3" ht="19.5" customHeight="1">
      <c r="A18" s="95" t="s">
        <v>9</v>
      </c>
      <c r="B18" s="96"/>
      <c r="C18" s="97">
        <f>_xlfn.IFERROR(VLOOKUP(B9,'[2]Carryover'!A2:G152,7,FALSE),0)</f>
        <v>0</v>
      </c>
    </row>
    <row r="19" spans="1:3" ht="19.5" customHeight="1">
      <c r="A19" s="98" t="s">
        <v>38</v>
      </c>
      <c r="B19" s="99"/>
      <c r="C19" s="97">
        <f>IF(B17&gt;0,B17,C17)+IF(ISBLANK(B18),C18,B18)</f>
        <v>0</v>
      </c>
    </row>
    <row r="20" spans="1:3" ht="19.5" customHeight="1" thickBot="1">
      <c r="A20" s="100"/>
      <c r="C20" s="101"/>
    </row>
    <row r="21" spans="1:3" ht="19.5" customHeight="1" thickBot="1">
      <c r="A21" s="92" t="s">
        <v>32</v>
      </c>
      <c r="C21" s="102"/>
    </row>
    <row r="22" spans="1:3" ht="19.5" customHeight="1" thickBot="1">
      <c r="A22" s="92" t="s">
        <v>33</v>
      </c>
      <c r="C22" s="102"/>
    </row>
    <row r="23" spans="1:3" ht="19.5" customHeight="1" thickBot="1">
      <c r="A23" s="92"/>
      <c r="C23" s="101"/>
    </row>
    <row r="24" spans="1:3" ht="19.5" customHeight="1" thickBot="1">
      <c r="A24" s="92" t="s">
        <v>10</v>
      </c>
      <c r="C24" s="102"/>
    </row>
    <row r="25" spans="1:3" ht="19.5" customHeight="1" thickBot="1">
      <c r="A25" s="92" t="s">
        <v>11</v>
      </c>
      <c r="C25" s="102"/>
    </row>
    <row r="26" spans="1:3" ht="19.5" customHeight="1" thickBot="1">
      <c r="A26" s="92"/>
      <c r="C26" s="101"/>
    </row>
    <row r="27" spans="1:3" s="103" customFormat="1" ht="19.5" customHeight="1" thickBot="1">
      <c r="A27" s="92" t="s">
        <v>515</v>
      </c>
      <c r="C27" s="104">
        <f>(C21+C22)-(C24+C25)</f>
        <v>0</v>
      </c>
    </row>
    <row r="28" spans="1:3" ht="17.25" customHeight="1">
      <c r="A28" s="105"/>
      <c r="B28" s="106" t="s">
        <v>313</v>
      </c>
      <c r="C28" s="107"/>
    </row>
    <row r="29" ht="9.75" customHeight="1"/>
    <row r="30" spans="1:3" ht="24.75" customHeight="1">
      <c r="A30" s="146" t="s">
        <v>17</v>
      </c>
      <c r="B30" s="147"/>
      <c r="C30" s="148"/>
    </row>
    <row r="31" spans="1:3" ht="15" customHeight="1">
      <c r="A31" s="108"/>
      <c r="B31" s="109"/>
      <c r="C31" s="94"/>
    </row>
    <row r="32" spans="1:3" ht="23.25" customHeight="1">
      <c r="A32" s="149" t="s">
        <v>493</v>
      </c>
      <c r="B32" s="150"/>
      <c r="C32" s="151"/>
    </row>
    <row r="33" spans="1:3" ht="66" customHeight="1">
      <c r="A33" s="152" t="s">
        <v>496</v>
      </c>
      <c r="B33" s="153"/>
      <c r="C33" s="154"/>
    </row>
    <row r="34" spans="1:3" ht="15" customHeight="1">
      <c r="A34" s="110"/>
      <c r="C34" s="111"/>
    </row>
    <row r="35" spans="1:3" ht="24" customHeight="1" thickBot="1">
      <c r="A35" s="112"/>
      <c r="B35" s="113"/>
      <c r="C35" s="114"/>
    </row>
    <row r="36" spans="1:3" ht="15">
      <c r="A36" s="115" t="s">
        <v>14</v>
      </c>
      <c r="C36" s="116" t="s">
        <v>2</v>
      </c>
    </row>
    <row r="37" spans="1:3" ht="15">
      <c r="A37" s="110"/>
      <c r="C37" s="111"/>
    </row>
    <row r="38" spans="1:3" ht="20.25" customHeight="1" thickBot="1">
      <c r="A38" s="117"/>
      <c r="B38" s="118"/>
      <c r="C38" s="111"/>
    </row>
    <row r="39" spans="1:3" ht="15">
      <c r="A39" s="119" t="s">
        <v>15</v>
      </c>
      <c r="C39" s="120"/>
    </row>
    <row r="40" spans="1:3" ht="15">
      <c r="A40" s="110"/>
      <c r="C40" s="111"/>
    </row>
    <row r="41" spans="1:3" ht="21" customHeight="1" thickBot="1">
      <c r="A41" s="117"/>
      <c r="B41" s="113"/>
      <c r="C41" s="121"/>
    </row>
    <row r="42" spans="1:3" ht="15">
      <c r="A42" s="115" t="s">
        <v>7</v>
      </c>
      <c r="C42" s="116" t="s">
        <v>34</v>
      </c>
    </row>
    <row r="43" spans="1:3" ht="15">
      <c r="A43" s="105"/>
      <c r="B43" s="122"/>
      <c r="C43" s="107"/>
    </row>
    <row r="44" spans="1:2" ht="15">
      <c r="A44" s="123"/>
      <c r="B44" s="124"/>
    </row>
    <row r="45" spans="1:3" ht="18">
      <c r="A45" s="125" t="s">
        <v>497</v>
      </c>
      <c r="B45" s="72" t="s">
        <v>498</v>
      </c>
      <c r="C45" s="126" t="s">
        <v>511</v>
      </c>
    </row>
    <row r="46" ht="15">
      <c r="A46" s="123"/>
    </row>
    <row r="47" ht="15">
      <c r="A47" s="127" t="s">
        <v>0</v>
      </c>
    </row>
    <row r="48" spans="1:3" ht="15">
      <c r="A48" s="127" t="s">
        <v>495</v>
      </c>
      <c r="B48" s="124"/>
      <c r="C48" s="128"/>
    </row>
    <row r="49" ht="15">
      <c r="A49" s="127" t="s">
        <v>428</v>
      </c>
    </row>
    <row r="50" spans="1:3" ht="15">
      <c r="A50" s="127" t="s">
        <v>3</v>
      </c>
      <c r="C50" s="129" t="s">
        <v>4</v>
      </c>
    </row>
  </sheetData>
  <sheetProtection password="EF32" sheet="1"/>
  <mergeCells count="6">
    <mergeCell ref="A12:C12"/>
    <mergeCell ref="A14:C14"/>
    <mergeCell ref="A15:B15"/>
    <mergeCell ref="A30:C30"/>
    <mergeCell ref="A32:C32"/>
    <mergeCell ref="A33:C33"/>
  </mergeCells>
  <conditionalFormatting sqref="C17">
    <cfRule type="expression" priority="8" dxfId="58" stopIfTrue="1">
      <formula>$B17&lt;&gt;0</formula>
    </cfRule>
  </conditionalFormatting>
  <conditionalFormatting sqref="C18:C19">
    <cfRule type="expression" priority="7" dxfId="58" stopIfTrue="1">
      <formula>ISBLANK(B18)=FALSE</formula>
    </cfRule>
  </conditionalFormatting>
  <conditionalFormatting sqref="B28">
    <cfRule type="expression" priority="6" dxfId="60" stopIfTrue="1">
      <formula>($C$24+$C$25+$C$27)&gt;$C$19</formula>
    </cfRule>
  </conditionalFormatting>
  <conditionalFormatting sqref="B28">
    <cfRule type="expression" priority="5" dxfId="60" stopIfTrue="1">
      <formula>($C$24+$C$25+$C$27)&gt;$C$19</formula>
    </cfRule>
  </conditionalFormatting>
  <conditionalFormatting sqref="C27">
    <cfRule type="expression" priority="4" dxfId="1" stopIfTrue="1">
      <formula>($C$24+$C$25+$C$27)&gt;$C$19</formula>
    </cfRule>
  </conditionalFormatting>
  <conditionalFormatting sqref="C27">
    <cfRule type="expression" priority="2" dxfId="59" stopIfTrue="1">
      <formula>C27&lt;0</formula>
    </cfRule>
    <cfRule type="expression" priority="3" dxfId="1" stopIfTrue="1">
      <formula>($C$24+$C$25+$C$27)&gt;$C$19</formula>
    </cfRule>
  </conditionalFormatting>
  <conditionalFormatting sqref="C19">
    <cfRule type="expression" priority="1" dxfId="58" stopIfTrue="1">
      <formula>B19&lt;&gt;0</formula>
    </cfRule>
  </conditionalFormatting>
  <dataValidations count="1">
    <dataValidation type="list" allowBlank="1" showInputMessage="1" showErrorMessage="1" sqref="B9">
      <formula1>distCode</formula1>
    </dataValidation>
  </dataValidations>
  <hyperlinks>
    <hyperlink ref="B45" r:id="rId1" display="gfrff@cde.state.co.us"/>
  </hyperlinks>
  <printOptions horizontalCentered="1"/>
  <pageMargins left="0.25" right="0.25" top="0.25" bottom="0.25" header="0" footer="0"/>
  <pageSetup horizontalDpi="600" verticalDpi="600" orientation="portrait" scale="75" r:id="rId5"/>
  <rowBreaks count="1" manualBreakCount="1">
    <brk id="69" max="65535" man="1"/>
  </rowBreaks>
  <drawing r:id="rId4"/>
  <legacyDrawing r:id="rId3"/>
</worksheet>
</file>

<file path=xl/worksheets/sheet9.xml><?xml version="1.0" encoding="utf-8"?>
<worksheet xmlns="http://schemas.openxmlformats.org/spreadsheetml/2006/main" xmlns:r="http://schemas.openxmlformats.org/officeDocument/2006/relationships">
  <sheetPr>
    <tabColor rgb="FF92D050"/>
  </sheetPr>
  <dimension ref="A1:H154"/>
  <sheetViews>
    <sheetView zoomScalePageLayoutView="0" workbookViewId="0" topLeftCell="A1">
      <pane xSplit="1" ySplit="1" topLeftCell="B2" activePane="bottomRight" state="frozen"/>
      <selection pane="topLeft" activeCell="B2" sqref="B2"/>
      <selection pane="topRight" activeCell="B2" sqref="B2"/>
      <selection pane="bottomLeft" activeCell="B2" sqref="B2"/>
      <selection pane="bottomRight" activeCell="B2" sqref="B2"/>
    </sheetView>
  </sheetViews>
  <sheetFormatPr defaultColWidth="7.5546875" defaultRowHeight="15"/>
  <cols>
    <col min="1" max="1" width="5.6640625" style="58" bestFit="1" customWidth="1"/>
    <col min="2" max="3" width="10.77734375" style="67" bestFit="1" customWidth="1"/>
    <col min="4" max="4" width="11.21484375" style="67" bestFit="1" customWidth="1"/>
    <col min="5" max="5" width="10.10546875" style="67" bestFit="1" customWidth="1"/>
    <col min="6" max="6" width="12.99609375" style="67" bestFit="1" customWidth="1"/>
    <col min="7" max="7" width="11.77734375" style="67" bestFit="1" customWidth="1"/>
    <col min="8" max="16384" width="7.5546875" style="58" customWidth="1"/>
  </cols>
  <sheetData>
    <row r="1" spans="1:7" ht="14.25">
      <c r="A1" s="58" t="s">
        <v>300</v>
      </c>
      <c r="B1" s="67" t="s">
        <v>314</v>
      </c>
      <c r="C1" s="67" t="s">
        <v>318</v>
      </c>
      <c r="D1" s="67" t="s">
        <v>315</v>
      </c>
      <c r="E1" s="67" t="s">
        <v>319</v>
      </c>
      <c r="F1" s="67" t="s">
        <v>316</v>
      </c>
      <c r="G1" s="67" t="s">
        <v>317</v>
      </c>
    </row>
    <row r="2" ht="14.25">
      <c r="A2" s="58" t="s">
        <v>40</v>
      </c>
    </row>
    <row r="3" ht="14.25">
      <c r="A3" s="58" t="s">
        <v>42</v>
      </c>
    </row>
    <row r="4" ht="14.25">
      <c r="A4" s="58" t="s">
        <v>43</v>
      </c>
    </row>
    <row r="5" ht="14.25">
      <c r="A5" s="58" t="s">
        <v>45</v>
      </c>
    </row>
    <row r="6" ht="14.25">
      <c r="A6" s="58" t="s">
        <v>50</v>
      </c>
    </row>
    <row r="7" ht="14.25">
      <c r="A7" s="58" t="s">
        <v>52</v>
      </c>
    </row>
    <row r="8" ht="14.25">
      <c r="A8" s="58" t="s">
        <v>53</v>
      </c>
    </row>
    <row r="9" ht="14.25">
      <c r="A9" s="58" t="s">
        <v>54</v>
      </c>
    </row>
    <row r="10" ht="14.25">
      <c r="A10" s="58" t="s">
        <v>56</v>
      </c>
    </row>
    <row r="11" ht="14.25">
      <c r="A11" s="58" t="s">
        <v>58</v>
      </c>
    </row>
    <row r="12" ht="14.25">
      <c r="A12" s="58" t="s">
        <v>60</v>
      </c>
    </row>
    <row r="13" ht="14.25">
      <c r="A13" s="58" t="s">
        <v>64</v>
      </c>
    </row>
    <row r="14" ht="14.25">
      <c r="A14" s="58" t="s">
        <v>68</v>
      </c>
    </row>
    <row r="15" ht="14.25">
      <c r="A15" s="58" t="s">
        <v>69</v>
      </c>
    </row>
    <row r="16" ht="14.25">
      <c r="A16" s="58" t="s">
        <v>70</v>
      </c>
    </row>
    <row r="17" ht="14.25">
      <c r="A17" s="58" t="s">
        <v>71</v>
      </c>
    </row>
    <row r="18" ht="14.25">
      <c r="A18" s="58" t="s">
        <v>72</v>
      </c>
    </row>
    <row r="19" ht="14.25">
      <c r="A19" s="58" t="s">
        <v>73</v>
      </c>
    </row>
    <row r="20" ht="14.25">
      <c r="A20" s="58" t="s">
        <v>74</v>
      </c>
    </row>
    <row r="21" ht="14.25">
      <c r="A21" s="58" t="s">
        <v>75</v>
      </c>
    </row>
    <row r="22" ht="14.25">
      <c r="A22" s="58" t="s">
        <v>76</v>
      </c>
    </row>
    <row r="23" ht="14.25">
      <c r="A23" s="58" t="s">
        <v>77</v>
      </c>
    </row>
    <row r="24" ht="14.25">
      <c r="A24" s="58" t="s">
        <v>78</v>
      </c>
    </row>
    <row r="25" ht="14.25">
      <c r="A25" s="58" t="s">
        <v>80</v>
      </c>
    </row>
    <row r="26" ht="14.25">
      <c r="A26" s="58" t="s">
        <v>85</v>
      </c>
    </row>
    <row r="27" ht="14.25">
      <c r="A27" s="58" t="s">
        <v>86</v>
      </c>
    </row>
    <row r="28" ht="14.25">
      <c r="A28" s="58" t="s">
        <v>87</v>
      </c>
    </row>
    <row r="29" ht="14.25">
      <c r="A29" s="58" t="s">
        <v>89</v>
      </c>
    </row>
    <row r="30" ht="14.25">
      <c r="A30" s="58" t="s">
        <v>90</v>
      </c>
    </row>
    <row r="31" ht="14.25">
      <c r="A31" s="58" t="s">
        <v>92</v>
      </c>
    </row>
    <row r="32" ht="14.25">
      <c r="A32" s="58" t="s">
        <v>94</v>
      </c>
    </row>
    <row r="33" ht="14.25">
      <c r="A33" s="58" t="s">
        <v>95</v>
      </c>
    </row>
    <row r="34" ht="14.25">
      <c r="A34" s="58" t="s">
        <v>96</v>
      </c>
    </row>
    <row r="35" ht="14.25">
      <c r="A35" s="58" t="s">
        <v>98</v>
      </c>
    </row>
    <row r="36" ht="14.25">
      <c r="A36" s="58" t="s">
        <v>100</v>
      </c>
    </row>
    <row r="37" ht="14.25">
      <c r="A37" s="58" t="s">
        <v>101</v>
      </c>
    </row>
    <row r="38" ht="14.25">
      <c r="A38" s="58" t="s">
        <v>102</v>
      </c>
    </row>
    <row r="39" ht="14.25">
      <c r="A39" s="58" t="s">
        <v>103</v>
      </c>
    </row>
    <row r="40" ht="14.25">
      <c r="A40" s="58" t="s">
        <v>107</v>
      </c>
    </row>
    <row r="41" ht="14.25">
      <c r="A41" s="58" t="s">
        <v>109</v>
      </c>
    </row>
    <row r="42" ht="14.25">
      <c r="A42" s="58" t="s">
        <v>109</v>
      </c>
    </row>
    <row r="43" ht="14.25">
      <c r="A43" s="58" t="s">
        <v>113</v>
      </c>
    </row>
    <row r="44" ht="14.25">
      <c r="A44" s="58" t="s">
        <v>114</v>
      </c>
    </row>
    <row r="45" ht="14.25">
      <c r="A45" s="58" t="s">
        <v>116</v>
      </c>
    </row>
    <row r="46" ht="14.25">
      <c r="A46" s="58" t="s">
        <v>118</v>
      </c>
    </row>
    <row r="47" ht="14.25">
      <c r="A47" s="58" t="s">
        <v>120</v>
      </c>
    </row>
    <row r="48" ht="14.25">
      <c r="A48" s="58" t="s">
        <v>122</v>
      </c>
    </row>
    <row r="49" ht="14.25">
      <c r="A49" s="58" t="s">
        <v>124</v>
      </c>
    </row>
    <row r="50" ht="14.25">
      <c r="A50" s="58" t="s">
        <v>126</v>
      </c>
    </row>
    <row r="51" ht="14.25">
      <c r="A51" s="58" t="s">
        <v>128</v>
      </c>
    </row>
    <row r="52" ht="14.25">
      <c r="A52" s="58" t="s">
        <v>130</v>
      </c>
    </row>
    <row r="53" ht="14.25">
      <c r="A53" s="58" t="s">
        <v>131</v>
      </c>
    </row>
    <row r="54" ht="14.25">
      <c r="A54" s="58" t="s">
        <v>133</v>
      </c>
    </row>
    <row r="55" ht="14.25">
      <c r="A55" s="58" t="s">
        <v>135</v>
      </c>
    </row>
    <row r="56" ht="14.25">
      <c r="A56" s="58" t="s">
        <v>137</v>
      </c>
    </row>
    <row r="57" ht="14.25">
      <c r="A57" s="58" t="s">
        <v>138</v>
      </c>
    </row>
    <row r="58" ht="14.25">
      <c r="A58" s="58" t="s">
        <v>139</v>
      </c>
    </row>
    <row r="59" ht="14.25">
      <c r="A59" s="58" t="s">
        <v>140</v>
      </c>
    </row>
    <row r="60" ht="14.25">
      <c r="A60" s="58" t="s">
        <v>141</v>
      </c>
    </row>
    <row r="61" ht="14.25">
      <c r="A61" s="58" t="s">
        <v>142</v>
      </c>
    </row>
    <row r="62" ht="14.25">
      <c r="A62" s="58" t="s">
        <v>143</v>
      </c>
    </row>
    <row r="63" ht="14.25">
      <c r="A63" s="58" t="s">
        <v>144</v>
      </c>
    </row>
    <row r="64" ht="14.25">
      <c r="A64" s="58" t="s">
        <v>146</v>
      </c>
    </row>
    <row r="65" ht="14.25">
      <c r="A65" s="58" t="s">
        <v>147</v>
      </c>
    </row>
    <row r="66" ht="14.25">
      <c r="A66" s="58" t="s">
        <v>148</v>
      </c>
    </row>
    <row r="67" ht="14.25">
      <c r="A67" s="58" t="s">
        <v>150</v>
      </c>
    </row>
    <row r="68" ht="14.25">
      <c r="A68" s="58" t="s">
        <v>151</v>
      </c>
    </row>
    <row r="69" ht="14.25">
      <c r="A69" s="58" t="s">
        <v>152</v>
      </c>
    </row>
    <row r="70" ht="14.25">
      <c r="A70" s="58" t="s">
        <v>153</v>
      </c>
    </row>
    <row r="71" ht="14.25">
      <c r="A71" s="58" t="s">
        <v>156</v>
      </c>
    </row>
    <row r="72" ht="14.25">
      <c r="A72" s="58" t="s">
        <v>158</v>
      </c>
    </row>
    <row r="73" ht="14.25">
      <c r="A73" s="58" t="s">
        <v>159</v>
      </c>
    </row>
    <row r="74" ht="14.25">
      <c r="A74" s="58" t="s">
        <v>166</v>
      </c>
    </row>
    <row r="75" ht="14.25">
      <c r="A75" s="66" t="s">
        <v>169</v>
      </c>
    </row>
    <row r="76" ht="14.25">
      <c r="A76" s="58" t="s">
        <v>171</v>
      </c>
    </row>
    <row r="77" ht="14.25">
      <c r="A77" s="58" t="s">
        <v>173</v>
      </c>
    </row>
    <row r="78" ht="14.25">
      <c r="A78" s="58" t="s">
        <v>174</v>
      </c>
    </row>
    <row r="79" ht="14.25">
      <c r="A79" s="58" t="s">
        <v>175</v>
      </c>
    </row>
    <row r="80" ht="14.25">
      <c r="A80" s="58" t="s">
        <v>177</v>
      </c>
    </row>
    <row r="81" ht="14.25">
      <c r="A81" s="58" t="s">
        <v>178</v>
      </c>
    </row>
    <row r="82" ht="14.25">
      <c r="A82" s="58" t="s">
        <v>179</v>
      </c>
    </row>
    <row r="83" ht="14.25">
      <c r="A83" s="58" t="s">
        <v>181</v>
      </c>
    </row>
    <row r="84" ht="14.25">
      <c r="A84" s="58" t="s">
        <v>183</v>
      </c>
    </row>
    <row r="85" ht="14.25">
      <c r="A85" s="58" t="s">
        <v>185</v>
      </c>
    </row>
    <row r="86" ht="14.25">
      <c r="A86" s="58" t="s">
        <v>186</v>
      </c>
    </row>
    <row r="87" ht="14.25">
      <c r="A87" s="58" t="s">
        <v>188</v>
      </c>
    </row>
    <row r="88" ht="14.25">
      <c r="A88" s="58" t="s">
        <v>194</v>
      </c>
    </row>
    <row r="89" ht="14.25">
      <c r="A89" s="58" t="s">
        <v>196</v>
      </c>
    </row>
    <row r="90" ht="14.25">
      <c r="A90" s="58" t="s">
        <v>198</v>
      </c>
    </row>
    <row r="91" ht="14.25">
      <c r="A91" s="58" t="s">
        <v>199</v>
      </c>
    </row>
    <row r="92" ht="14.25">
      <c r="A92" s="58" t="s">
        <v>201</v>
      </c>
    </row>
    <row r="93" ht="14.25">
      <c r="A93" s="58" t="s">
        <v>203</v>
      </c>
    </row>
    <row r="94" ht="14.25">
      <c r="A94" s="58" t="s">
        <v>204</v>
      </c>
    </row>
    <row r="95" ht="14.25">
      <c r="A95" s="58" t="s">
        <v>205</v>
      </c>
    </row>
    <row r="96" ht="14.25">
      <c r="A96" s="58" t="s">
        <v>206</v>
      </c>
    </row>
    <row r="97" ht="14.25">
      <c r="A97" s="58" t="s">
        <v>207</v>
      </c>
    </row>
    <row r="98" ht="14.25">
      <c r="A98" s="58" t="s">
        <v>208</v>
      </c>
    </row>
    <row r="99" ht="14.25">
      <c r="A99" s="58" t="s">
        <v>209</v>
      </c>
    </row>
    <row r="100" ht="14.25">
      <c r="A100" s="58" t="s">
        <v>211</v>
      </c>
    </row>
    <row r="101" ht="14.25">
      <c r="A101" s="58" t="s">
        <v>214</v>
      </c>
    </row>
    <row r="102" ht="14.25">
      <c r="A102" s="58" t="s">
        <v>216</v>
      </c>
    </row>
    <row r="103" ht="14.25">
      <c r="A103" s="58" t="s">
        <v>218</v>
      </c>
    </row>
    <row r="104" ht="14.25">
      <c r="A104" s="58" t="s">
        <v>220</v>
      </c>
    </row>
    <row r="105" ht="14.25">
      <c r="A105" s="58" t="s">
        <v>222</v>
      </c>
    </row>
    <row r="106" ht="14.25">
      <c r="A106" s="58" t="s">
        <v>224</v>
      </c>
    </row>
    <row r="107" ht="14.25">
      <c r="A107" s="58" t="s">
        <v>226</v>
      </c>
    </row>
    <row r="108" ht="14.25">
      <c r="A108" s="58" t="s">
        <v>228</v>
      </c>
    </row>
    <row r="109" ht="14.25">
      <c r="A109" s="58" t="s">
        <v>230</v>
      </c>
    </row>
    <row r="110" ht="14.25">
      <c r="A110" s="58" t="s">
        <v>232</v>
      </c>
    </row>
    <row r="111" ht="14.25">
      <c r="A111" s="58" t="s">
        <v>233</v>
      </c>
    </row>
    <row r="112" ht="14.25">
      <c r="A112" s="58" t="s">
        <v>235</v>
      </c>
    </row>
    <row r="113" ht="14.25">
      <c r="A113" s="58" t="s">
        <v>237</v>
      </c>
    </row>
    <row r="114" ht="14.25">
      <c r="A114" s="58" t="s">
        <v>238</v>
      </c>
    </row>
    <row r="115" ht="14.25">
      <c r="A115" s="58" t="s">
        <v>239</v>
      </c>
    </row>
    <row r="116" ht="14.25">
      <c r="A116" s="58" t="s">
        <v>240</v>
      </c>
    </row>
    <row r="117" ht="14.25">
      <c r="A117" s="58" t="s">
        <v>241</v>
      </c>
    </row>
    <row r="118" ht="14.25">
      <c r="A118" s="58" t="s">
        <v>243</v>
      </c>
    </row>
    <row r="119" ht="14.25">
      <c r="A119" s="58" t="s">
        <v>244</v>
      </c>
    </row>
    <row r="120" ht="14.25">
      <c r="A120" s="58" t="s">
        <v>245</v>
      </c>
    </row>
    <row r="121" ht="14.25">
      <c r="A121" s="58" t="s">
        <v>246</v>
      </c>
    </row>
    <row r="122" ht="14.25">
      <c r="A122" s="58" t="s">
        <v>248</v>
      </c>
    </row>
    <row r="123" ht="14.25">
      <c r="A123" s="58" t="s">
        <v>250</v>
      </c>
    </row>
    <row r="124" ht="14.25">
      <c r="A124" s="58" t="s">
        <v>252</v>
      </c>
    </row>
    <row r="125" ht="14.25">
      <c r="A125" s="58" t="s">
        <v>254</v>
      </c>
    </row>
    <row r="126" ht="14.25">
      <c r="A126" s="58" t="s">
        <v>255</v>
      </c>
    </row>
    <row r="127" ht="14.25">
      <c r="A127" s="58" t="s">
        <v>257</v>
      </c>
    </row>
    <row r="128" ht="14.25">
      <c r="A128" s="58" t="s">
        <v>258</v>
      </c>
    </row>
    <row r="129" ht="14.25">
      <c r="A129" s="58" t="s">
        <v>260</v>
      </c>
    </row>
    <row r="130" ht="14.25">
      <c r="A130" s="58" t="s">
        <v>262</v>
      </c>
    </row>
    <row r="131" ht="14.25">
      <c r="A131" s="58" t="s">
        <v>266</v>
      </c>
    </row>
    <row r="132" ht="14.25">
      <c r="A132" s="58" t="s">
        <v>267</v>
      </c>
    </row>
    <row r="133" ht="14.25">
      <c r="A133" s="58" t="s">
        <v>268</v>
      </c>
    </row>
    <row r="134" ht="14.25">
      <c r="A134" s="58" t="s">
        <v>269</v>
      </c>
    </row>
    <row r="135" ht="14.25">
      <c r="A135" s="58" t="s">
        <v>280</v>
      </c>
    </row>
    <row r="136" ht="14.25">
      <c r="A136" s="58" t="s">
        <v>281</v>
      </c>
    </row>
    <row r="137" ht="14.25">
      <c r="A137" s="58" t="s">
        <v>282</v>
      </c>
    </row>
    <row r="138" ht="14.25">
      <c r="A138" s="58" t="s">
        <v>283</v>
      </c>
    </row>
    <row r="139" ht="14.25">
      <c r="A139" s="58" t="s">
        <v>284</v>
      </c>
    </row>
    <row r="140" ht="14.25">
      <c r="A140" s="58" t="s">
        <v>287</v>
      </c>
    </row>
    <row r="141" ht="14.25">
      <c r="A141" s="58" t="s">
        <v>288</v>
      </c>
    </row>
    <row r="142" ht="14.25">
      <c r="A142" s="58" t="s">
        <v>292</v>
      </c>
    </row>
    <row r="143" ht="14.25">
      <c r="A143" s="58" t="s">
        <v>294</v>
      </c>
    </row>
    <row r="144" ht="14.25">
      <c r="A144" s="58" t="s">
        <v>299</v>
      </c>
    </row>
    <row r="145" ht="14.25">
      <c r="A145" s="58" t="s">
        <v>298</v>
      </c>
    </row>
    <row r="146" ht="14.25">
      <c r="A146" s="58" t="s">
        <v>301</v>
      </c>
    </row>
    <row r="147" ht="14.25">
      <c r="A147" s="58" t="s">
        <v>303</v>
      </c>
    </row>
    <row r="148" ht="14.25">
      <c r="A148" s="58" t="s">
        <v>304</v>
      </c>
    </row>
    <row r="149" ht="14.25">
      <c r="A149" s="58" t="s">
        <v>309</v>
      </c>
    </row>
    <row r="150" ht="14.25">
      <c r="A150" s="58" t="s">
        <v>310</v>
      </c>
    </row>
    <row r="151" ht="14.25">
      <c r="A151" s="58" t="s">
        <v>311</v>
      </c>
    </row>
    <row r="152" ht="14.25">
      <c r="A152" s="58" t="s">
        <v>308</v>
      </c>
    </row>
    <row r="154" ht="14.25">
      <c r="H154" s="67"/>
    </row>
  </sheetData>
  <sheetProtection password="EF32"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Colorado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Chuck Stasek</dc:creator>
  <cp:keywords/>
  <dc:description/>
  <cp:lastModifiedBy>Shields, Joseph</cp:lastModifiedBy>
  <cp:lastPrinted>2017-09-22T22:06:20Z</cp:lastPrinted>
  <dcterms:created xsi:type="dcterms:W3CDTF">2000-06-21T22:17:58Z</dcterms:created>
  <dcterms:modified xsi:type="dcterms:W3CDTF">2018-02-15T18:37:43Z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-1419274713</vt:i4>
  </property>
  <property fmtid="{D5CDD505-2E9C-101B-9397-08002B2CF9AE}" pid="3" name="_EmailSubject">
    <vt:lpwstr>Are these the ones you need?</vt:lpwstr>
  </property>
  <property fmtid="{D5CDD505-2E9C-101B-9397-08002B2CF9AE}" pid="4" name="_AuthorEmail">
    <vt:lpwstr>wolfe_d@cde.state.co.us</vt:lpwstr>
  </property>
  <property fmtid="{D5CDD505-2E9C-101B-9397-08002B2CF9AE}" pid="5" name="_AuthorEmailDisplayName">
    <vt:lpwstr>Wolfe, Debbie</vt:lpwstr>
  </property>
  <property fmtid="{D5CDD505-2E9C-101B-9397-08002B2CF9AE}" pid="6" name="_ReviewingToolsShownOnce">
    <vt:lpwstr/>
  </property>
</Properties>
</file>