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PAYMENTS\PSFA24\"/>
    </mc:Choice>
  </mc:AlternateContent>
  <xr:revisionPtr revIDLastSave="0" documentId="13_ncr:1_{BA434247-C93B-4388-9271-A50EB375B664}" xr6:coauthVersionLast="47" xr6:coauthVersionMax="47" xr10:uidLastSave="{00000000-0000-0000-0000-000000000000}"/>
  <bookViews>
    <workbookView xWindow="-110" yWindow="-110" windowWidth="19420" windowHeight="10420" xr2:uid="{9C9F9CBD-6DD6-4335-B36B-F39FC1B5067F}"/>
  </bookViews>
  <sheets>
    <sheet name="Jun24" sheetId="27" r:id="rId1"/>
    <sheet name="May24" sheetId="26" r:id="rId2"/>
    <sheet name="Apr24" sheetId="25" r:id="rId3"/>
    <sheet name="Mar24" sheetId="24" r:id="rId4"/>
    <sheet name="Feb24" sheetId="16" r:id="rId5"/>
    <sheet name="Jan24" sheetId="17" r:id="rId6"/>
    <sheet name="Dec23" sheetId="18" r:id="rId7"/>
    <sheet name="Nov23" sheetId="19" r:id="rId8"/>
    <sheet name="Oct23" sheetId="20" r:id="rId9"/>
    <sheet name="Sep23" sheetId="21" r:id="rId10"/>
    <sheet name="Aug23" sheetId="22" r:id="rId11"/>
    <sheet name="Jul23" sheetId="23" r:id="rId12"/>
  </sheets>
  <definedNames>
    <definedName name="_xlnm.Print_Titles" localSheetId="0">'Jun24'!$A:$A</definedName>
    <definedName name="_xlnm.Print_Titles" localSheetId="1">'May24'!$A:$A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J38" i="27" l="1"/>
  <c r="DL38" i="27"/>
  <c r="CZ38" i="27"/>
  <c r="BP38" i="27"/>
  <c r="EM29" i="27"/>
  <c r="EM41" i="27" s="1"/>
  <c r="DO29" i="27"/>
  <c r="DO41" i="27" s="1"/>
  <c r="DC29" i="27"/>
  <c r="DC41" i="27" s="1"/>
  <c r="FX27" i="27"/>
  <c r="FW27" i="27"/>
  <c r="FV27" i="27"/>
  <c r="FU27" i="27"/>
  <c r="FT27" i="27"/>
  <c r="FS27" i="27"/>
  <c r="FR27" i="27"/>
  <c r="FQ27" i="27"/>
  <c r="FP27" i="27"/>
  <c r="FO27" i="27"/>
  <c r="FN27" i="27"/>
  <c r="FM27" i="27"/>
  <c r="FL27" i="27"/>
  <c r="FK27" i="27"/>
  <c r="FJ27" i="27"/>
  <c r="FI27" i="27"/>
  <c r="FH27" i="27"/>
  <c r="FG27" i="27"/>
  <c r="FF27" i="27"/>
  <c r="FE27" i="27"/>
  <c r="FD27" i="27"/>
  <c r="FC27" i="27"/>
  <c r="FB27" i="27"/>
  <c r="FA27" i="27"/>
  <c r="EZ27" i="27"/>
  <c r="EY27" i="27"/>
  <c r="EX27" i="27"/>
  <c r="EW27" i="27"/>
  <c r="EV27" i="27"/>
  <c r="EU27" i="27"/>
  <c r="ET27" i="27"/>
  <c r="ES27" i="27"/>
  <c r="ER27" i="27"/>
  <c r="EP27" i="27"/>
  <c r="EO27" i="27"/>
  <c r="EN27" i="27"/>
  <c r="EM27" i="27"/>
  <c r="EL27" i="27"/>
  <c r="EK27" i="27"/>
  <c r="EJ27" i="27"/>
  <c r="EI27" i="27"/>
  <c r="EH27" i="27"/>
  <c r="EG27" i="27"/>
  <c r="EF27" i="27"/>
  <c r="EE27" i="27"/>
  <c r="ED27" i="27"/>
  <c r="EC27" i="27"/>
  <c r="EB27" i="27"/>
  <c r="EA27" i="27"/>
  <c r="DZ27" i="27"/>
  <c r="DY27" i="27"/>
  <c r="DX27" i="27"/>
  <c r="DW27" i="27"/>
  <c r="DV27" i="27"/>
  <c r="DU27" i="27"/>
  <c r="DT27" i="27"/>
  <c r="DS27" i="27"/>
  <c r="DR27" i="27"/>
  <c r="DQ27" i="27"/>
  <c r="DP27" i="27"/>
  <c r="DO27" i="27"/>
  <c r="DN27" i="27"/>
  <c r="DM27" i="27"/>
  <c r="DL27" i="27"/>
  <c r="DK27" i="27"/>
  <c r="DJ27" i="27"/>
  <c r="DI27" i="27"/>
  <c r="DH27" i="27"/>
  <c r="DG27" i="27"/>
  <c r="DF27" i="27"/>
  <c r="DE27" i="27"/>
  <c r="DD27" i="27"/>
  <c r="DC27" i="27"/>
  <c r="DB27" i="27"/>
  <c r="DA27" i="27"/>
  <c r="CZ27" i="27"/>
  <c r="CY27" i="27"/>
  <c r="CX27" i="27"/>
  <c r="CW27" i="27"/>
  <c r="CV27" i="27"/>
  <c r="CU27" i="27"/>
  <c r="CT27" i="27"/>
  <c r="CS27" i="27"/>
  <c r="CR27" i="27"/>
  <c r="CQ27" i="27"/>
  <c r="CP27" i="27"/>
  <c r="CO27" i="27"/>
  <c r="CN27" i="27"/>
  <c r="CM27" i="27"/>
  <c r="CL27" i="27"/>
  <c r="CK27" i="27"/>
  <c r="CJ27" i="27"/>
  <c r="CI27" i="27"/>
  <c r="CH27" i="27"/>
  <c r="CG27" i="27"/>
  <c r="CF27" i="27"/>
  <c r="CE27" i="27"/>
  <c r="CD27" i="27"/>
  <c r="CC27" i="27"/>
  <c r="CB27" i="27"/>
  <c r="CA27" i="27"/>
  <c r="BZ27" i="27"/>
  <c r="BY27" i="27"/>
  <c r="BX27" i="27"/>
  <c r="BW27" i="27"/>
  <c r="BV27" i="27"/>
  <c r="BU27" i="27"/>
  <c r="BT27" i="27"/>
  <c r="BS27" i="27"/>
  <c r="BR27" i="27"/>
  <c r="BQ27" i="27"/>
  <c r="BP27" i="27"/>
  <c r="BO27" i="27"/>
  <c r="BN27" i="27"/>
  <c r="BM27" i="27"/>
  <c r="BK27" i="27"/>
  <c r="BJ27" i="27"/>
  <c r="BI27" i="27"/>
  <c r="BH27" i="27"/>
  <c r="BG27" i="27"/>
  <c r="BF27" i="27"/>
  <c r="BE27" i="27"/>
  <c r="BD27" i="27"/>
  <c r="BC27" i="27"/>
  <c r="BB27" i="27"/>
  <c r="BA27" i="27"/>
  <c r="AZ27" i="27"/>
  <c r="AY27" i="27"/>
  <c r="AX27" i="27"/>
  <c r="AW27" i="27"/>
  <c r="AV27" i="27"/>
  <c r="AU27" i="27"/>
  <c r="AT27" i="27"/>
  <c r="AS27" i="27"/>
  <c r="AR27" i="27"/>
  <c r="AQ27" i="27"/>
  <c r="AP27" i="27"/>
  <c r="AO27" i="27"/>
  <c r="AN27" i="27"/>
  <c r="AM27" i="27"/>
  <c r="AL27" i="27"/>
  <c r="AK27" i="27"/>
  <c r="AJ27" i="27"/>
  <c r="AI27" i="27"/>
  <c r="AH27" i="27"/>
  <c r="AG27" i="27"/>
  <c r="AF27" i="27"/>
  <c r="AE27" i="27"/>
  <c r="AD27" i="27"/>
  <c r="AC27" i="27"/>
  <c r="AB27" i="27"/>
  <c r="AA27" i="27"/>
  <c r="Z27" i="27"/>
  <c r="Y27" i="27"/>
  <c r="X27" i="27"/>
  <c r="W27" i="27"/>
  <c r="V27" i="27"/>
  <c r="U27" i="27"/>
  <c r="T27" i="27"/>
  <c r="S27" i="27"/>
  <c r="R27" i="27"/>
  <c r="Q27" i="27"/>
  <c r="P27" i="27"/>
  <c r="O27" i="27"/>
  <c r="N27" i="27"/>
  <c r="M27" i="27"/>
  <c r="L27" i="27"/>
  <c r="K27" i="27"/>
  <c r="J27" i="27"/>
  <c r="I27" i="27"/>
  <c r="H27" i="27"/>
  <c r="G27" i="27"/>
  <c r="F27" i="27"/>
  <c r="E27" i="27"/>
  <c r="D27" i="27"/>
  <c r="C27" i="27"/>
  <c r="B27" i="27"/>
  <c r="FY25" i="27"/>
  <c r="FY24" i="27"/>
  <c r="FY23" i="27"/>
  <c r="FY22" i="27"/>
  <c r="FY21" i="27"/>
  <c r="FV17" i="27"/>
  <c r="FV29" i="27" s="1"/>
  <c r="FV41" i="27" s="1"/>
  <c r="FS17" i="27"/>
  <c r="FS38" i="27" s="1"/>
  <c r="FN17" i="27"/>
  <c r="FN38" i="27" s="1"/>
  <c r="FM17" i="27"/>
  <c r="FJ17" i="27"/>
  <c r="FG17" i="27"/>
  <c r="FG38" i="27" s="1"/>
  <c r="FB17" i="27"/>
  <c r="FB38" i="27" s="1"/>
  <c r="FA17" i="27"/>
  <c r="EX17" i="27"/>
  <c r="EX29" i="27" s="1"/>
  <c r="EX41" i="27" s="1"/>
  <c r="EU17" i="27"/>
  <c r="EU38" i="27" s="1"/>
  <c r="DP17" i="27"/>
  <c r="BG17" i="27"/>
  <c r="BD17" i="27"/>
  <c r="BD29" i="27" s="1"/>
  <c r="BD41" i="27" s="1"/>
  <c r="BA17" i="27"/>
  <c r="BA38" i="27" s="1"/>
  <c r="AU17" i="27"/>
  <c r="AR17" i="27"/>
  <c r="AR29" i="27" s="1"/>
  <c r="AR41" i="27" s="1"/>
  <c r="AO17" i="27"/>
  <c r="AO38" i="27" s="1"/>
  <c r="AI17" i="27"/>
  <c r="AF17" i="27"/>
  <c r="AF29" i="27" s="1"/>
  <c r="AF41" i="27" s="1"/>
  <c r="AC17" i="27"/>
  <c r="AC38" i="27" s="1"/>
  <c r="W17" i="27"/>
  <c r="T17" i="27"/>
  <c r="Q17" i="27"/>
  <c r="Q38" i="27" s="1"/>
  <c r="K17" i="27"/>
  <c r="H17" i="27"/>
  <c r="H29" i="27" s="1"/>
  <c r="H41" i="27" s="1"/>
  <c r="E17" i="27"/>
  <c r="E38" i="27" s="1"/>
  <c r="FY16" i="27"/>
  <c r="FX15" i="27"/>
  <c r="FX17" i="27" s="1"/>
  <c r="FX29" i="27" s="1"/>
  <c r="FW15" i="27"/>
  <c r="FW17" i="27" s="1"/>
  <c r="FV15" i="27"/>
  <c r="FU15" i="27"/>
  <c r="FU17" i="27" s="1"/>
  <c r="FU29" i="27" s="1"/>
  <c r="FU41" i="27" s="1"/>
  <c r="FT15" i="27"/>
  <c r="FT17" i="27" s="1"/>
  <c r="FS15" i="27"/>
  <c r="FR15" i="27"/>
  <c r="FR17" i="27" s="1"/>
  <c r="FQ15" i="27"/>
  <c r="FQ17" i="27" s="1"/>
  <c r="FP15" i="27"/>
  <c r="FP17" i="27" s="1"/>
  <c r="FO15" i="27"/>
  <c r="FO17" i="27" s="1"/>
  <c r="FN15" i="27"/>
  <c r="FM15" i="27"/>
  <c r="FL15" i="27"/>
  <c r="FL17" i="27" s="1"/>
  <c r="FL38" i="27" s="1"/>
  <c r="FK15" i="27"/>
  <c r="FK17" i="27" s="1"/>
  <c r="FJ15" i="27"/>
  <c r="FI15" i="27"/>
  <c r="FI17" i="27" s="1"/>
  <c r="FI29" i="27" s="1"/>
  <c r="FI41" i="27" s="1"/>
  <c r="FH15" i="27"/>
  <c r="FH17" i="27" s="1"/>
  <c r="FG15" i="27"/>
  <c r="FF15" i="27"/>
  <c r="FF17" i="27" s="1"/>
  <c r="FE15" i="27"/>
  <c r="FE17" i="27" s="1"/>
  <c r="FD15" i="27"/>
  <c r="FD17" i="27" s="1"/>
  <c r="FC15" i="27"/>
  <c r="FC17" i="27" s="1"/>
  <c r="FB15" i="27"/>
  <c r="FA15" i="27"/>
  <c r="EZ15" i="27"/>
  <c r="EZ17" i="27" s="1"/>
  <c r="EZ38" i="27" s="1"/>
  <c r="EY15" i="27"/>
  <c r="EY17" i="27" s="1"/>
  <c r="EX15" i="27"/>
  <c r="EW15" i="27"/>
  <c r="EW17" i="27" s="1"/>
  <c r="EW29" i="27" s="1"/>
  <c r="EW41" i="27" s="1"/>
  <c r="EV15" i="27"/>
  <c r="EV17" i="27" s="1"/>
  <c r="EU15" i="27"/>
  <c r="ET15" i="27"/>
  <c r="ET17" i="27" s="1"/>
  <c r="ES15" i="27"/>
  <c r="ES17" i="27" s="1"/>
  <c r="ER15" i="27"/>
  <c r="ER17" i="27" s="1"/>
  <c r="EQ15" i="27"/>
  <c r="EP15" i="27"/>
  <c r="EP17" i="27" s="1"/>
  <c r="EO15" i="27"/>
  <c r="EO17" i="27" s="1"/>
  <c r="EN15" i="27"/>
  <c r="EN17" i="27" s="1"/>
  <c r="EM15" i="27"/>
  <c r="EM17" i="27" s="1"/>
  <c r="EM38" i="27" s="1"/>
  <c r="EL15" i="27"/>
  <c r="EL17" i="27" s="1"/>
  <c r="EK15" i="27"/>
  <c r="EK17" i="27" s="1"/>
  <c r="EJ15" i="27"/>
  <c r="EJ17" i="27" s="1"/>
  <c r="EJ29" i="27" s="1"/>
  <c r="EJ41" i="27" s="1"/>
  <c r="EI15" i="27"/>
  <c r="EI17" i="27" s="1"/>
  <c r="EH15" i="27"/>
  <c r="EH17" i="27" s="1"/>
  <c r="EG15" i="27"/>
  <c r="EG17" i="27" s="1"/>
  <c r="EF15" i="27"/>
  <c r="EF17" i="27" s="1"/>
  <c r="EE15" i="27"/>
  <c r="EE17" i="27" s="1"/>
  <c r="ED15" i="27"/>
  <c r="ED17" i="27" s="1"/>
  <c r="EC15" i="27"/>
  <c r="EC17" i="27" s="1"/>
  <c r="EB15" i="27"/>
  <c r="EB17" i="27" s="1"/>
  <c r="EA15" i="27"/>
  <c r="EA17" i="27" s="1"/>
  <c r="EA38" i="27" s="1"/>
  <c r="DZ15" i="27"/>
  <c r="DZ17" i="27" s="1"/>
  <c r="DY15" i="27"/>
  <c r="DY17" i="27" s="1"/>
  <c r="DX15" i="27"/>
  <c r="DX17" i="27" s="1"/>
  <c r="DX29" i="27" s="1"/>
  <c r="DX41" i="27" s="1"/>
  <c r="DW15" i="27"/>
  <c r="DW17" i="27" s="1"/>
  <c r="DV15" i="27"/>
  <c r="DV17" i="27" s="1"/>
  <c r="DU15" i="27"/>
  <c r="DU17" i="27" s="1"/>
  <c r="DT15" i="27"/>
  <c r="DT17" i="27" s="1"/>
  <c r="DS15" i="27"/>
  <c r="DS17" i="27" s="1"/>
  <c r="DR15" i="27"/>
  <c r="DR17" i="27" s="1"/>
  <c r="DQ15" i="27"/>
  <c r="DQ17" i="27" s="1"/>
  <c r="DP15" i="27"/>
  <c r="DO15" i="27"/>
  <c r="DO17" i="27" s="1"/>
  <c r="DO38" i="27" s="1"/>
  <c r="DN15" i="27"/>
  <c r="DN17" i="27" s="1"/>
  <c r="DM15" i="27"/>
  <c r="DM17" i="27" s="1"/>
  <c r="DL15" i="27"/>
  <c r="DL17" i="27" s="1"/>
  <c r="DL29" i="27" s="1"/>
  <c r="DL41" i="27" s="1"/>
  <c r="DK15" i="27"/>
  <c r="DK17" i="27" s="1"/>
  <c r="DJ15" i="27"/>
  <c r="DJ17" i="27" s="1"/>
  <c r="DI15" i="27"/>
  <c r="DI17" i="27" s="1"/>
  <c r="DH15" i="27"/>
  <c r="DH17" i="27" s="1"/>
  <c r="DG15" i="27"/>
  <c r="DG17" i="27" s="1"/>
  <c r="DF15" i="27"/>
  <c r="DF17" i="27" s="1"/>
  <c r="DE15" i="27"/>
  <c r="DE17" i="27" s="1"/>
  <c r="DD15" i="27"/>
  <c r="DD17" i="27" s="1"/>
  <c r="DC15" i="27"/>
  <c r="DC17" i="27" s="1"/>
  <c r="DC38" i="27" s="1"/>
  <c r="DB15" i="27"/>
  <c r="DB17" i="27" s="1"/>
  <c r="DA15" i="27"/>
  <c r="DA17" i="27" s="1"/>
  <c r="CZ15" i="27"/>
  <c r="CZ17" i="27" s="1"/>
  <c r="CZ29" i="27" s="1"/>
  <c r="CZ41" i="27" s="1"/>
  <c r="CY15" i="27"/>
  <c r="CY17" i="27" s="1"/>
  <c r="CX15" i="27"/>
  <c r="CX17" i="27" s="1"/>
  <c r="CW15" i="27"/>
  <c r="CW17" i="27" s="1"/>
  <c r="CV15" i="27"/>
  <c r="CV17" i="27" s="1"/>
  <c r="CU15" i="27"/>
  <c r="CU17" i="27" s="1"/>
  <c r="CT15" i="27"/>
  <c r="CT17" i="27" s="1"/>
  <c r="CS15" i="27"/>
  <c r="CS17" i="27" s="1"/>
  <c r="CR15" i="27"/>
  <c r="CR17" i="27" s="1"/>
  <c r="CQ15" i="27"/>
  <c r="CQ17" i="27" s="1"/>
  <c r="CQ38" i="27" s="1"/>
  <c r="CP15" i="27"/>
  <c r="CP17" i="27" s="1"/>
  <c r="CO15" i="27"/>
  <c r="CO17" i="27" s="1"/>
  <c r="CN15" i="27"/>
  <c r="CN17" i="27" s="1"/>
  <c r="CN29" i="27" s="1"/>
  <c r="CN41" i="27" s="1"/>
  <c r="CM15" i="27"/>
  <c r="CM17" i="27" s="1"/>
  <c r="CL15" i="27"/>
  <c r="CL17" i="27" s="1"/>
  <c r="CK15" i="27"/>
  <c r="CK17" i="27" s="1"/>
  <c r="CJ15" i="27"/>
  <c r="CJ17" i="27" s="1"/>
  <c r="CI15" i="27"/>
  <c r="CI17" i="27" s="1"/>
  <c r="CH15" i="27"/>
  <c r="CH17" i="27" s="1"/>
  <c r="CG15" i="27"/>
  <c r="CG17" i="27" s="1"/>
  <c r="CF15" i="27"/>
  <c r="CF17" i="27" s="1"/>
  <c r="CE15" i="27"/>
  <c r="CE17" i="27" s="1"/>
  <c r="CE38" i="27" s="1"/>
  <c r="CD15" i="27"/>
  <c r="CD17" i="27" s="1"/>
  <c r="CC15" i="27"/>
  <c r="CC17" i="27" s="1"/>
  <c r="CB15" i="27"/>
  <c r="CB17" i="27" s="1"/>
  <c r="CB29" i="27" s="1"/>
  <c r="CB41" i="27" s="1"/>
  <c r="CA15" i="27"/>
  <c r="CA17" i="27" s="1"/>
  <c r="BZ15" i="27"/>
  <c r="BZ17" i="27" s="1"/>
  <c r="BY15" i="27"/>
  <c r="BY17" i="27" s="1"/>
  <c r="BX15" i="27"/>
  <c r="BX17" i="27" s="1"/>
  <c r="BW15" i="27"/>
  <c r="BW17" i="27" s="1"/>
  <c r="BV15" i="27"/>
  <c r="BV17" i="27" s="1"/>
  <c r="BU15" i="27"/>
  <c r="BU17" i="27" s="1"/>
  <c r="BT15" i="27"/>
  <c r="BT17" i="27" s="1"/>
  <c r="BS15" i="27"/>
  <c r="BS17" i="27" s="1"/>
  <c r="BS38" i="27" s="1"/>
  <c r="BR15" i="27"/>
  <c r="BR17" i="27" s="1"/>
  <c r="BQ15" i="27"/>
  <c r="BQ17" i="27" s="1"/>
  <c r="BP15" i="27"/>
  <c r="BP17" i="27" s="1"/>
  <c r="BP29" i="27" s="1"/>
  <c r="BP41" i="27" s="1"/>
  <c r="BO15" i="27"/>
  <c r="BO17" i="27" s="1"/>
  <c r="BN15" i="27"/>
  <c r="BN17" i="27" s="1"/>
  <c r="BM15" i="27"/>
  <c r="BM17" i="27" s="1"/>
  <c r="BL15" i="27"/>
  <c r="BK15" i="27"/>
  <c r="BK17" i="27" s="1"/>
  <c r="BJ15" i="27"/>
  <c r="BJ17" i="27" s="1"/>
  <c r="BI15" i="27"/>
  <c r="BI17" i="27" s="1"/>
  <c r="BH15" i="27"/>
  <c r="BH17" i="27" s="1"/>
  <c r="BG15" i="27"/>
  <c r="BF15" i="27"/>
  <c r="BF17" i="27" s="1"/>
  <c r="BF38" i="27" s="1"/>
  <c r="BE15" i="27"/>
  <c r="BE17" i="27" s="1"/>
  <c r="BD15" i="27"/>
  <c r="BC15" i="27"/>
  <c r="BC17" i="27" s="1"/>
  <c r="BC29" i="27" s="1"/>
  <c r="BC41" i="27" s="1"/>
  <c r="BB15" i="27"/>
  <c r="BB17" i="27" s="1"/>
  <c r="BA15" i="27"/>
  <c r="AZ15" i="27"/>
  <c r="AZ17" i="27" s="1"/>
  <c r="AY15" i="27"/>
  <c r="AY17" i="27" s="1"/>
  <c r="AY29" i="27" s="1"/>
  <c r="AX15" i="27"/>
  <c r="AX17" i="27" s="1"/>
  <c r="AW15" i="27"/>
  <c r="AW17" i="27" s="1"/>
  <c r="AV15" i="27"/>
  <c r="AV17" i="27" s="1"/>
  <c r="AU15" i="27"/>
  <c r="AT15" i="27"/>
  <c r="AT17" i="27" s="1"/>
  <c r="AT38" i="27" s="1"/>
  <c r="AS15" i="27"/>
  <c r="AS17" i="27" s="1"/>
  <c r="AR15" i="27"/>
  <c r="AQ15" i="27"/>
  <c r="AQ17" i="27" s="1"/>
  <c r="AP15" i="27"/>
  <c r="AP17" i="27" s="1"/>
  <c r="AP29" i="27" s="1"/>
  <c r="AP41" i="27" s="1"/>
  <c r="AO15" i="27"/>
  <c r="AN15" i="27"/>
  <c r="AN17" i="27" s="1"/>
  <c r="AM15" i="27"/>
  <c r="AM17" i="27" s="1"/>
  <c r="AL15" i="27"/>
  <c r="AL17" i="27" s="1"/>
  <c r="AK15" i="27"/>
  <c r="AK17" i="27" s="1"/>
  <c r="AJ15" i="27"/>
  <c r="AJ17" i="27" s="1"/>
  <c r="AI15" i="27"/>
  <c r="AH15" i="27"/>
  <c r="AH17" i="27" s="1"/>
  <c r="AH38" i="27" s="1"/>
  <c r="AG15" i="27"/>
  <c r="AG17" i="27" s="1"/>
  <c r="AF15" i="27"/>
  <c r="AE15" i="27"/>
  <c r="AE17" i="27" s="1"/>
  <c r="AD15" i="27"/>
  <c r="AD17" i="27" s="1"/>
  <c r="AD29" i="27" s="1"/>
  <c r="AD41" i="27" s="1"/>
  <c r="AC15" i="27"/>
  <c r="AB15" i="27"/>
  <c r="AB17" i="27" s="1"/>
  <c r="AA15" i="27"/>
  <c r="AA17" i="27" s="1"/>
  <c r="Z15" i="27"/>
  <c r="Z17" i="27" s="1"/>
  <c r="Y15" i="27"/>
  <c r="Y17" i="27" s="1"/>
  <c r="X15" i="27"/>
  <c r="X17" i="27" s="1"/>
  <c r="W15" i="27"/>
  <c r="V15" i="27"/>
  <c r="V17" i="27" s="1"/>
  <c r="V38" i="27" s="1"/>
  <c r="U15" i="27"/>
  <c r="U17" i="27" s="1"/>
  <c r="T15" i="27"/>
  <c r="S15" i="27"/>
  <c r="S17" i="27" s="1"/>
  <c r="R15" i="27"/>
  <c r="R17" i="27" s="1"/>
  <c r="R29" i="27" s="1"/>
  <c r="R41" i="27" s="1"/>
  <c r="Q15" i="27"/>
  <c r="P15" i="27"/>
  <c r="P17" i="27" s="1"/>
  <c r="O15" i="27"/>
  <c r="O17" i="27" s="1"/>
  <c r="N15" i="27"/>
  <c r="N17" i="27" s="1"/>
  <c r="M15" i="27"/>
  <c r="M17" i="27" s="1"/>
  <c r="L15" i="27"/>
  <c r="L17" i="27" s="1"/>
  <c r="K15" i="27"/>
  <c r="J15" i="27"/>
  <c r="J17" i="27" s="1"/>
  <c r="J38" i="27" s="1"/>
  <c r="I15" i="27"/>
  <c r="I17" i="27" s="1"/>
  <c r="H15" i="27"/>
  <c r="G15" i="27"/>
  <c r="G17" i="27" s="1"/>
  <c r="F15" i="27"/>
  <c r="E15" i="27"/>
  <c r="D15" i="27"/>
  <c r="D17" i="27" s="1"/>
  <c r="C15" i="27"/>
  <c r="C17" i="27" s="1"/>
  <c r="B15" i="27"/>
  <c r="B17" i="27" s="1"/>
  <c r="FY13" i="27"/>
  <c r="FY11" i="27"/>
  <c r="FY10" i="27"/>
  <c r="FY8" i="27"/>
  <c r="FY6" i="27"/>
  <c r="FY5" i="27"/>
  <c r="BT29" i="27" l="1"/>
  <c r="BT41" i="27" s="1"/>
  <c r="BT38" i="27"/>
  <c r="CF38" i="27"/>
  <c r="CF29" i="27"/>
  <c r="CF41" i="27" s="1"/>
  <c r="CR38" i="27"/>
  <c r="CR29" i="27"/>
  <c r="CR41" i="27" s="1"/>
  <c r="DD38" i="27"/>
  <c r="DD29" i="27"/>
  <c r="DD41" i="27" s="1"/>
  <c r="EB38" i="27"/>
  <c r="EB29" i="27"/>
  <c r="EB41" i="27" s="1"/>
  <c r="EN38" i="27"/>
  <c r="EN29" i="27"/>
  <c r="EN41" i="27" s="1"/>
  <c r="BQ29" i="27"/>
  <c r="BQ41" i="27" s="1"/>
  <c r="BQ38" i="27"/>
  <c r="DA29" i="27"/>
  <c r="DA41" i="27" s="1"/>
  <c r="DA38" i="27"/>
  <c r="EK29" i="27"/>
  <c r="EK41" i="27" s="1"/>
  <c r="EK38" i="27"/>
  <c r="AV38" i="27"/>
  <c r="AV29" i="27"/>
  <c r="AV41" i="27" s="1"/>
  <c r="CU38" i="27"/>
  <c r="CU29" i="27"/>
  <c r="CU41" i="27" s="1"/>
  <c r="FC38" i="27"/>
  <c r="FC29" i="27"/>
  <c r="FC41" i="27" s="1"/>
  <c r="D38" i="27"/>
  <c r="D29" i="27"/>
  <c r="D41" i="27" s="1"/>
  <c r="AZ38" i="27"/>
  <c r="AZ29" i="27"/>
  <c r="AZ41" i="27" s="1"/>
  <c r="DH38" i="27"/>
  <c r="DH29" i="27"/>
  <c r="DH41" i="27" s="1"/>
  <c r="ER38" i="27"/>
  <c r="ER29" i="27"/>
  <c r="ER41" i="27" s="1"/>
  <c r="BG38" i="27"/>
  <c r="BG29" i="27"/>
  <c r="BG41" i="27" s="1"/>
  <c r="FY27" i="27"/>
  <c r="AT29" i="27"/>
  <c r="AT41" i="27" s="1"/>
  <c r="EW38" i="27"/>
  <c r="BM38" i="27"/>
  <c r="BM29" i="27"/>
  <c r="BM41" i="27" s="1"/>
  <c r="BY38" i="27"/>
  <c r="BY29" i="27"/>
  <c r="BY41" i="27" s="1"/>
  <c r="CK38" i="27"/>
  <c r="CK29" i="27"/>
  <c r="CK41" i="27" s="1"/>
  <c r="CW38" i="27"/>
  <c r="CW29" i="27"/>
  <c r="CW41" i="27" s="1"/>
  <c r="DI38" i="27"/>
  <c r="DI29" i="27"/>
  <c r="DI41" i="27" s="1"/>
  <c r="DU38" i="27"/>
  <c r="DU29" i="27"/>
  <c r="DU41" i="27" s="1"/>
  <c r="EG38" i="27"/>
  <c r="EG29" i="27"/>
  <c r="EG41" i="27" s="1"/>
  <c r="ES38" i="27"/>
  <c r="ES29" i="27"/>
  <c r="ES41" i="27" s="1"/>
  <c r="FE38" i="27"/>
  <c r="FE29" i="27"/>
  <c r="FE41" i="27" s="1"/>
  <c r="FQ38" i="27"/>
  <c r="FQ29" i="27"/>
  <c r="FQ41" i="27" s="1"/>
  <c r="FJ29" i="27"/>
  <c r="FJ41" i="27" s="1"/>
  <c r="BF29" i="27"/>
  <c r="BF41" i="27" s="1"/>
  <c r="R38" i="27"/>
  <c r="FI38" i="27"/>
  <c r="AS29" i="27"/>
  <c r="AS41" i="27" s="1"/>
  <c r="AS38" i="27"/>
  <c r="CO29" i="27"/>
  <c r="CO41" i="27" s="1"/>
  <c r="CO38" i="27"/>
  <c r="DY29" i="27"/>
  <c r="DY41" i="27" s="1"/>
  <c r="DY38" i="27"/>
  <c r="DP38" i="27"/>
  <c r="DP29" i="27"/>
  <c r="DP41" i="27" s="1"/>
  <c r="BH38" i="27"/>
  <c r="BH29" i="27"/>
  <c r="BH41" i="27" s="1"/>
  <c r="O38" i="27"/>
  <c r="O29" i="27"/>
  <c r="O41" i="27" s="1"/>
  <c r="BK38" i="27"/>
  <c r="BK29" i="27"/>
  <c r="BK41" i="27" s="1"/>
  <c r="DG38" i="27"/>
  <c r="DG29" i="27"/>
  <c r="DG41" i="27" s="1"/>
  <c r="FO38" i="27"/>
  <c r="FO29" i="27"/>
  <c r="FO41" i="27" s="1"/>
  <c r="AN38" i="27"/>
  <c r="AN29" i="27"/>
  <c r="AN41" i="27" s="1"/>
  <c r="CJ38" i="27"/>
  <c r="CJ29" i="27"/>
  <c r="CJ41" i="27" s="1"/>
  <c r="FD38" i="27"/>
  <c r="FD29" i="27"/>
  <c r="FD41" i="27" s="1"/>
  <c r="BB38" i="27"/>
  <c r="BB29" i="27"/>
  <c r="BB41" i="27" s="1"/>
  <c r="BN38" i="27"/>
  <c r="BN29" i="27"/>
  <c r="BN41" i="27" s="1"/>
  <c r="BZ38" i="27"/>
  <c r="BZ29" i="27"/>
  <c r="BZ41" i="27" s="1"/>
  <c r="CL38" i="27"/>
  <c r="CL29" i="27"/>
  <c r="CL41" i="27" s="1"/>
  <c r="CX38" i="27"/>
  <c r="CX29" i="27"/>
  <c r="CX41" i="27" s="1"/>
  <c r="DJ38" i="27"/>
  <c r="DJ29" i="27"/>
  <c r="DJ41" i="27" s="1"/>
  <c r="DV38" i="27"/>
  <c r="DV29" i="27"/>
  <c r="DV41" i="27" s="1"/>
  <c r="EH38" i="27"/>
  <c r="EH29" i="27"/>
  <c r="EH41" i="27" s="1"/>
  <c r="ET38" i="27"/>
  <c r="ET29" i="27"/>
  <c r="ET41" i="27" s="1"/>
  <c r="FF38" i="27"/>
  <c r="FF29" i="27"/>
  <c r="FF41" i="27" s="1"/>
  <c r="FR38" i="27"/>
  <c r="FR29" i="27"/>
  <c r="FR41" i="27" s="1"/>
  <c r="T29" i="27"/>
  <c r="T41" i="27" s="1"/>
  <c r="FM38" i="27"/>
  <c r="FM29" i="27"/>
  <c r="FM41" i="27" s="1"/>
  <c r="BS29" i="27"/>
  <c r="BS41" i="27" s="1"/>
  <c r="AD38" i="27"/>
  <c r="FU38" i="27"/>
  <c r="AG29" i="27"/>
  <c r="AG41" i="27" s="1"/>
  <c r="AG38" i="27"/>
  <c r="X38" i="27"/>
  <c r="X29" i="27"/>
  <c r="X41" i="27" s="1"/>
  <c r="C38" i="27"/>
  <c r="C29" i="27"/>
  <c r="C41" i="27" s="1"/>
  <c r="AM38" i="27"/>
  <c r="AM29" i="27"/>
  <c r="AM41" i="27" s="1"/>
  <c r="CI38" i="27"/>
  <c r="CI29" i="27"/>
  <c r="CI41" i="27" s="1"/>
  <c r="EE38" i="27"/>
  <c r="EE29" i="27"/>
  <c r="EE41" i="27" s="1"/>
  <c r="AH29" i="27"/>
  <c r="AH41" i="27" s="1"/>
  <c r="P38" i="27"/>
  <c r="P29" i="27"/>
  <c r="P41" i="27" s="1"/>
  <c r="BX38" i="27"/>
  <c r="BX29" i="27"/>
  <c r="BX41" i="27" s="1"/>
  <c r="DT38" i="27"/>
  <c r="DT29" i="27"/>
  <c r="DT41" i="27" s="1"/>
  <c r="FP38" i="27"/>
  <c r="FP29" i="27"/>
  <c r="FP41" i="27" s="1"/>
  <c r="S29" i="27"/>
  <c r="S41" i="27" s="1"/>
  <c r="S38" i="27"/>
  <c r="AE29" i="27"/>
  <c r="AE41" i="27" s="1"/>
  <c r="AE38" i="27"/>
  <c r="AQ29" i="27"/>
  <c r="AQ41" i="27" s="1"/>
  <c r="AQ38" i="27"/>
  <c r="BO38" i="27"/>
  <c r="BO29" i="27"/>
  <c r="BO41" i="27" s="1"/>
  <c r="CA38" i="27"/>
  <c r="CA29" i="27"/>
  <c r="CA41" i="27" s="1"/>
  <c r="CM38" i="27"/>
  <c r="CM29" i="27"/>
  <c r="CM41" i="27" s="1"/>
  <c r="CY38" i="27"/>
  <c r="CY29" i="27"/>
  <c r="CY41" i="27" s="1"/>
  <c r="DK38" i="27"/>
  <c r="DK29" i="27"/>
  <c r="DK41" i="27" s="1"/>
  <c r="DW38" i="27"/>
  <c r="DW29" i="27"/>
  <c r="DW41" i="27" s="1"/>
  <c r="EI38" i="27"/>
  <c r="EI29" i="27"/>
  <c r="EI41" i="27" s="1"/>
  <c r="W38" i="27"/>
  <c r="W29" i="27"/>
  <c r="W41" i="27" s="1"/>
  <c r="CE29" i="27"/>
  <c r="CE41" i="27" s="1"/>
  <c r="AP38" i="27"/>
  <c r="BE29" i="27"/>
  <c r="BE41" i="27" s="1"/>
  <c r="BE38" i="27"/>
  <c r="DM29" i="27"/>
  <c r="DM41" i="27" s="1"/>
  <c r="DM38" i="27"/>
  <c r="L38" i="27"/>
  <c r="L29" i="27"/>
  <c r="L41" i="27" s="1"/>
  <c r="AA38" i="27"/>
  <c r="AA29" i="27"/>
  <c r="AA41" i="27" s="1"/>
  <c r="BW38" i="27"/>
  <c r="BW29" i="27"/>
  <c r="BW41" i="27" s="1"/>
  <c r="DS38" i="27"/>
  <c r="DS29" i="27"/>
  <c r="DS41" i="27" s="1"/>
  <c r="AB38" i="27"/>
  <c r="AB29" i="27"/>
  <c r="AB41" i="27" s="1"/>
  <c r="CV38" i="27"/>
  <c r="CV29" i="27"/>
  <c r="CV41" i="27" s="1"/>
  <c r="EF38" i="27"/>
  <c r="EF29" i="27"/>
  <c r="EF41" i="27" s="1"/>
  <c r="K38" i="27"/>
  <c r="K29" i="27"/>
  <c r="K41" i="27" s="1"/>
  <c r="F17" i="27"/>
  <c r="FY15" i="27"/>
  <c r="G29" i="27"/>
  <c r="G41" i="27" s="1"/>
  <c r="G38" i="27"/>
  <c r="EV38" i="27"/>
  <c r="EV29" i="27"/>
  <c r="EV41" i="27" s="1"/>
  <c r="FH38" i="27"/>
  <c r="FH29" i="27"/>
  <c r="FH41" i="27" s="1"/>
  <c r="FT38" i="27"/>
  <c r="FT29" i="27"/>
  <c r="FT41" i="27" s="1"/>
  <c r="CQ29" i="27"/>
  <c r="CQ41" i="27" s="1"/>
  <c r="BC38" i="27"/>
  <c r="U29" i="27"/>
  <c r="U41" i="27" s="1"/>
  <c r="U38" i="27"/>
  <c r="CC29" i="27"/>
  <c r="CC41" i="27" s="1"/>
  <c r="CC38" i="27"/>
  <c r="BR29" i="27"/>
  <c r="BR41" i="27" s="1"/>
  <c r="BR38" i="27"/>
  <c r="CD29" i="27"/>
  <c r="CD41" i="27" s="1"/>
  <c r="CD38" i="27"/>
  <c r="CP29" i="27"/>
  <c r="CP41" i="27" s="1"/>
  <c r="CP38" i="27"/>
  <c r="DB29" i="27"/>
  <c r="DB41" i="27" s="1"/>
  <c r="DB38" i="27"/>
  <c r="DN29" i="27"/>
  <c r="DN41" i="27" s="1"/>
  <c r="DN38" i="27"/>
  <c r="DZ29" i="27"/>
  <c r="DZ41" i="27" s="1"/>
  <c r="DZ38" i="27"/>
  <c r="EL29" i="27"/>
  <c r="EL41" i="27" s="1"/>
  <c r="EL38" i="27"/>
  <c r="AI38" i="27"/>
  <c r="AI29" i="27"/>
  <c r="AI41" i="27" s="1"/>
  <c r="CB38" i="27"/>
  <c r="EY29" i="27"/>
  <c r="EY41" i="27" s="1"/>
  <c r="EY38" i="27"/>
  <c r="FK29" i="27"/>
  <c r="FK41" i="27" s="1"/>
  <c r="FK38" i="27"/>
  <c r="FW29" i="27"/>
  <c r="FW41" i="27" s="1"/>
  <c r="FW38" i="27"/>
  <c r="EA29" i="27"/>
  <c r="EA41" i="27" s="1"/>
  <c r="CN38" i="27"/>
  <c r="I29" i="27"/>
  <c r="I41" i="27" s="1"/>
  <c r="I38" i="27"/>
  <c r="AJ38" i="27"/>
  <c r="AJ29" i="27"/>
  <c r="AJ41" i="27" s="1"/>
  <c r="M38" i="27"/>
  <c r="M29" i="27"/>
  <c r="M41" i="27" s="1"/>
  <c r="Y38" i="27"/>
  <c r="Y29" i="27"/>
  <c r="Y41" i="27" s="1"/>
  <c r="AK38" i="27"/>
  <c r="AK29" i="27"/>
  <c r="AK41" i="27" s="1"/>
  <c r="AW38" i="27"/>
  <c r="AW29" i="27"/>
  <c r="AW41" i="27" s="1"/>
  <c r="BI38" i="27"/>
  <c r="BI29" i="27"/>
  <c r="BI41" i="27" s="1"/>
  <c r="BU38" i="27"/>
  <c r="BU29" i="27"/>
  <c r="BU41" i="27" s="1"/>
  <c r="CG38" i="27"/>
  <c r="CG29" i="27"/>
  <c r="CG41" i="27" s="1"/>
  <c r="CS38" i="27"/>
  <c r="CS29" i="27"/>
  <c r="CS41" i="27" s="1"/>
  <c r="DE38" i="27"/>
  <c r="DE29" i="27"/>
  <c r="DE41" i="27" s="1"/>
  <c r="DQ38" i="27"/>
  <c r="DQ29" i="27"/>
  <c r="DQ41" i="27" s="1"/>
  <c r="EC38" i="27"/>
  <c r="EC29" i="27"/>
  <c r="EC41" i="27" s="1"/>
  <c r="EO38" i="27"/>
  <c r="EO29" i="27"/>
  <c r="EO41" i="27" s="1"/>
  <c r="AU38" i="27"/>
  <c r="AU29" i="27"/>
  <c r="AU41" i="27" s="1"/>
  <c r="J29" i="27"/>
  <c r="J41" i="27" s="1"/>
  <c r="EZ29" i="27"/>
  <c r="EZ41" i="27" s="1"/>
  <c r="B38" i="27"/>
  <c r="B33" i="27"/>
  <c r="B29" i="27"/>
  <c r="N38" i="27"/>
  <c r="N29" i="27"/>
  <c r="N41" i="27" s="1"/>
  <c r="Z38" i="27"/>
  <c r="Z29" i="27"/>
  <c r="Z41" i="27" s="1"/>
  <c r="AL38" i="27"/>
  <c r="AL29" i="27"/>
  <c r="AL41" i="27" s="1"/>
  <c r="AX38" i="27"/>
  <c r="AX29" i="27"/>
  <c r="AX41" i="27" s="1"/>
  <c r="BJ38" i="27"/>
  <c r="BJ29" i="27"/>
  <c r="BJ41" i="27" s="1"/>
  <c r="BV38" i="27"/>
  <c r="BV29" i="27"/>
  <c r="BV41" i="27" s="1"/>
  <c r="CH38" i="27"/>
  <c r="CH29" i="27"/>
  <c r="CH41" i="27" s="1"/>
  <c r="CT38" i="27"/>
  <c r="CT29" i="27"/>
  <c r="CT41" i="27" s="1"/>
  <c r="DF38" i="27"/>
  <c r="DF29" i="27"/>
  <c r="DF41" i="27" s="1"/>
  <c r="DR38" i="27"/>
  <c r="DR29" i="27"/>
  <c r="DR41" i="27" s="1"/>
  <c r="ED38" i="27"/>
  <c r="ED29" i="27"/>
  <c r="ED41" i="27" s="1"/>
  <c r="EP38" i="27"/>
  <c r="EP29" i="27"/>
  <c r="EP41" i="27" s="1"/>
  <c r="FA29" i="27"/>
  <c r="FA41" i="27" s="1"/>
  <c r="FA38" i="27"/>
  <c r="V29" i="27"/>
  <c r="V41" i="27" s="1"/>
  <c r="FL29" i="27"/>
  <c r="FL41" i="27" s="1"/>
  <c r="DX38" i="27"/>
  <c r="FJ38" i="27"/>
  <c r="FB29" i="27"/>
  <c r="FB41" i="27" s="1"/>
  <c r="FN29" i="27"/>
  <c r="FN41" i="27" s="1"/>
  <c r="H38" i="27"/>
  <c r="T38" i="27"/>
  <c r="AF38" i="27"/>
  <c r="AR38" i="27"/>
  <c r="FV38" i="27"/>
  <c r="BD38" i="27"/>
  <c r="EX38" i="27"/>
  <c r="E29" i="27"/>
  <c r="E41" i="27" s="1"/>
  <c r="Q29" i="27"/>
  <c r="Q41" i="27" s="1"/>
  <c r="AC29" i="27"/>
  <c r="AC41" i="27" s="1"/>
  <c r="AO29" i="27"/>
  <c r="AO41" i="27" s="1"/>
  <c r="BA29" i="27"/>
  <c r="BA41" i="27" s="1"/>
  <c r="EU29" i="27"/>
  <c r="EU41" i="27" s="1"/>
  <c r="FG29" i="27"/>
  <c r="FG41" i="27" s="1"/>
  <c r="FS29" i="27"/>
  <c r="FS41" i="27" s="1"/>
  <c r="F29" i="27" l="1"/>
  <c r="F41" i="27" s="1"/>
  <c r="F38" i="27"/>
  <c r="FY38" i="27" s="1"/>
  <c r="C33" i="27"/>
  <c r="B41" i="27"/>
  <c r="FY41" i="27" s="1"/>
  <c r="FY29" i="27"/>
  <c r="C32" i="27" s="1"/>
  <c r="FY17" i="27"/>
  <c r="B32" i="27" s="1"/>
  <c r="B34" i="27" s="1"/>
  <c r="C34" i="27" l="1"/>
  <c r="CX29" i="26" l="1"/>
  <c r="CP29" i="26"/>
  <c r="AC29" i="26"/>
  <c r="U29" i="26"/>
  <c r="FX27" i="26"/>
  <c r="FW27" i="26"/>
  <c r="FV27" i="26"/>
  <c r="FU27" i="26"/>
  <c r="FT27" i="26"/>
  <c r="FS27" i="26"/>
  <c r="FR27" i="26"/>
  <c r="FQ27" i="26"/>
  <c r="FP27" i="26"/>
  <c r="FO27" i="26"/>
  <c r="FN27" i="26"/>
  <c r="FM27" i="26"/>
  <c r="FL27" i="26"/>
  <c r="FK27" i="26"/>
  <c r="FJ27" i="26"/>
  <c r="FI27" i="26"/>
  <c r="FH27" i="26"/>
  <c r="FG27" i="26"/>
  <c r="FF27" i="26"/>
  <c r="FE27" i="26"/>
  <c r="FD27" i="26"/>
  <c r="FC27" i="26"/>
  <c r="FB27" i="26"/>
  <c r="FA27" i="26"/>
  <c r="EZ27" i="26"/>
  <c r="EY27" i="26"/>
  <c r="EX27" i="26"/>
  <c r="EW27" i="26"/>
  <c r="EV27" i="26"/>
  <c r="EU27" i="26"/>
  <c r="ET27" i="26"/>
  <c r="ES27" i="26"/>
  <c r="ER27" i="26"/>
  <c r="EP27" i="26"/>
  <c r="EO27" i="26"/>
  <c r="EN27" i="26"/>
  <c r="EM27" i="26"/>
  <c r="EL27" i="26"/>
  <c r="EK27" i="26"/>
  <c r="EJ27" i="26"/>
  <c r="EI27" i="26"/>
  <c r="EH27" i="26"/>
  <c r="EG27" i="26"/>
  <c r="EF27" i="26"/>
  <c r="EE27" i="26"/>
  <c r="ED27" i="26"/>
  <c r="EC27" i="26"/>
  <c r="EB27" i="26"/>
  <c r="EA27" i="26"/>
  <c r="DZ27" i="26"/>
  <c r="DY27" i="26"/>
  <c r="DX27" i="26"/>
  <c r="DW27" i="26"/>
  <c r="DV27" i="26"/>
  <c r="DU27" i="26"/>
  <c r="DT27" i="26"/>
  <c r="DS27" i="26"/>
  <c r="DR27" i="26"/>
  <c r="DQ27" i="26"/>
  <c r="DP27" i="26"/>
  <c r="DO27" i="26"/>
  <c r="DN27" i="26"/>
  <c r="DM27" i="26"/>
  <c r="DL27" i="26"/>
  <c r="DK27" i="26"/>
  <c r="DJ27" i="26"/>
  <c r="DI27" i="26"/>
  <c r="DH27" i="26"/>
  <c r="DG27" i="26"/>
  <c r="DF27" i="26"/>
  <c r="DE27" i="26"/>
  <c r="DD27" i="26"/>
  <c r="DC27" i="26"/>
  <c r="DB27" i="26"/>
  <c r="DA27" i="26"/>
  <c r="CZ27" i="26"/>
  <c r="CY27" i="26"/>
  <c r="CX27" i="26"/>
  <c r="CW27" i="26"/>
  <c r="CV27" i="26"/>
  <c r="CU27" i="26"/>
  <c r="CT27" i="26"/>
  <c r="CS27" i="26"/>
  <c r="CR27" i="26"/>
  <c r="CQ27" i="26"/>
  <c r="CP27" i="26"/>
  <c r="CO27" i="26"/>
  <c r="CN27" i="26"/>
  <c r="CM27" i="26"/>
  <c r="CL27" i="26"/>
  <c r="CK27" i="26"/>
  <c r="CJ27" i="26"/>
  <c r="CI27" i="26"/>
  <c r="CH27" i="26"/>
  <c r="CG27" i="26"/>
  <c r="CF27" i="26"/>
  <c r="CE27" i="26"/>
  <c r="CD27" i="26"/>
  <c r="CC27" i="26"/>
  <c r="CB27" i="26"/>
  <c r="CA27" i="26"/>
  <c r="BZ27" i="26"/>
  <c r="BY27" i="26"/>
  <c r="BX27" i="26"/>
  <c r="BW27" i="26"/>
  <c r="BV27" i="26"/>
  <c r="BU27" i="26"/>
  <c r="BT27" i="26"/>
  <c r="BS27" i="26"/>
  <c r="BR27" i="26"/>
  <c r="BQ27" i="26"/>
  <c r="BP27" i="26"/>
  <c r="BO27" i="26"/>
  <c r="BN27" i="26"/>
  <c r="BM27" i="26"/>
  <c r="BK27" i="26"/>
  <c r="BJ27" i="26"/>
  <c r="BI27" i="26"/>
  <c r="BH27" i="26"/>
  <c r="BG27" i="26"/>
  <c r="BF27" i="26"/>
  <c r="BE27" i="26"/>
  <c r="BD27" i="26"/>
  <c r="BC27" i="26"/>
  <c r="BB27" i="26"/>
  <c r="BA27" i="26"/>
  <c r="AZ27" i="26"/>
  <c r="AY27" i="26"/>
  <c r="AX27" i="26"/>
  <c r="AW27" i="26"/>
  <c r="AV27" i="26"/>
  <c r="AU27" i="26"/>
  <c r="AT27" i="26"/>
  <c r="AS27" i="26"/>
  <c r="AR27" i="26"/>
  <c r="AQ27" i="26"/>
  <c r="AP27" i="26"/>
  <c r="AO27" i="26"/>
  <c r="AN27" i="26"/>
  <c r="AM27" i="26"/>
  <c r="AL27" i="26"/>
  <c r="AK27" i="26"/>
  <c r="AJ27" i="26"/>
  <c r="AI27" i="26"/>
  <c r="AH27" i="26"/>
  <c r="AG27" i="26"/>
  <c r="AF27" i="26"/>
  <c r="AE27" i="26"/>
  <c r="AD27" i="26"/>
  <c r="AC27" i="26"/>
  <c r="AB27" i="26"/>
  <c r="AA27" i="26"/>
  <c r="Z27" i="26"/>
  <c r="Y27" i="26"/>
  <c r="X27" i="26"/>
  <c r="W27" i="26"/>
  <c r="V27" i="26"/>
  <c r="U27" i="26"/>
  <c r="T27" i="26"/>
  <c r="S27" i="26"/>
  <c r="R27" i="26"/>
  <c r="Q27" i="26"/>
  <c r="P27" i="26"/>
  <c r="O27" i="26"/>
  <c r="N27" i="26"/>
  <c r="M27" i="26"/>
  <c r="L27" i="26"/>
  <c r="K27" i="26"/>
  <c r="J27" i="26"/>
  <c r="I27" i="26"/>
  <c r="H27" i="26"/>
  <c r="G27" i="26"/>
  <c r="F27" i="26"/>
  <c r="E27" i="26"/>
  <c r="D27" i="26"/>
  <c r="C27" i="26"/>
  <c r="B27" i="26"/>
  <c r="FY27" i="26" s="1"/>
  <c r="FY25" i="26"/>
  <c r="FY24" i="26"/>
  <c r="FY23" i="26"/>
  <c r="FY22" i="26"/>
  <c r="FY21" i="26"/>
  <c r="EM17" i="26"/>
  <c r="CM17" i="26"/>
  <c r="CA17" i="26"/>
  <c r="BS17" i="26"/>
  <c r="AP17" i="26"/>
  <c r="FY16" i="26"/>
  <c r="FT15" i="26"/>
  <c r="FT17" i="26" s="1"/>
  <c r="FH15" i="26"/>
  <c r="FH17" i="26" s="1"/>
  <c r="DP15" i="26"/>
  <c r="DP17" i="26" s="1"/>
  <c r="DL15" i="26"/>
  <c r="DL17" i="26" s="1"/>
  <c r="CM15" i="26"/>
  <c r="CF15" i="26"/>
  <c r="CF17" i="26" s="1"/>
  <c r="CB15" i="26"/>
  <c r="CB17" i="26" s="1"/>
  <c r="BT15" i="26"/>
  <c r="BT17" i="26" s="1"/>
  <c r="BP15" i="26"/>
  <c r="BP17" i="26" s="1"/>
  <c r="BH15" i="26"/>
  <c r="BH17" i="26" s="1"/>
  <c r="BD15" i="26"/>
  <c r="BD17" i="26" s="1"/>
  <c r="BB15" i="26"/>
  <c r="BB17" i="26" s="1"/>
  <c r="AV15" i="26"/>
  <c r="AV17" i="26" s="1"/>
  <c r="AR15" i="26"/>
  <c r="AR17" i="26" s="1"/>
  <c r="AP15" i="26"/>
  <c r="AJ15" i="26"/>
  <c r="AJ17" i="26" s="1"/>
  <c r="AF15" i="26"/>
  <c r="AF17" i="26" s="1"/>
  <c r="AD15" i="26"/>
  <c r="AD17" i="26" s="1"/>
  <c r="X15" i="26"/>
  <c r="X17" i="26" s="1"/>
  <c r="T15" i="26"/>
  <c r="T17" i="26" s="1"/>
  <c r="R15" i="26"/>
  <c r="R17" i="26" s="1"/>
  <c r="L15" i="26"/>
  <c r="L17" i="26" s="1"/>
  <c r="H15" i="26"/>
  <c r="H17" i="26" s="1"/>
  <c r="F15" i="26"/>
  <c r="F17" i="26" s="1"/>
  <c r="FX13" i="26"/>
  <c r="FX15" i="26" s="1"/>
  <c r="FX17" i="26" s="1"/>
  <c r="FX29" i="26" s="1"/>
  <c r="FW13" i="26"/>
  <c r="FW15" i="26" s="1"/>
  <c r="FW17" i="26" s="1"/>
  <c r="FV13" i="26"/>
  <c r="FV15" i="26" s="1"/>
  <c r="FV17" i="26" s="1"/>
  <c r="FU13" i="26"/>
  <c r="FU15" i="26" s="1"/>
  <c r="FU17" i="26" s="1"/>
  <c r="FT13" i="26"/>
  <c r="FS13" i="26"/>
  <c r="FS15" i="26" s="1"/>
  <c r="FS17" i="26" s="1"/>
  <c r="FR13" i="26"/>
  <c r="FR15" i="26" s="1"/>
  <c r="FR17" i="26" s="1"/>
  <c r="FQ13" i="26"/>
  <c r="FQ15" i="26" s="1"/>
  <c r="FQ17" i="26" s="1"/>
  <c r="FP13" i="26"/>
  <c r="FP15" i="26" s="1"/>
  <c r="FP17" i="26" s="1"/>
  <c r="FO13" i="26"/>
  <c r="FO15" i="26" s="1"/>
  <c r="FO17" i="26" s="1"/>
  <c r="FN13" i="26"/>
  <c r="FN15" i="26" s="1"/>
  <c r="FN17" i="26" s="1"/>
  <c r="FM13" i="26"/>
  <c r="FM15" i="26" s="1"/>
  <c r="FM17" i="26" s="1"/>
  <c r="FL13" i="26"/>
  <c r="FL15" i="26" s="1"/>
  <c r="FL17" i="26" s="1"/>
  <c r="FK13" i="26"/>
  <c r="FK15" i="26" s="1"/>
  <c r="FK17" i="26" s="1"/>
  <c r="FJ13" i="26"/>
  <c r="FJ15" i="26" s="1"/>
  <c r="FJ17" i="26" s="1"/>
  <c r="FI13" i="26"/>
  <c r="FI15" i="26" s="1"/>
  <c r="FI17" i="26" s="1"/>
  <c r="FH13" i="26"/>
  <c r="FG13" i="26"/>
  <c r="FG15" i="26" s="1"/>
  <c r="FG17" i="26" s="1"/>
  <c r="FF13" i="26"/>
  <c r="FF15" i="26" s="1"/>
  <c r="FF17" i="26" s="1"/>
  <c r="FE13" i="26"/>
  <c r="FE15" i="26" s="1"/>
  <c r="FE17" i="26" s="1"/>
  <c r="FD13" i="26"/>
  <c r="FD15" i="26" s="1"/>
  <c r="FD17" i="26" s="1"/>
  <c r="FC13" i="26"/>
  <c r="FC15" i="26" s="1"/>
  <c r="FC17" i="26" s="1"/>
  <c r="FB13" i="26"/>
  <c r="FB15" i="26" s="1"/>
  <c r="FB17" i="26" s="1"/>
  <c r="FA13" i="26"/>
  <c r="FA15" i="26" s="1"/>
  <c r="FA17" i="26" s="1"/>
  <c r="EZ13" i="26"/>
  <c r="EZ15" i="26" s="1"/>
  <c r="EZ17" i="26" s="1"/>
  <c r="EY13" i="26"/>
  <c r="EY15" i="26" s="1"/>
  <c r="EY17" i="26" s="1"/>
  <c r="EX13" i="26"/>
  <c r="EX15" i="26" s="1"/>
  <c r="EX17" i="26" s="1"/>
  <c r="EW13" i="26"/>
  <c r="EW15" i="26" s="1"/>
  <c r="EW17" i="26" s="1"/>
  <c r="EV13" i="26"/>
  <c r="EV15" i="26" s="1"/>
  <c r="EV17" i="26" s="1"/>
  <c r="EU13" i="26"/>
  <c r="EU15" i="26" s="1"/>
  <c r="EU17" i="26" s="1"/>
  <c r="ET13" i="26"/>
  <c r="ET15" i="26" s="1"/>
  <c r="ET17" i="26" s="1"/>
  <c r="ES13" i="26"/>
  <c r="ES15" i="26" s="1"/>
  <c r="ES17" i="26" s="1"/>
  <c r="ER13" i="26"/>
  <c r="ER15" i="26" s="1"/>
  <c r="ER17" i="26" s="1"/>
  <c r="EQ13" i="26"/>
  <c r="EQ15" i="26" s="1"/>
  <c r="EP13" i="26"/>
  <c r="EP15" i="26" s="1"/>
  <c r="EP17" i="26" s="1"/>
  <c r="EO13" i="26"/>
  <c r="EO15" i="26" s="1"/>
  <c r="EO17" i="26" s="1"/>
  <c r="EN13" i="26"/>
  <c r="EN15" i="26" s="1"/>
  <c r="EN17" i="26" s="1"/>
  <c r="EM13" i="26"/>
  <c r="EM15" i="26" s="1"/>
  <c r="EL13" i="26"/>
  <c r="EL15" i="26" s="1"/>
  <c r="EL17" i="26" s="1"/>
  <c r="EK13" i="26"/>
  <c r="EK15" i="26" s="1"/>
  <c r="EK17" i="26" s="1"/>
  <c r="EJ13" i="26"/>
  <c r="EJ15" i="26" s="1"/>
  <c r="EJ17" i="26" s="1"/>
  <c r="EI13" i="26"/>
  <c r="EI15" i="26" s="1"/>
  <c r="EI17" i="26" s="1"/>
  <c r="EH13" i="26"/>
  <c r="EH15" i="26" s="1"/>
  <c r="EH17" i="26" s="1"/>
  <c r="EG13" i="26"/>
  <c r="EG15" i="26" s="1"/>
  <c r="EG17" i="26" s="1"/>
  <c r="EF13" i="26"/>
  <c r="EF15" i="26" s="1"/>
  <c r="EF17" i="26" s="1"/>
  <c r="EE13" i="26"/>
  <c r="EE15" i="26" s="1"/>
  <c r="EE17" i="26" s="1"/>
  <c r="ED13" i="26"/>
  <c r="ED15" i="26" s="1"/>
  <c r="ED17" i="26" s="1"/>
  <c r="EC13" i="26"/>
  <c r="EC15" i="26" s="1"/>
  <c r="EC17" i="26" s="1"/>
  <c r="EB13" i="26"/>
  <c r="EB15" i="26" s="1"/>
  <c r="EB17" i="26" s="1"/>
  <c r="EA13" i="26"/>
  <c r="EA15" i="26" s="1"/>
  <c r="EA17" i="26" s="1"/>
  <c r="DZ13" i="26"/>
  <c r="DZ15" i="26" s="1"/>
  <c r="DZ17" i="26" s="1"/>
  <c r="DY13" i="26"/>
  <c r="DY15" i="26" s="1"/>
  <c r="DY17" i="26" s="1"/>
  <c r="DX13" i="26"/>
  <c r="DX15" i="26" s="1"/>
  <c r="DX17" i="26" s="1"/>
  <c r="DW13" i="26"/>
  <c r="DW15" i="26" s="1"/>
  <c r="DW17" i="26" s="1"/>
  <c r="DV13" i="26"/>
  <c r="DV15" i="26" s="1"/>
  <c r="DV17" i="26" s="1"/>
  <c r="DU13" i="26"/>
  <c r="DU15" i="26" s="1"/>
  <c r="DU17" i="26" s="1"/>
  <c r="DT13" i="26"/>
  <c r="DT15" i="26" s="1"/>
  <c r="DT17" i="26" s="1"/>
  <c r="DS13" i="26"/>
  <c r="DS15" i="26" s="1"/>
  <c r="DS17" i="26" s="1"/>
  <c r="DS29" i="26" s="1"/>
  <c r="DR13" i="26"/>
  <c r="DR15" i="26" s="1"/>
  <c r="DR17" i="26" s="1"/>
  <c r="DQ13" i="26"/>
  <c r="DQ15" i="26" s="1"/>
  <c r="DQ17" i="26" s="1"/>
  <c r="DP13" i="26"/>
  <c r="DO13" i="26"/>
  <c r="DO15" i="26" s="1"/>
  <c r="DO17" i="26" s="1"/>
  <c r="DN13" i="26"/>
  <c r="DN15" i="26" s="1"/>
  <c r="DN17" i="26" s="1"/>
  <c r="DM13" i="26"/>
  <c r="DM15" i="26" s="1"/>
  <c r="DM17" i="26" s="1"/>
  <c r="DL13" i="26"/>
  <c r="DK13" i="26"/>
  <c r="DK15" i="26" s="1"/>
  <c r="DK17" i="26" s="1"/>
  <c r="DJ13" i="26"/>
  <c r="DJ15" i="26" s="1"/>
  <c r="DJ17" i="26" s="1"/>
  <c r="DI13" i="26"/>
  <c r="DI15" i="26" s="1"/>
  <c r="DI17" i="26" s="1"/>
  <c r="DH13" i="26"/>
  <c r="DH15" i="26" s="1"/>
  <c r="DH17" i="26" s="1"/>
  <c r="DG13" i="26"/>
  <c r="DG15" i="26" s="1"/>
  <c r="DG17" i="26" s="1"/>
  <c r="DF13" i="26"/>
  <c r="DF15" i="26" s="1"/>
  <c r="DF17" i="26" s="1"/>
  <c r="DE13" i="26"/>
  <c r="DE15" i="26" s="1"/>
  <c r="DE17" i="26" s="1"/>
  <c r="DD13" i="26"/>
  <c r="DD15" i="26" s="1"/>
  <c r="DD17" i="26" s="1"/>
  <c r="DC13" i="26"/>
  <c r="DC15" i="26" s="1"/>
  <c r="DC17" i="26" s="1"/>
  <c r="DB13" i="26"/>
  <c r="DB15" i="26" s="1"/>
  <c r="DB17" i="26" s="1"/>
  <c r="DA13" i="26"/>
  <c r="DA15" i="26" s="1"/>
  <c r="DA17" i="26" s="1"/>
  <c r="CZ13" i="26"/>
  <c r="CZ15" i="26" s="1"/>
  <c r="CZ17" i="26" s="1"/>
  <c r="CY13" i="26"/>
  <c r="CY15" i="26" s="1"/>
  <c r="CY17" i="26" s="1"/>
  <c r="CX13" i="26"/>
  <c r="CX15" i="26" s="1"/>
  <c r="CX17" i="26" s="1"/>
  <c r="CW13" i="26"/>
  <c r="CW15" i="26" s="1"/>
  <c r="CW17" i="26" s="1"/>
  <c r="CV13" i="26"/>
  <c r="CV15" i="26" s="1"/>
  <c r="CV17" i="26" s="1"/>
  <c r="CU13" i="26"/>
  <c r="CU15" i="26" s="1"/>
  <c r="CU17" i="26" s="1"/>
  <c r="CU29" i="26" s="1"/>
  <c r="CT13" i="26"/>
  <c r="CT15" i="26" s="1"/>
  <c r="CT17" i="26" s="1"/>
  <c r="CS13" i="26"/>
  <c r="CS15" i="26" s="1"/>
  <c r="CS17" i="26" s="1"/>
  <c r="CR13" i="26"/>
  <c r="CR15" i="26" s="1"/>
  <c r="CR17" i="26" s="1"/>
  <c r="CQ13" i="26"/>
  <c r="CQ15" i="26" s="1"/>
  <c r="CQ17" i="26" s="1"/>
  <c r="CP13" i="26"/>
  <c r="CP15" i="26" s="1"/>
  <c r="CP17" i="26" s="1"/>
  <c r="CO13" i="26"/>
  <c r="CO15" i="26" s="1"/>
  <c r="CO17" i="26" s="1"/>
  <c r="CN13" i="26"/>
  <c r="CN15" i="26" s="1"/>
  <c r="CN17" i="26" s="1"/>
  <c r="CL13" i="26"/>
  <c r="CL15" i="26" s="1"/>
  <c r="CL17" i="26" s="1"/>
  <c r="CK13" i="26"/>
  <c r="CK15" i="26" s="1"/>
  <c r="CK17" i="26" s="1"/>
  <c r="CJ13" i="26"/>
  <c r="CJ15" i="26" s="1"/>
  <c r="CJ17" i="26" s="1"/>
  <c r="CI13" i="26"/>
  <c r="CI15" i="26" s="1"/>
  <c r="CI17" i="26" s="1"/>
  <c r="CI29" i="26" s="1"/>
  <c r="CH13" i="26"/>
  <c r="CH15" i="26" s="1"/>
  <c r="CH17" i="26" s="1"/>
  <c r="CG13" i="26"/>
  <c r="CG15" i="26" s="1"/>
  <c r="CG17" i="26" s="1"/>
  <c r="CF13" i="26"/>
  <c r="CE13" i="26"/>
  <c r="CE15" i="26" s="1"/>
  <c r="CE17" i="26" s="1"/>
  <c r="CD13" i="26"/>
  <c r="CD15" i="26" s="1"/>
  <c r="CD17" i="26" s="1"/>
  <c r="CC13" i="26"/>
  <c r="CC15" i="26" s="1"/>
  <c r="CC17" i="26" s="1"/>
  <c r="CB13" i="26"/>
  <c r="CA13" i="26"/>
  <c r="CA15" i="26" s="1"/>
  <c r="BZ13" i="26"/>
  <c r="BZ15" i="26" s="1"/>
  <c r="BZ17" i="26" s="1"/>
  <c r="BY13" i="26"/>
  <c r="BY15" i="26" s="1"/>
  <c r="BY17" i="26" s="1"/>
  <c r="BX13" i="26"/>
  <c r="BX15" i="26" s="1"/>
  <c r="BX17" i="26" s="1"/>
  <c r="BW13" i="26"/>
  <c r="BW15" i="26" s="1"/>
  <c r="BW17" i="26" s="1"/>
  <c r="BW29" i="26" s="1"/>
  <c r="BV13" i="26"/>
  <c r="BV15" i="26" s="1"/>
  <c r="BV17" i="26" s="1"/>
  <c r="BU13" i="26"/>
  <c r="BU15" i="26" s="1"/>
  <c r="BU17" i="26" s="1"/>
  <c r="BT13" i="26"/>
  <c r="BS13" i="26"/>
  <c r="BS15" i="26" s="1"/>
  <c r="BR13" i="26"/>
  <c r="BR15" i="26" s="1"/>
  <c r="BR17" i="26" s="1"/>
  <c r="BQ13" i="26"/>
  <c r="BQ15" i="26" s="1"/>
  <c r="BQ17" i="26" s="1"/>
  <c r="BP13" i="26"/>
  <c r="BO13" i="26"/>
  <c r="BO15" i="26" s="1"/>
  <c r="BO17" i="26" s="1"/>
  <c r="BN13" i="26"/>
  <c r="BN15" i="26" s="1"/>
  <c r="BN17" i="26" s="1"/>
  <c r="BM13" i="26"/>
  <c r="BM15" i="26" s="1"/>
  <c r="BM17" i="26" s="1"/>
  <c r="BL13" i="26"/>
  <c r="BL15" i="26" s="1"/>
  <c r="BK13" i="26"/>
  <c r="BK15" i="26" s="1"/>
  <c r="BK17" i="26" s="1"/>
  <c r="BJ13" i="26"/>
  <c r="BJ15" i="26" s="1"/>
  <c r="BJ17" i="26" s="1"/>
  <c r="BJ29" i="26" s="1"/>
  <c r="BI13" i="26"/>
  <c r="BI15" i="26" s="1"/>
  <c r="BI17" i="26" s="1"/>
  <c r="BH13" i="26"/>
  <c r="BG13" i="26"/>
  <c r="BG15" i="26" s="1"/>
  <c r="BG17" i="26" s="1"/>
  <c r="BF13" i="26"/>
  <c r="BF15" i="26" s="1"/>
  <c r="BF17" i="26" s="1"/>
  <c r="BE13" i="26"/>
  <c r="BE15" i="26" s="1"/>
  <c r="BE17" i="26" s="1"/>
  <c r="BD13" i="26"/>
  <c r="BC13" i="26"/>
  <c r="BC15" i="26" s="1"/>
  <c r="BC17" i="26" s="1"/>
  <c r="BB13" i="26"/>
  <c r="BA13" i="26"/>
  <c r="BA15" i="26" s="1"/>
  <c r="BA17" i="26" s="1"/>
  <c r="AZ13" i="26"/>
  <c r="AZ15" i="26" s="1"/>
  <c r="AZ17" i="26" s="1"/>
  <c r="AY13" i="26"/>
  <c r="AY15" i="26" s="1"/>
  <c r="AY17" i="26" s="1"/>
  <c r="AX13" i="26"/>
  <c r="AX15" i="26" s="1"/>
  <c r="AX17" i="26" s="1"/>
  <c r="AW13" i="26"/>
  <c r="AW15" i="26" s="1"/>
  <c r="AW17" i="26" s="1"/>
  <c r="AW29" i="26" s="1"/>
  <c r="AV13" i="26"/>
  <c r="AU13" i="26"/>
  <c r="AU15" i="26" s="1"/>
  <c r="AU17" i="26" s="1"/>
  <c r="AT13" i="26"/>
  <c r="AT15" i="26" s="1"/>
  <c r="AT17" i="26" s="1"/>
  <c r="AS13" i="26"/>
  <c r="AS15" i="26" s="1"/>
  <c r="AS17" i="26" s="1"/>
  <c r="AR13" i="26"/>
  <c r="AQ13" i="26"/>
  <c r="AQ15" i="26" s="1"/>
  <c r="AQ17" i="26" s="1"/>
  <c r="AP13" i="26"/>
  <c r="AO13" i="26"/>
  <c r="AO15" i="26" s="1"/>
  <c r="AO17" i="26" s="1"/>
  <c r="AN13" i="26"/>
  <c r="AN15" i="26" s="1"/>
  <c r="AN17" i="26" s="1"/>
  <c r="AM13" i="26"/>
  <c r="AM15" i="26" s="1"/>
  <c r="AM17" i="26" s="1"/>
  <c r="AL13" i="26"/>
  <c r="AL15" i="26" s="1"/>
  <c r="AL17" i="26" s="1"/>
  <c r="AK13" i="26"/>
  <c r="AK15" i="26" s="1"/>
  <c r="AK17" i="26" s="1"/>
  <c r="AK29" i="26" s="1"/>
  <c r="AJ13" i="26"/>
  <c r="AI13" i="26"/>
  <c r="AI15" i="26" s="1"/>
  <c r="AI17" i="26" s="1"/>
  <c r="AH13" i="26"/>
  <c r="AH15" i="26" s="1"/>
  <c r="AH17" i="26" s="1"/>
  <c r="AG13" i="26"/>
  <c r="AG15" i="26" s="1"/>
  <c r="AG17" i="26" s="1"/>
  <c r="AF13" i="26"/>
  <c r="AE13" i="26"/>
  <c r="AE15" i="26" s="1"/>
  <c r="AE17" i="26" s="1"/>
  <c r="AD13" i="26"/>
  <c r="AC13" i="26"/>
  <c r="AC15" i="26" s="1"/>
  <c r="AC17" i="26" s="1"/>
  <c r="AB13" i="26"/>
  <c r="AB15" i="26" s="1"/>
  <c r="AB17" i="26" s="1"/>
  <c r="AA13" i="26"/>
  <c r="AA15" i="26" s="1"/>
  <c r="AA17" i="26" s="1"/>
  <c r="Z13" i="26"/>
  <c r="Z15" i="26" s="1"/>
  <c r="Z17" i="26" s="1"/>
  <c r="Y13" i="26"/>
  <c r="Y15" i="26" s="1"/>
  <c r="Y17" i="26" s="1"/>
  <c r="Y29" i="26" s="1"/>
  <c r="X13" i="26"/>
  <c r="W13" i="26"/>
  <c r="W15" i="26" s="1"/>
  <c r="W17" i="26" s="1"/>
  <c r="V13" i="26"/>
  <c r="V15" i="26" s="1"/>
  <c r="V17" i="26" s="1"/>
  <c r="U13" i="26"/>
  <c r="U15" i="26" s="1"/>
  <c r="U17" i="26" s="1"/>
  <c r="T13" i="26"/>
  <c r="S13" i="26"/>
  <c r="S15" i="26" s="1"/>
  <c r="S17" i="26" s="1"/>
  <c r="R13" i="26"/>
  <c r="Q13" i="26"/>
  <c r="Q15" i="26" s="1"/>
  <c r="Q17" i="26" s="1"/>
  <c r="P13" i="26"/>
  <c r="P15" i="26" s="1"/>
  <c r="P17" i="26" s="1"/>
  <c r="O13" i="26"/>
  <c r="O15" i="26" s="1"/>
  <c r="O17" i="26" s="1"/>
  <c r="N13" i="26"/>
  <c r="N15" i="26" s="1"/>
  <c r="N17" i="26" s="1"/>
  <c r="M13" i="26"/>
  <c r="M15" i="26" s="1"/>
  <c r="M17" i="26" s="1"/>
  <c r="M29" i="26" s="1"/>
  <c r="L13" i="26"/>
  <c r="K13" i="26"/>
  <c r="K15" i="26" s="1"/>
  <c r="K17" i="26" s="1"/>
  <c r="J13" i="26"/>
  <c r="J15" i="26" s="1"/>
  <c r="J17" i="26" s="1"/>
  <c r="I13" i="26"/>
  <c r="I15" i="26" s="1"/>
  <c r="I17" i="26" s="1"/>
  <c r="H13" i="26"/>
  <c r="G13" i="26"/>
  <c r="G15" i="26" s="1"/>
  <c r="G17" i="26" s="1"/>
  <c r="F13" i="26"/>
  <c r="E13" i="26"/>
  <c r="E15" i="26" s="1"/>
  <c r="E17" i="26" s="1"/>
  <c r="D13" i="26"/>
  <c r="D15" i="26" s="1"/>
  <c r="D17" i="26" s="1"/>
  <c r="C13" i="26"/>
  <c r="C15" i="26" s="1"/>
  <c r="C17" i="26" s="1"/>
  <c r="B13" i="26"/>
  <c r="B15" i="26" s="1"/>
  <c r="FY11" i="26"/>
  <c r="FY10" i="26"/>
  <c r="FY8" i="26"/>
  <c r="FY6" i="26"/>
  <c r="FY5" i="26"/>
  <c r="FX27" i="25"/>
  <c r="FW27" i="25"/>
  <c r="FV27" i="25"/>
  <c r="FU27" i="25"/>
  <c r="FT27" i="25"/>
  <c r="FS27" i="25"/>
  <c r="FR27" i="25"/>
  <c r="FQ27" i="25"/>
  <c r="FP27" i="25"/>
  <c r="FO27" i="25"/>
  <c r="FN27" i="25"/>
  <c r="FM27" i="25"/>
  <c r="FL27" i="25"/>
  <c r="FK27" i="25"/>
  <c r="FJ27" i="25"/>
  <c r="FI27" i="25"/>
  <c r="FH27" i="25"/>
  <c r="FG27" i="25"/>
  <c r="FF27" i="25"/>
  <c r="FE27" i="25"/>
  <c r="FD27" i="25"/>
  <c r="FC27" i="25"/>
  <c r="FB27" i="25"/>
  <c r="FA27" i="25"/>
  <c r="EZ27" i="25"/>
  <c r="EY27" i="25"/>
  <c r="EX27" i="25"/>
  <c r="EW27" i="25"/>
  <c r="EV27" i="25"/>
  <c r="EU27" i="25"/>
  <c r="ET27" i="25"/>
  <c r="ES27" i="25"/>
  <c r="ER27" i="25"/>
  <c r="EP27" i="25"/>
  <c r="EO27" i="25"/>
  <c r="EN27" i="25"/>
  <c r="EM27" i="25"/>
  <c r="EL27" i="25"/>
  <c r="EK27" i="25"/>
  <c r="EJ27" i="25"/>
  <c r="EI27" i="25"/>
  <c r="EH27" i="25"/>
  <c r="EG27" i="25"/>
  <c r="EF27" i="25"/>
  <c r="EE27" i="25"/>
  <c r="ED27" i="25"/>
  <c r="EC27" i="25"/>
  <c r="EB27" i="25"/>
  <c r="EA27" i="25"/>
  <c r="DZ27" i="25"/>
  <c r="DY27" i="25"/>
  <c r="DX27" i="25"/>
  <c r="DW27" i="25"/>
  <c r="DV27" i="25"/>
  <c r="DU27" i="25"/>
  <c r="DT27" i="25"/>
  <c r="DS27" i="25"/>
  <c r="DR27" i="25"/>
  <c r="DQ27" i="25"/>
  <c r="DP27" i="25"/>
  <c r="DO27" i="25"/>
  <c r="DN27" i="25"/>
  <c r="DM27" i="25"/>
  <c r="DL27" i="25"/>
  <c r="DK27" i="25"/>
  <c r="DJ27" i="25"/>
  <c r="DI27" i="25"/>
  <c r="DH27" i="25"/>
  <c r="DG27" i="25"/>
  <c r="DF27" i="25"/>
  <c r="DE27" i="25"/>
  <c r="DD27" i="25"/>
  <c r="DC27" i="25"/>
  <c r="DB27" i="25"/>
  <c r="DA27" i="25"/>
  <c r="CZ27" i="25"/>
  <c r="CY27" i="25"/>
  <c r="CX27" i="25"/>
  <c r="CW27" i="25"/>
  <c r="CV27" i="25"/>
  <c r="CU27" i="25"/>
  <c r="CT27" i="25"/>
  <c r="CS27" i="25"/>
  <c r="CR27" i="25"/>
  <c r="CQ27" i="25"/>
  <c r="CP27" i="25"/>
  <c r="CO27" i="25"/>
  <c r="CN27" i="25"/>
  <c r="CM27" i="25"/>
  <c r="CL27" i="25"/>
  <c r="CK27" i="25"/>
  <c r="CJ27" i="25"/>
  <c r="CI27" i="25"/>
  <c r="CH27" i="25"/>
  <c r="CG27" i="25"/>
  <c r="CF27" i="25"/>
  <c r="CE27" i="25"/>
  <c r="CD27" i="25"/>
  <c r="CC27" i="25"/>
  <c r="CB27" i="25"/>
  <c r="CA27" i="25"/>
  <c r="BZ27" i="25"/>
  <c r="BY27" i="25"/>
  <c r="BX27" i="25"/>
  <c r="BW27" i="25"/>
  <c r="BV27" i="25"/>
  <c r="BU27" i="25"/>
  <c r="BT27" i="25"/>
  <c r="BS27" i="25"/>
  <c r="BR27" i="25"/>
  <c r="BQ27" i="25"/>
  <c r="BP27" i="25"/>
  <c r="BO27" i="25"/>
  <c r="BN27" i="25"/>
  <c r="BM27" i="25"/>
  <c r="BK27" i="25"/>
  <c r="BJ27" i="25"/>
  <c r="BI27" i="25"/>
  <c r="BH27" i="25"/>
  <c r="BG27" i="25"/>
  <c r="BF27" i="25"/>
  <c r="BE27" i="25"/>
  <c r="BD27" i="25"/>
  <c r="BC27" i="25"/>
  <c r="BB27" i="25"/>
  <c r="BA27" i="25"/>
  <c r="AZ27" i="25"/>
  <c r="AY27" i="25"/>
  <c r="AX27" i="25"/>
  <c r="AW27" i="25"/>
  <c r="AV27" i="25"/>
  <c r="AU27" i="25"/>
  <c r="AT27" i="25"/>
  <c r="AS27" i="25"/>
  <c r="AR27" i="25"/>
  <c r="AQ27" i="25"/>
  <c r="AP27" i="25"/>
  <c r="AO27" i="25"/>
  <c r="AN27" i="25"/>
  <c r="AM27" i="25"/>
  <c r="AL27" i="25"/>
  <c r="AK27" i="25"/>
  <c r="AJ27" i="25"/>
  <c r="AI27" i="25"/>
  <c r="AH27" i="25"/>
  <c r="AG27" i="25"/>
  <c r="AF27" i="25"/>
  <c r="AE27" i="25"/>
  <c r="AD27" i="25"/>
  <c r="AC27" i="25"/>
  <c r="AB27" i="25"/>
  <c r="AA27" i="25"/>
  <c r="Z27" i="25"/>
  <c r="Y27" i="25"/>
  <c r="X27" i="25"/>
  <c r="W27" i="25"/>
  <c r="V27" i="25"/>
  <c r="U27" i="25"/>
  <c r="T27" i="25"/>
  <c r="S27" i="25"/>
  <c r="R27" i="25"/>
  <c r="Q27" i="25"/>
  <c r="P27" i="25"/>
  <c r="O27" i="25"/>
  <c r="N27" i="25"/>
  <c r="M27" i="25"/>
  <c r="L27" i="25"/>
  <c r="K27" i="25"/>
  <c r="J27" i="25"/>
  <c r="I27" i="25"/>
  <c r="H27" i="25"/>
  <c r="G27" i="25"/>
  <c r="F27" i="25"/>
  <c r="E27" i="25"/>
  <c r="D27" i="25"/>
  <c r="C27" i="25"/>
  <c r="B27" i="25"/>
  <c r="FY27" i="25" s="1"/>
  <c r="FY25" i="25"/>
  <c r="FY24" i="25"/>
  <c r="FY23" i="25"/>
  <c r="FY22" i="25"/>
  <c r="FY21" i="25"/>
  <c r="FY16" i="25"/>
  <c r="FA15" i="25"/>
  <c r="FA17" i="25" s="1"/>
  <c r="FX13" i="25"/>
  <c r="FX15" i="25" s="1"/>
  <c r="FX17" i="25" s="1"/>
  <c r="FX29" i="25" s="1"/>
  <c r="FW13" i="25"/>
  <c r="FW15" i="25" s="1"/>
  <c r="FW17" i="25" s="1"/>
  <c r="FV13" i="25"/>
  <c r="FV15" i="25" s="1"/>
  <c r="FV17" i="25" s="1"/>
  <c r="FU13" i="25"/>
  <c r="FU15" i="25" s="1"/>
  <c r="FU17" i="25" s="1"/>
  <c r="FT13" i="25"/>
  <c r="FT15" i="25" s="1"/>
  <c r="FT17" i="25" s="1"/>
  <c r="FS13" i="25"/>
  <c r="FS15" i="25" s="1"/>
  <c r="FS17" i="25" s="1"/>
  <c r="FR13" i="25"/>
  <c r="FR15" i="25" s="1"/>
  <c r="FR17" i="25" s="1"/>
  <c r="FQ13" i="25"/>
  <c r="FQ15" i="25" s="1"/>
  <c r="FQ17" i="25" s="1"/>
  <c r="FP13" i="25"/>
  <c r="FP15" i="25" s="1"/>
  <c r="FP17" i="25" s="1"/>
  <c r="FO13" i="25"/>
  <c r="FO15" i="25" s="1"/>
  <c r="FO17" i="25" s="1"/>
  <c r="FN13" i="25"/>
  <c r="FN15" i="25" s="1"/>
  <c r="FN17" i="25" s="1"/>
  <c r="FM13" i="25"/>
  <c r="FM15" i="25" s="1"/>
  <c r="FM17" i="25" s="1"/>
  <c r="FL13" i="25"/>
  <c r="FL15" i="25" s="1"/>
  <c r="FL17" i="25" s="1"/>
  <c r="FK13" i="25"/>
  <c r="FK15" i="25" s="1"/>
  <c r="FK17" i="25" s="1"/>
  <c r="FJ13" i="25"/>
  <c r="FJ15" i="25" s="1"/>
  <c r="FJ17" i="25" s="1"/>
  <c r="FI13" i="25"/>
  <c r="FI15" i="25" s="1"/>
  <c r="FI17" i="25" s="1"/>
  <c r="FH13" i="25"/>
  <c r="FH15" i="25" s="1"/>
  <c r="FH17" i="25" s="1"/>
  <c r="FG13" i="25"/>
  <c r="FG15" i="25" s="1"/>
  <c r="FG17" i="25" s="1"/>
  <c r="FF13" i="25"/>
  <c r="FF15" i="25" s="1"/>
  <c r="FF17" i="25" s="1"/>
  <c r="FE13" i="25"/>
  <c r="FE15" i="25" s="1"/>
  <c r="FE17" i="25" s="1"/>
  <c r="FD13" i="25"/>
  <c r="FD15" i="25" s="1"/>
  <c r="FD17" i="25" s="1"/>
  <c r="FC13" i="25"/>
  <c r="FC15" i="25" s="1"/>
  <c r="FC17" i="25" s="1"/>
  <c r="FB13" i="25"/>
  <c r="FB15" i="25" s="1"/>
  <c r="FB17" i="25" s="1"/>
  <c r="FA13" i="25"/>
  <c r="EZ13" i="25"/>
  <c r="EZ15" i="25" s="1"/>
  <c r="EZ17" i="25" s="1"/>
  <c r="EY13" i="25"/>
  <c r="EY15" i="25" s="1"/>
  <c r="EY17" i="25" s="1"/>
  <c r="EX13" i="25"/>
  <c r="EX15" i="25" s="1"/>
  <c r="EX17" i="25" s="1"/>
  <c r="EW13" i="25"/>
  <c r="EW15" i="25" s="1"/>
  <c r="EW17" i="25" s="1"/>
  <c r="EV13" i="25"/>
  <c r="EV15" i="25" s="1"/>
  <c r="EV17" i="25" s="1"/>
  <c r="EU13" i="25"/>
  <c r="EU15" i="25" s="1"/>
  <c r="EU17" i="25" s="1"/>
  <c r="ET13" i="25"/>
  <c r="ET15" i="25" s="1"/>
  <c r="ET17" i="25" s="1"/>
  <c r="ES13" i="25"/>
  <c r="ES15" i="25" s="1"/>
  <c r="ES17" i="25" s="1"/>
  <c r="ER13" i="25"/>
  <c r="ER15" i="25" s="1"/>
  <c r="ER17" i="25" s="1"/>
  <c r="EQ13" i="25"/>
  <c r="EQ15" i="25" s="1"/>
  <c r="EP13" i="25"/>
  <c r="EP15" i="25" s="1"/>
  <c r="EP17" i="25" s="1"/>
  <c r="EO13" i="25"/>
  <c r="EO15" i="25" s="1"/>
  <c r="EO17" i="25" s="1"/>
  <c r="EN13" i="25"/>
  <c r="EN15" i="25" s="1"/>
  <c r="EN17" i="25" s="1"/>
  <c r="EM13" i="25"/>
  <c r="EM15" i="25" s="1"/>
  <c r="EM17" i="25" s="1"/>
  <c r="EL13" i="25"/>
  <c r="EL15" i="25" s="1"/>
  <c r="EL17" i="25" s="1"/>
  <c r="EK13" i="25"/>
  <c r="EK15" i="25" s="1"/>
  <c r="EK17" i="25" s="1"/>
  <c r="EJ13" i="25"/>
  <c r="EJ15" i="25" s="1"/>
  <c r="EJ17" i="25" s="1"/>
  <c r="EI13" i="25"/>
  <c r="EI15" i="25" s="1"/>
  <c r="EI17" i="25" s="1"/>
  <c r="EH13" i="25"/>
  <c r="EH15" i="25" s="1"/>
  <c r="EH17" i="25" s="1"/>
  <c r="EG13" i="25"/>
  <c r="EG15" i="25" s="1"/>
  <c r="EG17" i="25" s="1"/>
  <c r="EF13" i="25"/>
  <c r="EF15" i="25" s="1"/>
  <c r="EF17" i="25" s="1"/>
  <c r="EE13" i="25"/>
  <c r="EE15" i="25" s="1"/>
  <c r="EE17" i="25" s="1"/>
  <c r="ED13" i="25"/>
  <c r="ED15" i="25" s="1"/>
  <c r="ED17" i="25" s="1"/>
  <c r="EC13" i="25"/>
  <c r="EC15" i="25" s="1"/>
  <c r="EC17" i="25" s="1"/>
  <c r="EB13" i="25"/>
  <c r="EB15" i="25" s="1"/>
  <c r="EB17" i="25" s="1"/>
  <c r="EA13" i="25"/>
  <c r="EA15" i="25" s="1"/>
  <c r="EA17" i="25" s="1"/>
  <c r="DZ13" i="25"/>
  <c r="DZ15" i="25" s="1"/>
  <c r="DZ17" i="25" s="1"/>
  <c r="DY13" i="25"/>
  <c r="DY15" i="25" s="1"/>
  <c r="DY17" i="25" s="1"/>
  <c r="DX13" i="25"/>
  <c r="DX15" i="25" s="1"/>
  <c r="DX17" i="25" s="1"/>
  <c r="DW13" i="25"/>
  <c r="DW15" i="25" s="1"/>
  <c r="DW17" i="25" s="1"/>
  <c r="DV13" i="25"/>
  <c r="DV15" i="25" s="1"/>
  <c r="DV17" i="25" s="1"/>
  <c r="DU13" i="25"/>
  <c r="DU15" i="25" s="1"/>
  <c r="DU17" i="25" s="1"/>
  <c r="DT13" i="25"/>
  <c r="DT15" i="25" s="1"/>
  <c r="DT17" i="25" s="1"/>
  <c r="DS13" i="25"/>
  <c r="DS15" i="25" s="1"/>
  <c r="DS17" i="25" s="1"/>
  <c r="DR13" i="25"/>
  <c r="DR15" i="25" s="1"/>
  <c r="DR17" i="25" s="1"/>
  <c r="DQ13" i="25"/>
  <c r="DQ15" i="25" s="1"/>
  <c r="DQ17" i="25" s="1"/>
  <c r="DP13" i="25"/>
  <c r="DP15" i="25" s="1"/>
  <c r="DP17" i="25" s="1"/>
  <c r="DO13" i="25"/>
  <c r="DO15" i="25" s="1"/>
  <c r="DO17" i="25" s="1"/>
  <c r="DN13" i="25"/>
  <c r="DN15" i="25" s="1"/>
  <c r="DN17" i="25" s="1"/>
  <c r="DM13" i="25"/>
  <c r="DM15" i="25" s="1"/>
  <c r="DM17" i="25" s="1"/>
  <c r="DL13" i="25"/>
  <c r="DL15" i="25" s="1"/>
  <c r="DL17" i="25" s="1"/>
  <c r="DK13" i="25"/>
  <c r="DK15" i="25" s="1"/>
  <c r="DK17" i="25" s="1"/>
  <c r="DJ13" i="25"/>
  <c r="DJ15" i="25" s="1"/>
  <c r="DJ17" i="25" s="1"/>
  <c r="DI13" i="25"/>
  <c r="DI15" i="25" s="1"/>
  <c r="DI17" i="25" s="1"/>
  <c r="DH13" i="25"/>
  <c r="DH15" i="25" s="1"/>
  <c r="DH17" i="25" s="1"/>
  <c r="DG13" i="25"/>
  <c r="DG15" i="25" s="1"/>
  <c r="DG17" i="25" s="1"/>
  <c r="DF13" i="25"/>
  <c r="DF15" i="25" s="1"/>
  <c r="DF17" i="25" s="1"/>
  <c r="DE13" i="25"/>
  <c r="DE15" i="25" s="1"/>
  <c r="DE17" i="25" s="1"/>
  <c r="DD13" i="25"/>
  <c r="DD15" i="25" s="1"/>
  <c r="DD17" i="25" s="1"/>
  <c r="DC13" i="25"/>
  <c r="DC15" i="25" s="1"/>
  <c r="DC17" i="25" s="1"/>
  <c r="DB13" i="25"/>
  <c r="DB15" i="25" s="1"/>
  <c r="DB17" i="25" s="1"/>
  <c r="DA13" i="25"/>
  <c r="DA15" i="25" s="1"/>
  <c r="DA17" i="25" s="1"/>
  <c r="CZ13" i="25"/>
  <c r="CZ15" i="25" s="1"/>
  <c r="CZ17" i="25" s="1"/>
  <c r="CY13" i="25"/>
  <c r="CY15" i="25" s="1"/>
  <c r="CY17" i="25" s="1"/>
  <c r="CX13" i="25"/>
  <c r="CX15" i="25" s="1"/>
  <c r="CX17" i="25" s="1"/>
  <c r="CW13" i="25"/>
  <c r="CW15" i="25" s="1"/>
  <c r="CW17" i="25" s="1"/>
  <c r="CV13" i="25"/>
  <c r="CV15" i="25" s="1"/>
  <c r="CV17" i="25" s="1"/>
  <c r="CU13" i="25"/>
  <c r="CU15" i="25" s="1"/>
  <c r="CU17" i="25" s="1"/>
  <c r="CT13" i="25"/>
  <c r="CT15" i="25" s="1"/>
  <c r="CT17" i="25" s="1"/>
  <c r="CS13" i="25"/>
  <c r="CS15" i="25" s="1"/>
  <c r="CS17" i="25" s="1"/>
  <c r="CR13" i="25"/>
  <c r="CR15" i="25" s="1"/>
  <c r="CR17" i="25" s="1"/>
  <c r="CQ13" i="25"/>
  <c r="CQ15" i="25" s="1"/>
  <c r="CQ17" i="25" s="1"/>
  <c r="CP13" i="25"/>
  <c r="CP15" i="25" s="1"/>
  <c r="CP17" i="25" s="1"/>
  <c r="CO13" i="25"/>
  <c r="CO15" i="25" s="1"/>
  <c r="CO17" i="25" s="1"/>
  <c r="CN13" i="25"/>
  <c r="CN15" i="25" s="1"/>
  <c r="CN17" i="25" s="1"/>
  <c r="CM13" i="25"/>
  <c r="CM15" i="25" s="1"/>
  <c r="CM17" i="25" s="1"/>
  <c r="CL13" i="25"/>
  <c r="CL15" i="25" s="1"/>
  <c r="CL17" i="25" s="1"/>
  <c r="CK13" i="25"/>
  <c r="CK15" i="25" s="1"/>
  <c r="CK17" i="25" s="1"/>
  <c r="CJ13" i="25"/>
  <c r="CJ15" i="25" s="1"/>
  <c r="CJ17" i="25" s="1"/>
  <c r="CI13" i="25"/>
  <c r="CI15" i="25" s="1"/>
  <c r="CI17" i="25" s="1"/>
  <c r="CH13" i="25"/>
  <c r="CH15" i="25" s="1"/>
  <c r="CH17" i="25" s="1"/>
  <c r="CG13" i="25"/>
  <c r="CG15" i="25" s="1"/>
  <c r="CG17" i="25" s="1"/>
  <c r="CF13" i="25"/>
  <c r="CF15" i="25" s="1"/>
  <c r="CF17" i="25" s="1"/>
  <c r="CE13" i="25"/>
  <c r="CE15" i="25" s="1"/>
  <c r="CE17" i="25" s="1"/>
  <c r="CD13" i="25"/>
  <c r="CD15" i="25" s="1"/>
  <c r="CD17" i="25" s="1"/>
  <c r="CC13" i="25"/>
  <c r="CC15" i="25" s="1"/>
  <c r="CC17" i="25" s="1"/>
  <c r="CB13" i="25"/>
  <c r="CB15" i="25" s="1"/>
  <c r="CB17" i="25" s="1"/>
  <c r="CA13" i="25"/>
  <c r="CA15" i="25" s="1"/>
  <c r="CA17" i="25" s="1"/>
  <c r="BZ13" i="25"/>
  <c r="BZ15" i="25" s="1"/>
  <c r="BZ17" i="25" s="1"/>
  <c r="BY13" i="25"/>
  <c r="BY15" i="25" s="1"/>
  <c r="BY17" i="25" s="1"/>
  <c r="BX13" i="25"/>
  <c r="BX15" i="25" s="1"/>
  <c r="BX17" i="25" s="1"/>
  <c r="BW13" i="25"/>
  <c r="BW15" i="25" s="1"/>
  <c r="BW17" i="25" s="1"/>
  <c r="BV13" i="25"/>
  <c r="BV15" i="25" s="1"/>
  <c r="BV17" i="25" s="1"/>
  <c r="BU13" i="25"/>
  <c r="BU15" i="25" s="1"/>
  <c r="BU17" i="25" s="1"/>
  <c r="BT13" i="25"/>
  <c r="BT15" i="25" s="1"/>
  <c r="BT17" i="25" s="1"/>
  <c r="BS13" i="25"/>
  <c r="BS15" i="25" s="1"/>
  <c r="BS17" i="25" s="1"/>
  <c r="BR13" i="25"/>
  <c r="BR15" i="25" s="1"/>
  <c r="BR17" i="25" s="1"/>
  <c r="BQ13" i="25"/>
  <c r="BQ15" i="25" s="1"/>
  <c r="BQ17" i="25" s="1"/>
  <c r="BP13" i="25"/>
  <c r="BP15" i="25" s="1"/>
  <c r="BP17" i="25" s="1"/>
  <c r="BO13" i="25"/>
  <c r="BO15" i="25" s="1"/>
  <c r="BO17" i="25" s="1"/>
  <c r="BN13" i="25"/>
  <c r="BN15" i="25" s="1"/>
  <c r="BN17" i="25" s="1"/>
  <c r="BM13" i="25"/>
  <c r="BM15" i="25" s="1"/>
  <c r="BM17" i="25" s="1"/>
  <c r="BL13" i="25"/>
  <c r="BL15" i="25" s="1"/>
  <c r="BK13" i="25"/>
  <c r="BK15" i="25" s="1"/>
  <c r="BK17" i="25" s="1"/>
  <c r="BJ13" i="25"/>
  <c r="BJ15" i="25" s="1"/>
  <c r="BJ17" i="25" s="1"/>
  <c r="BI13" i="25"/>
  <c r="BI15" i="25" s="1"/>
  <c r="BI17" i="25" s="1"/>
  <c r="BH13" i="25"/>
  <c r="BH15" i="25" s="1"/>
  <c r="BH17" i="25" s="1"/>
  <c r="BG13" i="25"/>
  <c r="BG15" i="25" s="1"/>
  <c r="BG17" i="25" s="1"/>
  <c r="BF13" i="25"/>
  <c r="BF15" i="25" s="1"/>
  <c r="BF17" i="25" s="1"/>
  <c r="BE13" i="25"/>
  <c r="BE15" i="25" s="1"/>
  <c r="BE17" i="25" s="1"/>
  <c r="BD13" i="25"/>
  <c r="BD15" i="25" s="1"/>
  <c r="BD17" i="25" s="1"/>
  <c r="BC13" i="25"/>
  <c r="BC15" i="25" s="1"/>
  <c r="BC17" i="25" s="1"/>
  <c r="BB13" i="25"/>
  <c r="BB15" i="25" s="1"/>
  <c r="BB17" i="25" s="1"/>
  <c r="BA13" i="25"/>
  <c r="BA15" i="25" s="1"/>
  <c r="BA17" i="25" s="1"/>
  <c r="AZ13" i="25"/>
  <c r="AZ15" i="25" s="1"/>
  <c r="AZ17" i="25" s="1"/>
  <c r="AY13" i="25"/>
  <c r="AY15" i="25" s="1"/>
  <c r="AY17" i="25" s="1"/>
  <c r="AY29" i="25" s="1"/>
  <c r="AX13" i="25"/>
  <c r="AX15" i="25" s="1"/>
  <c r="AX17" i="25" s="1"/>
  <c r="AW13" i="25"/>
  <c r="AW15" i="25" s="1"/>
  <c r="AW17" i="25" s="1"/>
  <c r="AV13" i="25"/>
  <c r="AV15" i="25" s="1"/>
  <c r="AV17" i="25" s="1"/>
  <c r="AU13" i="25"/>
  <c r="AU15" i="25" s="1"/>
  <c r="AU17" i="25" s="1"/>
  <c r="AT13" i="25"/>
  <c r="AT15" i="25" s="1"/>
  <c r="AT17" i="25" s="1"/>
  <c r="AS13" i="25"/>
  <c r="AS15" i="25" s="1"/>
  <c r="AS17" i="25" s="1"/>
  <c r="AR13" i="25"/>
  <c r="AR15" i="25" s="1"/>
  <c r="AR17" i="25" s="1"/>
  <c r="AQ13" i="25"/>
  <c r="AQ15" i="25" s="1"/>
  <c r="AQ17" i="25" s="1"/>
  <c r="AP13" i="25"/>
  <c r="AP15" i="25" s="1"/>
  <c r="AP17" i="25" s="1"/>
  <c r="AO13" i="25"/>
  <c r="AO15" i="25" s="1"/>
  <c r="AO17" i="25" s="1"/>
  <c r="AN13" i="25"/>
  <c r="AN15" i="25" s="1"/>
  <c r="AN17" i="25" s="1"/>
  <c r="AM13" i="25"/>
  <c r="AM15" i="25" s="1"/>
  <c r="AM17" i="25" s="1"/>
  <c r="AL13" i="25"/>
  <c r="AL15" i="25" s="1"/>
  <c r="AL17" i="25" s="1"/>
  <c r="AK13" i="25"/>
  <c r="AK15" i="25" s="1"/>
  <c r="AK17" i="25" s="1"/>
  <c r="AJ13" i="25"/>
  <c r="AJ15" i="25" s="1"/>
  <c r="AJ17" i="25" s="1"/>
  <c r="AI13" i="25"/>
  <c r="AI15" i="25" s="1"/>
  <c r="AI17" i="25" s="1"/>
  <c r="AH13" i="25"/>
  <c r="AH15" i="25" s="1"/>
  <c r="AH17" i="25" s="1"/>
  <c r="AG13" i="25"/>
  <c r="AG15" i="25" s="1"/>
  <c r="AG17" i="25" s="1"/>
  <c r="AF13" i="25"/>
  <c r="AF15" i="25" s="1"/>
  <c r="AF17" i="25" s="1"/>
  <c r="AE13" i="25"/>
  <c r="AE15" i="25" s="1"/>
  <c r="AE17" i="25" s="1"/>
  <c r="AD13" i="25"/>
  <c r="AD15" i="25" s="1"/>
  <c r="AD17" i="25" s="1"/>
  <c r="AC13" i="25"/>
  <c r="AC15" i="25" s="1"/>
  <c r="AC17" i="25" s="1"/>
  <c r="AB13" i="25"/>
  <c r="AB15" i="25" s="1"/>
  <c r="AB17" i="25" s="1"/>
  <c r="AA13" i="25"/>
  <c r="AA15" i="25" s="1"/>
  <c r="AA17" i="25" s="1"/>
  <c r="Z13" i="25"/>
  <c r="Z15" i="25" s="1"/>
  <c r="Z17" i="25" s="1"/>
  <c r="Y13" i="25"/>
  <c r="Y15" i="25" s="1"/>
  <c r="Y17" i="25" s="1"/>
  <c r="X13" i="25"/>
  <c r="X15" i="25" s="1"/>
  <c r="X17" i="25" s="1"/>
  <c r="W13" i="25"/>
  <c r="W15" i="25" s="1"/>
  <c r="W17" i="25" s="1"/>
  <c r="V13" i="25"/>
  <c r="V15" i="25" s="1"/>
  <c r="V17" i="25" s="1"/>
  <c r="U13" i="25"/>
  <c r="U15" i="25" s="1"/>
  <c r="U17" i="25" s="1"/>
  <c r="T13" i="25"/>
  <c r="T15" i="25" s="1"/>
  <c r="T17" i="25" s="1"/>
  <c r="S13" i="25"/>
  <c r="S15" i="25" s="1"/>
  <c r="S17" i="25" s="1"/>
  <c r="R13" i="25"/>
  <c r="R15" i="25" s="1"/>
  <c r="R17" i="25" s="1"/>
  <c r="Q13" i="25"/>
  <c r="Q15" i="25" s="1"/>
  <c r="Q17" i="25" s="1"/>
  <c r="P13" i="25"/>
  <c r="P15" i="25" s="1"/>
  <c r="P17" i="25" s="1"/>
  <c r="O13" i="25"/>
  <c r="O15" i="25" s="1"/>
  <c r="O17" i="25" s="1"/>
  <c r="N13" i="25"/>
  <c r="N15" i="25" s="1"/>
  <c r="N17" i="25" s="1"/>
  <c r="M13" i="25"/>
  <c r="FY13" i="25" s="1"/>
  <c r="L13" i="25"/>
  <c r="L15" i="25" s="1"/>
  <c r="L17" i="25" s="1"/>
  <c r="K13" i="25"/>
  <c r="K15" i="25" s="1"/>
  <c r="K17" i="25" s="1"/>
  <c r="J13" i="25"/>
  <c r="J15" i="25" s="1"/>
  <c r="J17" i="25" s="1"/>
  <c r="I13" i="25"/>
  <c r="I15" i="25" s="1"/>
  <c r="I17" i="25" s="1"/>
  <c r="H13" i="25"/>
  <c r="H15" i="25" s="1"/>
  <c r="H17" i="25" s="1"/>
  <c r="G13" i="25"/>
  <c r="G15" i="25" s="1"/>
  <c r="G17" i="25" s="1"/>
  <c r="F13" i="25"/>
  <c r="F15" i="25" s="1"/>
  <c r="F17" i="25" s="1"/>
  <c r="E13" i="25"/>
  <c r="E15" i="25" s="1"/>
  <c r="E17" i="25" s="1"/>
  <c r="D13" i="25"/>
  <c r="D15" i="25" s="1"/>
  <c r="D17" i="25" s="1"/>
  <c r="C13" i="25"/>
  <c r="C15" i="25" s="1"/>
  <c r="C17" i="25" s="1"/>
  <c r="B13" i="25"/>
  <c r="B15" i="25" s="1"/>
  <c r="FY11" i="25"/>
  <c r="FY10" i="25"/>
  <c r="FY8" i="25"/>
  <c r="FY6" i="25"/>
  <c r="FY5" i="25"/>
  <c r="FY27" i="24"/>
  <c r="FX27" i="24"/>
  <c r="FW27" i="24"/>
  <c r="FV27" i="24"/>
  <c r="FU27" i="24"/>
  <c r="FT27" i="24"/>
  <c r="FS27" i="24"/>
  <c r="FR27" i="24"/>
  <c r="FQ27" i="24"/>
  <c r="FP27" i="24"/>
  <c r="FO27" i="24"/>
  <c r="FN27" i="24"/>
  <c r="FM27" i="24"/>
  <c r="FL27" i="24"/>
  <c r="FK27" i="24"/>
  <c r="FJ27" i="24"/>
  <c r="FI27" i="24"/>
  <c r="FH27" i="24"/>
  <c r="FG27" i="24"/>
  <c r="FF27" i="24"/>
  <c r="FE27" i="24"/>
  <c r="FD27" i="24"/>
  <c r="FC27" i="24"/>
  <c r="FB27" i="24"/>
  <c r="FA27" i="24"/>
  <c r="EZ27" i="24"/>
  <c r="EY27" i="24"/>
  <c r="EX27" i="24"/>
  <c r="EW27" i="24"/>
  <c r="EV27" i="24"/>
  <c r="EU27" i="24"/>
  <c r="ET27" i="24"/>
  <c r="ES27" i="24"/>
  <c r="EQ27" i="24"/>
  <c r="EP27" i="24"/>
  <c r="EO27" i="24"/>
  <c r="EN27" i="24"/>
  <c r="EM27" i="24"/>
  <c r="EL27" i="24"/>
  <c r="EK27" i="24"/>
  <c r="EJ27" i="24"/>
  <c r="EI27" i="24"/>
  <c r="EH27" i="24"/>
  <c r="EG27" i="24"/>
  <c r="EF27" i="24"/>
  <c r="EE27" i="24"/>
  <c r="ED27" i="24"/>
  <c r="EC27" i="24"/>
  <c r="EB27" i="24"/>
  <c r="EA27" i="24"/>
  <c r="DZ27" i="24"/>
  <c r="DY27" i="24"/>
  <c r="DX27" i="24"/>
  <c r="DW27" i="24"/>
  <c r="DV27" i="24"/>
  <c r="DU27" i="24"/>
  <c r="DT27" i="24"/>
  <c r="DS27" i="24"/>
  <c r="DR27" i="24"/>
  <c r="DQ27" i="24"/>
  <c r="DP27" i="24"/>
  <c r="DO27" i="24"/>
  <c r="DN27" i="24"/>
  <c r="DM27" i="24"/>
  <c r="DL27" i="24"/>
  <c r="DK27" i="24"/>
  <c r="DJ27" i="24"/>
  <c r="DI27" i="24"/>
  <c r="DH27" i="24"/>
  <c r="DG27" i="24"/>
  <c r="DF27" i="24"/>
  <c r="DE27" i="24"/>
  <c r="DD27" i="24"/>
  <c r="DC27" i="24"/>
  <c r="DB27" i="24"/>
  <c r="DA27" i="24"/>
  <c r="CZ27" i="24"/>
  <c r="CY27" i="24"/>
  <c r="CX27" i="24"/>
  <c r="CW27" i="24"/>
  <c r="CV27" i="24"/>
  <c r="CU27" i="24"/>
  <c r="CT27" i="24"/>
  <c r="CS27" i="24"/>
  <c r="CR27" i="24"/>
  <c r="CQ27" i="24"/>
  <c r="CP27" i="24"/>
  <c r="CO27" i="24"/>
  <c r="CN27" i="24"/>
  <c r="CM27" i="24"/>
  <c r="CL27" i="24"/>
  <c r="CK27" i="24"/>
  <c r="CJ27" i="24"/>
  <c r="CI27" i="24"/>
  <c r="CH27" i="24"/>
  <c r="CG27" i="24"/>
  <c r="CF27" i="24"/>
  <c r="CE27" i="24"/>
  <c r="CD27" i="24"/>
  <c r="CC27" i="24"/>
  <c r="CB27" i="24"/>
  <c r="CA27" i="24"/>
  <c r="BZ27" i="24"/>
  <c r="BY27" i="24"/>
  <c r="BX27" i="24"/>
  <c r="BW27" i="24"/>
  <c r="BV27" i="24"/>
  <c r="BU27" i="24"/>
  <c r="BT27" i="24"/>
  <c r="BS27" i="24"/>
  <c r="BR27" i="24"/>
  <c r="BQ27" i="24"/>
  <c r="BP27" i="24"/>
  <c r="BO27" i="24"/>
  <c r="BN27" i="24"/>
  <c r="BL27" i="24"/>
  <c r="BK27" i="24"/>
  <c r="BJ27" i="24"/>
  <c r="BI27" i="24"/>
  <c r="BH27" i="24"/>
  <c r="BG27" i="24"/>
  <c r="BF27" i="24"/>
  <c r="BE27" i="24"/>
  <c r="BD27" i="24"/>
  <c r="BC27" i="24"/>
  <c r="BB27" i="24"/>
  <c r="BA27" i="24"/>
  <c r="AZ27" i="24"/>
  <c r="AY27" i="24"/>
  <c r="AX27" i="24"/>
  <c r="AW27" i="24"/>
  <c r="AV27" i="24"/>
  <c r="AU27" i="24"/>
  <c r="AT27" i="24"/>
  <c r="AS27" i="24"/>
  <c r="AR27" i="24"/>
  <c r="AQ27" i="24"/>
  <c r="AP27" i="24"/>
  <c r="AO27" i="24"/>
  <c r="AN27" i="24"/>
  <c r="AM27" i="24"/>
  <c r="AL27" i="24"/>
  <c r="AK27" i="24"/>
  <c r="AJ27" i="24"/>
  <c r="AI27" i="24"/>
  <c r="AH27" i="24"/>
  <c r="AG27" i="24"/>
  <c r="AF27" i="24"/>
  <c r="AE27" i="24"/>
  <c r="AD27" i="24"/>
  <c r="AC27" i="24"/>
  <c r="AB27" i="24"/>
  <c r="AA27" i="24"/>
  <c r="Z27" i="24"/>
  <c r="Y27" i="24"/>
  <c r="X27" i="24"/>
  <c r="W27" i="24"/>
  <c r="V27" i="24"/>
  <c r="U27" i="24"/>
  <c r="T27" i="24"/>
  <c r="S27" i="24"/>
  <c r="R27" i="24"/>
  <c r="Q27" i="24"/>
  <c r="P27" i="24"/>
  <c r="O27" i="24"/>
  <c r="N27" i="24"/>
  <c r="M27" i="24"/>
  <c r="L27" i="24"/>
  <c r="K27" i="24"/>
  <c r="J27" i="24"/>
  <c r="I27" i="24"/>
  <c r="H27" i="24"/>
  <c r="G27" i="24"/>
  <c r="F27" i="24"/>
  <c r="E27" i="24"/>
  <c r="D27" i="24"/>
  <c r="C27" i="24"/>
  <c r="FZ27" i="24" s="1"/>
  <c r="FZ25" i="24"/>
  <c r="FZ24" i="24"/>
  <c r="FZ23" i="24"/>
  <c r="FZ22" i="24"/>
  <c r="FZ21" i="24"/>
  <c r="FX17" i="24"/>
  <c r="FX29" i="24" s="1"/>
  <c r="FX41" i="24" s="1"/>
  <c r="FU17" i="24"/>
  <c r="FU38" i="24" s="1"/>
  <c r="FS17" i="24"/>
  <c r="FS38" i="24" s="1"/>
  <c r="FO17" i="24"/>
  <c r="FO38" i="24" s="1"/>
  <c r="FL17" i="24"/>
  <c r="FL29" i="24" s="1"/>
  <c r="FL41" i="24" s="1"/>
  <c r="FI17" i="24"/>
  <c r="FI38" i="24" s="1"/>
  <c r="FG17" i="24"/>
  <c r="FG38" i="24" s="1"/>
  <c r="FC17" i="24"/>
  <c r="FC38" i="24" s="1"/>
  <c r="EZ17" i="24"/>
  <c r="EZ29" i="24" s="1"/>
  <c r="EZ41" i="24" s="1"/>
  <c r="EW17" i="24"/>
  <c r="EW38" i="24" s="1"/>
  <c r="EU17" i="24"/>
  <c r="EU38" i="24" s="1"/>
  <c r="EP17" i="24"/>
  <c r="EP38" i="24" s="1"/>
  <c r="EM17" i="24"/>
  <c r="EM29" i="24" s="1"/>
  <c r="EM41" i="24" s="1"/>
  <c r="EJ17" i="24"/>
  <c r="EJ38" i="24" s="1"/>
  <c r="EH17" i="24"/>
  <c r="EH38" i="24" s="1"/>
  <c r="ED17" i="24"/>
  <c r="ED38" i="24" s="1"/>
  <c r="EA17" i="24"/>
  <c r="EA29" i="24" s="1"/>
  <c r="EA41" i="24" s="1"/>
  <c r="DX17" i="24"/>
  <c r="DX38" i="24" s="1"/>
  <c r="DV17" i="24"/>
  <c r="DV38" i="24" s="1"/>
  <c r="DR17" i="24"/>
  <c r="DR38" i="24" s="1"/>
  <c r="DO17" i="24"/>
  <c r="DO29" i="24" s="1"/>
  <c r="DO41" i="24" s="1"/>
  <c r="DL17" i="24"/>
  <c r="DL38" i="24" s="1"/>
  <c r="DJ17" i="24"/>
  <c r="DJ38" i="24" s="1"/>
  <c r="DF17" i="24"/>
  <c r="DF38" i="24" s="1"/>
  <c r="DC17" i="24"/>
  <c r="DC29" i="24" s="1"/>
  <c r="DC41" i="24" s="1"/>
  <c r="CZ17" i="24"/>
  <c r="CZ38" i="24" s="1"/>
  <c r="CX17" i="24"/>
  <c r="CX38" i="24" s="1"/>
  <c r="CT17" i="24"/>
  <c r="CT38" i="24" s="1"/>
  <c r="CQ17" i="24"/>
  <c r="CQ29" i="24" s="1"/>
  <c r="CQ41" i="24" s="1"/>
  <c r="CN17" i="24"/>
  <c r="CN38" i="24" s="1"/>
  <c r="CL17" i="24"/>
  <c r="CL38" i="24" s="1"/>
  <c r="CH17" i="24"/>
  <c r="CH38" i="24" s="1"/>
  <c r="CE17" i="24"/>
  <c r="CE29" i="24" s="1"/>
  <c r="CE41" i="24" s="1"/>
  <c r="CB17" i="24"/>
  <c r="CB38" i="24" s="1"/>
  <c r="BZ17" i="24"/>
  <c r="BZ38" i="24" s="1"/>
  <c r="BV17" i="24"/>
  <c r="BV38" i="24" s="1"/>
  <c r="BS17" i="24"/>
  <c r="BS29" i="24" s="1"/>
  <c r="BS41" i="24" s="1"/>
  <c r="BP17" i="24"/>
  <c r="BP38" i="24" s="1"/>
  <c r="BN17" i="24"/>
  <c r="BN38" i="24" s="1"/>
  <c r="BI17" i="24"/>
  <c r="BI38" i="24" s="1"/>
  <c r="BF17" i="24"/>
  <c r="BF29" i="24" s="1"/>
  <c r="BF41" i="24" s="1"/>
  <c r="BC17" i="24"/>
  <c r="BC38" i="24" s="1"/>
  <c r="BA17" i="24"/>
  <c r="BA38" i="24" s="1"/>
  <c r="AW17" i="24"/>
  <c r="AW38" i="24" s="1"/>
  <c r="AT17" i="24"/>
  <c r="AT29" i="24" s="1"/>
  <c r="AT41" i="24" s="1"/>
  <c r="AQ17" i="24"/>
  <c r="AQ29" i="24" s="1"/>
  <c r="AQ41" i="24" s="1"/>
  <c r="AO17" i="24"/>
  <c r="AO38" i="24" s="1"/>
  <c r="AK17" i="24"/>
  <c r="AK38" i="24" s="1"/>
  <c r="AH17" i="24"/>
  <c r="AH29" i="24" s="1"/>
  <c r="AH41" i="24" s="1"/>
  <c r="AE17" i="24"/>
  <c r="AE29" i="24" s="1"/>
  <c r="AE41" i="24" s="1"/>
  <c r="AC17" i="24"/>
  <c r="AC38" i="24" s="1"/>
  <c r="Y17" i="24"/>
  <c r="Y38" i="24" s="1"/>
  <c r="V17" i="24"/>
  <c r="V29" i="24" s="1"/>
  <c r="V41" i="24" s="1"/>
  <c r="S17" i="24"/>
  <c r="S29" i="24" s="1"/>
  <c r="S41" i="24" s="1"/>
  <c r="Q17" i="24"/>
  <c r="Q38" i="24" s="1"/>
  <c r="M17" i="24"/>
  <c r="M38" i="24" s="1"/>
  <c r="J17" i="24"/>
  <c r="J29" i="24" s="1"/>
  <c r="J41" i="24" s="1"/>
  <c r="G17" i="24"/>
  <c r="G29" i="24" s="1"/>
  <c r="G41" i="24" s="1"/>
  <c r="E17" i="24"/>
  <c r="E38" i="24" s="1"/>
  <c r="FZ16" i="24"/>
  <c r="FX15" i="24"/>
  <c r="FW15" i="24"/>
  <c r="FW17" i="24" s="1"/>
  <c r="FV15" i="24"/>
  <c r="FV17" i="24" s="1"/>
  <c r="FU15" i="24"/>
  <c r="FT15" i="24"/>
  <c r="FT17" i="24" s="1"/>
  <c r="FS15" i="24"/>
  <c r="FR15" i="24"/>
  <c r="FR17" i="24" s="1"/>
  <c r="FQ15" i="24"/>
  <c r="FQ17" i="24" s="1"/>
  <c r="FP15" i="24"/>
  <c r="FP17" i="24" s="1"/>
  <c r="FO15" i="24"/>
  <c r="FN15" i="24"/>
  <c r="FN17" i="24" s="1"/>
  <c r="FM15" i="24"/>
  <c r="FM17" i="24" s="1"/>
  <c r="FL15" i="24"/>
  <c r="FK15" i="24"/>
  <c r="FK17" i="24" s="1"/>
  <c r="FJ15" i="24"/>
  <c r="FJ17" i="24" s="1"/>
  <c r="FI15" i="24"/>
  <c r="FH15" i="24"/>
  <c r="FH17" i="24" s="1"/>
  <c r="FG15" i="24"/>
  <c r="FF15" i="24"/>
  <c r="FF17" i="24" s="1"/>
  <c r="FE15" i="24"/>
  <c r="FE17" i="24" s="1"/>
  <c r="FD15" i="24"/>
  <c r="FD17" i="24" s="1"/>
  <c r="FC15" i="24"/>
  <c r="FB15" i="24"/>
  <c r="FB17" i="24" s="1"/>
  <c r="FA15" i="24"/>
  <c r="FA17" i="24" s="1"/>
  <c r="EZ15" i="24"/>
  <c r="EY15" i="24"/>
  <c r="EY17" i="24" s="1"/>
  <c r="EX15" i="24"/>
  <c r="EX17" i="24" s="1"/>
  <c r="EW15" i="24"/>
  <c r="EV15" i="24"/>
  <c r="EV17" i="24" s="1"/>
  <c r="EU15" i="24"/>
  <c r="ET15" i="24"/>
  <c r="ET17" i="24" s="1"/>
  <c r="ES15" i="24"/>
  <c r="ES17" i="24" s="1"/>
  <c r="EQ15" i="24"/>
  <c r="EQ17" i="24" s="1"/>
  <c r="EP15" i="24"/>
  <c r="EO15" i="24"/>
  <c r="EO17" i="24" s="1"/>
  <c r="EN15" i="24"/>
  <c r="EN17" i="24" s="1"/>
  <c r="EM15" i="24"/>
  <c r="EL15" i="24"/>
  <c r="EL17" i="24" s="1"/>
  <c r="EK15" i="24"/>
  <c r="EK17" i="24" s="1"/>
  <c r="EJ15" i="24"/>
  <c r="EI15" i="24"/>
  <c r="EI17" i="24" s="1"/>
  <c r="EH15" i="24"/>
  <c r="EG15" i="24"/>
  <c r="EG17" i="24" s="1"/>
  <c r="EF15" i="24"/>
  <c r="EF17" i="24" s="1"/>
  <c r="EE15" i="24"/>
  <c r="EE17" i="24" s="1"/>
  <c r="ED15" i="24"/>
  <c r="EC15" i="24"/>
  <c r="EC17" i="24" s="1"/>
  <c r="EB15" i="24"/>
  <c r="EB17" i="24" s="1"/>
  <c r="EA15" i="24"/>
  <c r="DZ15" i="24"/>
  <c r="DZ17" i="24" s="1"/>
  <c r="DY15" i="24"/>
  <c r="DY17" i="24" s="1"/>
  <c r="DX15" i="24"/>
  <c r="DW15" i="24"/>
  <c r="DW17" i="24" s="1"/>
  <c r="DV15" i="24"/>
  <c r="DU15" i="24"/>
  <c r="DU17" i="24" s="1"/>
  <c r="DT15" i="24"/>
  <c r="DT17" i="24" s="1"/>
  <c r="DS15" i="24"/>
  <c r="DS17" i="24" s="1"/>
  <c r="DR15" i="24"/>
  <c r="DQ15" i="24"/>
  <c r="DQ17" i="24" s="1"/>
  <c r="DP15" i="24"/>
  <c r="DP17" i="24" s="1"/>
  <c r="DO15" i="24"/>
  <c r="DN15" i="24"/>
  <c r="DN17" i="24" s="1"/>
  <c r="DM15" i="24"/>
  <c r="DM17" i="24" s="1"/>
  <c r="DL15" i="24"/>
  <c r="DK15" i="24"/>
  <c r="DK17" i="24" s="1"/>
  <c r="DJ15" i="24"/>
  <c r="DI15" i="24"/>
  <c r="DI17" i="24" s="1"/>
  <c r="DH15" i="24"/>
  <c r="DH17" i="24" s="1"/>
  <c r="DG15" i="24"/>
  <c r="DG17" i="24" s="1"/>
  <c r="DF15" i="24"/>
  <c r="DE15" i="24"/>
  <c r="DE17" i="24" s="1"/>
  <c r="DD15" i="24"/>
  <c r="DD17" i="24" s="1"/>
  <c r="DC15" i="24"/>
  <c r="DB15" i="24"/>
  <c r="DB17" i="24" s="1"/>
  <c r="DA15" i="24"/>
  <c r="DA17" i="24" s="1"/>
  <c r="CZ15" i="24"/>
  <c r="CY15" i="24"/>
  <c r="CY17" i="24" s="1"/>
  <c r="CX15" i="24"/>
  <c r="CW15" i="24"/>
  <c r="CW17" i="24" s="1"/>
  <c r="CV15" i="24"/>
  <c r="CV17" i="24" s="1"/>
  <c r="CU15" i="24"/>
  <c r="CU17" i="24" s="1"/>
  <c r="CT15" i="24"/>
  <c r="CS15" i="24"/>
  <c r="CS17" i="24" s="1"/>
  <c r="CR15" i="24"/>
  <c r="CR17" i="24" s="1"/>
  <c r="CQ15" i="24"/>
  <c r="CP15" i="24"/>
  <c r="CP17" i="24" s="1"/>
  <c r="CO15" i="24"/>
  <c r="CO17" i="24" s="1"/>
  <c r="CN15" i="24"/>
  <c r="CM15" i="24"/>
  <c r="CM17" i="24" s="1"/>
  <c r="CL15" i="24"/>
  <c r="CK15" i="24"/>
  <c r="CK17" i="24" s="1"/>
  <c r="CJ15" i="24"/>
  <c r="CJ17" i="24" s="1"/>
  <c r="CI15" i="24"/>
  <c r="CI17" i="24" s="1"/>
  <c r="CH15" i="24"/>
  <c r="CG15" i="24"/>
  <c r="CG17" i="24" s="1"/>
  <c r="CF15" i="24"/>
  <c r="CF17" i="24" s="1"/>
  <c r="CE15" i="24"/>
  <c r="CD15" i="24"/>
  <c r="CD17" i="24" s="1"/>
  <c r="CC15" i="24"/>
  <c r="CC17" i="24" s="1"/>
  <c r="CB15" i="24"/>
  <c r="CA15" i="24"/>
  <c r="CA17" i="24" s="1"/>
  <c r="BZ15" i="24"/>
  <c r="BY15" i="24"/>
  <c r="BY17" i="24" s="1"/>
  <c r="BX15" i="24"/>
  <c r="BX17" i="24" s="1"/>
  <c r="BW15" i="24"/>
  <c r="BW17" i="24" s="1"/>
  <c r="BV15" i="24"/>
  <c r="BU15" i="24"/>
  <c r="BU17" i="24" s="1"/>
  <c r="BT15" i="24"/>
  <c r="BT17" i="24" s="1"/>
  <c r="BS15" i="24"/>
  <c r="BR15" i="24"/>
  <c r="BR17" i="24" s="1"/>
  <c r="BQ15" i="24"/>
  <c r="BQ17" i="24" s="1"/>
  <c r="BP15" i="24"/>
  <c r="BO15" i="24"/>
  <c r="BO17" i="24" s="1"/>
  <c r="BN15" i="24"/>
  <c r="BL15" i="24"/>
  <c r="BL17" i="24" s="1"/>
  <c r="BK15" i="24"/>
  <c r="BK17" i="24" s="1"/>
  <c r="BJ15" i="24"/>
  <c r="BJ17" i="24" s="1"/>
  <c r="BI15" i="24"/>
  <c r="BH15" i="24"/>
  <c r="BH17" i="24" s="1"/>
  <c r="BG15" i="24"/>
  <c r="BG17" i="24" s="1"/>
  <c r="BF15" i="24"/>
  <c r="BE15" i="24"/>
  <c r="BE17" i="24" s="1"/>
  <c r="BD15" i="24"/>
  <c r="BD17" i="24" s="1"/>
  <c r="BC15" i="24"/>
  <c r="BB15" i="24"/>
  <c r="BB17" i="24" s="1"/>
  <c r="BA15" i="24"/>
  <c r="AZ15" i="24"/>
  <c r="AZ17" i="24" s="1"/>
  <c r="AZ29" i="24" s="1"/>
  <c r="AY15" i="24"/>
  <c r="AY17" i="24" s="1"/>
  <c r="AX15" i="24"/>
  <c r="AX17" i="24" s="1"/>
  <c r="AW15" i="24"/>
  <c r="AV15" i="24"/>
  <c r="AV17" i="24" s="1"/>
  <c r="AU15" i="24"/>
  <c r="AU17" i="24" s="1"/>
  <c r="AT15" i="24"/>
  <c r="AS15" i="24"/>
  <c r="AS17" i="24" s="1"/>
  <c r="AR15" i="24"/>
  <c r="AR17" i="24" s="1"/>
  <c r="AQ15" i="24"/>
  <c r="AP15" i="24"/>
  <c r="AP17" i="24" s="1"/>
  <c r="AO15" i="24"/>
  <c r="AN15" i="24"/>
  <c r="AN17" i="24" s="1"/>
  <c r="AM15" i="24"/>
  <c r="AM17" i="24" s="1"/>
  <c r="AL15" i="24"/>
  <c r="AL17" i="24" s="1"/>
  <c r="AK15" i="24"/>
  <c r="AJ15" i="24"/>
  <c r="AJ17" i="24" s="1"/>
  <c r="AI15" i="24"/>
  <c r="AI17" i="24" s="1"/>
  <c r="AH15" i="24"/>
  <c r="AG15" i="24"/>
  <c r="AG17" i="24" s="1"/>
  <c r="AF15" i="24"/>
  <c r="AF17" i="24" s="1"/>
  <c r="AE15" i="24"/>
  <c r="AD15" i="24"/>
  <c r="AD17" i="24" s="1"/>
  <c r="AC15" i="24"/>
  <c r="AB15" i="24"/>
  <c r="AB17" i="24" s="1"/>
  <c r="AA15" i="24"/>
  <c r="AA17" i="24" s="1"/>
  <c r="Z15" i="24"/>
  <c r="Z17" i="24" s="1"/>
  <c r="Y15" i="24"/>
  <c r="X15" i="24"/>
  <c r="X17" i="24" s="1"/>
  <c r="W15" i="24"/>
  <c r="W17" i="24" s="1"/>
  <c r="V15" i="24"/>
  <c r="U15" i="24"/>
  <c r="U17" i="24" s="1"/>
  <c r="T15" i="24"/>
  <c r="T17" i="24" s="1"/>
  <c r="S15" i="24"/>
  <c r="R15" i="24"/>
  <c r="R17" i="24" s="1"/>
  <c r="Q15" i="24"/>
  <c r="P15" i="24"/>
  <c r="P17" i="24" s="1"/>
  <c r="O15" i="24"/>
  <c r="O17" i="24" s="1"/>
  <c r="N15" i="24"/>
  <c r="N17" i="24" s="1"/>
  <c r="M15" i="24"/>
  <c r="L15" i="24"/>
  <c r="L17" i="24" s="1"/>
  <c r="K15" i="24"/>
  <c r="K17" i="24" s="1"/>
  <c r="J15" i="24"/>
  <c r="I15" i="24"/>
  <c r="I17" i="24" s="1"/>
  <c r="H15" i="24"/>
  <c r="H17" i="24" s="1"/>
  <c r="G15" i="24"/>
  <c r="F15" i="24"/>
  <c r="F17" i="24" s="1"/>
  <c r="E15" i="24"/>
  <c r="D15" i="24"/>
  <c r="D17" i="24" s="1"/>
  <c r="FY13" i="24"/>
  <c r="FY15" i="24" s="1"/>
  <c r="FY17" i="24" s="1"/>
  <c r="FY29" i="24" s="1"/>
  <c r="C13" i="24"/>
  <c r="C15" i="24" s="1"/>
  <c r="FZ11" i="24"/>
  <c r="FZ10" i="24"/>
  <c r="FZ8" i="24"/>
  <c r="FZ6" i="24"/>
  <c r="FZ5" i="24"/>
  <c r="F29" i="26" l="1"/>
  <c r="BB29" i="26"/>
  <c r="R29" i="26"/>
  <c r="CY29" i="26"/>
  <c r="DK29" i="26"/>
  <c r="DW29" i="26"/>
  <c r="EI29" i="26"/>
  <c r="AD29" i="26"/>
  <c r="BO29" i="26"/>
  <c r="CZ29" i="26"/>
  <c r="DX29" i="26"/>
  <c r="EJ29" i="26"/>
  <c r="EV29" i="26"/>
  <c r="CN29" i="26"/>
  <c r="J29" i="26"/>
  <c r="V29" i="26"/>
  <c r="AH29" i="26"/>
  <c r="AT29" i="26"/>
  <c r="BF29" i="26"/>
  <c r="CQ29" i="26"/>
  <c r="DC29" i="26"/>
  <c r="DO29" i="26"/>
  <c r="EA29" i="26"/>
  <c r="FH29" i="26"/>
  <c r="CE29" i="26"/>
  <c r="CR29" i="26"/>
  <c r="DD29" i="26"/>
  <c r="EB29" i="26"/>
  <c r="EN29" i="26"/>
  <c r="EZ29" i="26"/>
  <c r="FL29" i="26"/>
  <c r="FT29" i="26"/>
  <c r="EY29" i="26"/>
  <c r="FW29" i="26"/>
  <c r="AR29" i="26"/>
  <c r="I29" i="26"/>
  <c r="CD29" i="26"/>
  <c r="FK29" i="26"/>
  <c r="CS29" i="26"/>
  <c r="BS29" i="26"/>
  <c r="BU29" i="26"/>
  <c r="FB29" i="26"/>
  <c r="K29" i="26"/>
  <c r="W29" i="26"/>
  <c r="AI29" i="26"/>
  <c r="AU29" i="26"/>
  <c r="BG29" i="26"/>
  <c r="AV29" i="26"/>
  <c r="Q29" i="26"/>
  <c r="CL29" i="26"/>
  <c r="FS29" i="26"/>
  <c r="FM29" i="26"/>
  <c r="DF29" i="26"/>
  <c r="BD29" i="26"/>
  <c r="B17" i="26"/>
  <c r="FY15" i="26"/>
  <c r="GA15" i="26" s="1"/>
  <c r="N29" i="26"/>
  <c r="Z29" i="26"/>
  <c r="AL29" i="26"/>
  <c r="AX29" i="26"/>
  <c r="BV29" i="26"/>
  <c r="CH29" i="26"/>
  <c r="DG29" i="26"/>
  <c r="EE29" i="26"/>
  <c r="FC29" i="26"/>
  <c r="FO29" i="26"/>
  <c r="L29" i="26"/>
  <c r="BH29" i="26"/>
  <c r="AG29" i="26"/>
  <c r="DB29" i="26"/>
  <c r="EC29" i="26"/>
  <c r="EM29" i="26"/>
  <c r="BI29" i="26"/>
  <c r="ED29" i="26"/>
  <c r="C29" i="26"/>
  <c r="O29" i="26"/>
  <c r="AA29" i="26"/>
  <c r="AM29" i="26"/>
  <c r="AY29" i="26"/>
  <c r="BK29" i="26"/>
  <c r="CV29" i="26"/>
  <c r="DH29" i="26"/>
  <c r="DT29" i="26"/>
  <c r="EF29" i="26"/>
  <c r="ER29" i="26"/>
  <c r="FD29" i="26"/>
  <c r="FP29" i="26"/>
  <c r="BP29" i="26"/>
  <c r="CM29" i="26"/>
  <c r="AO29" i="26"/>
  <c r="DJ29" i="26"/>
  <c r="DE29" i="26"/>
  <c r="DL29" i="26"/>
  <c r="DR29" i="26"/>
  <c r="DP29" i="26"/>
  <c r="D29" i="26"/>
  <c r="P29" i="26"/>
  <c r="AB29" i="26"/>
  <c r="AN29" i="26"/>
  <c r="AZ29" i="26"/>
  <c r="BX29" i="26"/>
  <c r="CJ29" i="26"/>
  <c r="CW29" i="26"/>
  <c r="DI29" i="26"/>
  <c r="DU29" i="26"/>
  <c r="EG29" i="26"/>
  <c r="ES29" i="26"/>
  <c r="FE29" i="26"/>
  <c r="FQ29" i="26"/>
  <c r="T29" i="26"/>
  <c r="BT29" i="26"/>
  <c r="AS29" i="26"/>
  <c r="DN29" i="26"/>
  <c r="DQ29" i="26"/>
  <c r="FN29" i="26"/>
  <c r="BY29" i="26"/>
  <c r="CK29" i="26"/>
  <c r="ET29" i="26"/>
  <c r="FF29" i="26"/>
  <c r="FR29" i="26"/>
  <c r="X29" i="26"/>
  <c r="CB29" i="26"/>
  <c r="BA29" i="26"/>
  <c r="DV29" i="26"/>
  <c r="EO29" i="26"/>
  <c r="CG29" i="26"/>
  <c r="BM29" i="26"/>
  <c r="CF29" i="26"/>
  <c r="BE29" i="26"/>
  <c r="EH29" i="26"/>
  <c r="FA29" i="26"/>
  <c r="CT29" i="26"/>
  <c r="CA29" i="26"/>
  <c r="G29" i="26"/>
  <c r="S29" i="26"/>
  <c r="AE29" i="26"/>
  <c r="AQ29" i="26"/>
  <c r="BC29" i="26"/>
  <c r="AF29" i="26"/>
  <c r="AP29" i="26"/>
  <c r="BN29" i="26"/>
  <c r="EL29" i="26"/>
  <c r="EP29" i="26"/>
  <c r="CO29" i="26"/>
  <c r="DA29" i="26"/>
  <c r="DM29" i="26"/>
  <c r="DY29" i="26"/>
  <c r="EK29" i="26"/>
  <c r="EW29" i="26"/>
  <c r="FI29" i="26"/>
  <c r="FU29" i="26"/>
  <c r="AJ29" i="26"/>
  <c r="BR29" i="26"/>
  <c r="EU29" i="26"/>
  <c r="H29" i="26"/>
  <c r="BQ29" i="26"/>
  <c r="CC29" i="26"/>
  <c r="DZ29" i="26"/>
  <c r="EX29" i="26"/>
  <c r="FJ29" i="26"/>
  <c r="FV29" i="26"/>
  <c r="E29" i="26"/>
  <c r="BZ29" i="26"/>
  <c r="FG29" i="26"/>
  <c r="FY13" i="26"/>
  <c r="CS38" i="25"/>
  <c r="CS29" i="25"/>
  <c r="CS41" i="25" s="1"/>
  <c r="AN38" i="25"/>
  <c r="AN29" i="25"/>
  <c r="AN41" i="25" s="1"/>
  <c r="CV38" i="25"/>
  <c r="CV29" i="25"/>
  <c r="CV41" i="25" s="1"/>
  <c r="E38" i="25"/>
  <c r="E29" i="25"/>
  <c r="E41" i="25" s="1"/>
  <c r="AC38" i="25"/>
  <c r="AC29" i="25"/>
  <c r="AC41" i="25" s="1"/>
  <c r="BA38" i="25"/>
  <c r="BA29" i="25"/>
  <c r="BA41" i="25" s="1"/>
  <c r="BM38" i="25"/>
  <c r="BM29" i="25"/>
  <c r="BM41" i="25" s="1"/>
  <c r="BY38" i="25"/>
  <c r="BY29" i="25"/>
  <c r="BY41" i="25" s="1"/>
  <c r="CK38" i="25"/>
  <c r="CK29" i="25"/>
  <c r="CK41" i="25" s="1"/>
  <c r="CW38" i="25"/>
  <c r="CW29" i="25"/>
  <c r="CW41" i="25" s="1"/>
  <c r="DI38" i="25"/>
  <c r="DI29" i="25"/>
  <c r="DI41" i="25" s="1"/>
  <c r="DU38" i="25"/>
  <c r="DU29" i="25"/>
  <c r="DU41" i="25" s="1"/>
  <c r="EG38" i="25"/>
  <c r="EG29" i="25"/>
  <c r="EG41" i="25" s="1"/>
  <c r="ES38" i="25"/>
  <c r="ES29" i="25"/>
  <c r="ES41" i="25" s="1"/>
  <c r="FE38" i="25"/>
  <c r="FE29" i="25"/>
  <c r="FE41" i="25" s="1"/>
  <c r="FQ38" i="25"/>
  <c r="FQ29" i="25"/>
  <c r="FQ41" i="25" s="1"/>
  <c r="F38" i="25"/>
  <c r="F29" i="25"/>
  <c r="F41" i="25" s="1"/>
  <c r="R38" i="25"/>
  <c r="R29" i="25"/>
  <c r="R41" i="25" s="1"/>
  <c r="AD38" i="25"/>
  <c r="AD29" i="25"/>
  <c r="AD41" i="25" s="1"/>
  <c r="AP29" i="25"/>
  <c r="AP41" i="25" s="1"/>
  <c r="AP38" i="25"/>
  <c r="BB38" i="25"/>
  <c r="BB29" i="25"/>
  <c r="BB41" i="25" s="1"/>
  <c r="BN38" i="25"/>
  <c r="BN29" i="25"/>
  <c r="BN41" i="25" s="1"/>
  <c r="BZ38" i="25"/>
  <c r="BZ29" i="25"/>
  <c r="BZ41" i="25" s="1"/>
  <c r="CL38" i="25"/>
  <c r="CL29" i="25"/>
  <c r="CL41" i="25" s="1"/>
  <c r="CX38" i="25"/>
  <c r="CX29" i="25"/>
  <c r="CX41" i="25" s="1"/>
  <c r="DJ38" i="25"/>
  <c r="DJ29" i="25"/>
  <c r="DJ41" i="25" s="1"/>
  <c r="DV38" i="25"/>
  <c r="DV29" i="25"/>
  <c r="DV41" i="25" s="1"/>
  <c r="EH38" i="25"/>
  <c r="EH29" i="25"/>
  <c r="EH41" i="25" s="1"/>
  <c r="ET38" i="25"/>
  <c r="ET29" i="25"/>
  <c r="ET41" i="25" s="1"/>
  <c r="FF38" i="25"/>
  <c r="FF29" i="25"/>
  <c r="FF41" i="25" s="1"/>
  <c r="FR38" i="25"/>
  <c r="FR29" i="25"/>
  <c r="FR41" i="25" s="1"/>
  <c r="BU38" i="25"/>
  <c r="BU29" i="25"/>
  <c r="BU41" i="25" s="1"/>
  <c r="CG38" i="25"/>
  <c r="CG29" i="25"/>
  <c r="CG41" i="25" s="1"/>
  <c r="D38" i="25"/>
  <c r="D29" i="25"/>
  <c r="D41" i="25" s="1"/>
  <c r="AZ38" i="25"/>
  <c r="AZ29" i="25"/>
  <c r="AZ41" i="25" s="1"/>
  <c r="CJ38" i="25"/>
  <c r="CJ29" i="25"/>
  <c r="CJ41" i="25" s="1"/>
  <c r="Q38" i="25"/>
  <c r="Q29" i="25"/>
  <c r="Q41" i="25" s="1"/>
  <c r="G29" i="25"/>
  <c r="G41" i="25" s="1"/>
  <c r="G38" i="25"/>
  <c r="AE29" i="25"/>
  <c r="AE41" i="25" s="1"/>
  <c r="AE38" i="25"/>
  <c r="BC29" i="25"/>
  <c r="BC41" i="25" s="1"/>
  <c r="BC38" i="25"/>
  <c r="CA38" i="25"/>
  <c r="CA29" i="25"/>
  <c r="CA41" i="25" s="1"/>
  <c r="CY38" i="25"/>
  <c r="CY29" i="25"/>
  <c r="CY41" i="25" s="1"/>
  <c r="DW38" i="25"/>
  <c r="DW29" i="25"/>
  <c r="DW41" i="25" s="1"/>
  <c r="EI38" i="25"/>
  <c r="EI29" i="25"/>
  <c r="EI41" i="25" s="1"/>
  <c r="FG38" i="25"/>
  <c r="FG29" i="25"/>
  <c r="FG41" i="25" s="1"/>
  <c r="FS38" i="25"/>
  <c r="FS29" i="25"/>
  <c r="FS41" i="25" s="1"/>
  <c r="T29" i="25"/>
  <c r="T41" i="25" s="1"/>
  <c r="T38" i="25"/>
  <c r="AF29" i="25"/>
  <c r="AF41" i="25" s="1"/>
  <c r="AF38" i="25"/>
  <c r="AR29" i="25"/>
  <c r="AR41" i="25" s="1"/>
  <c r="AR38" i="25"/>
  <c r="BD29" i="25"/>
  <c r="BD41" i="25" s="1"/>
  <c r="BD38" i="25"/>
  <c r="BP29" i="25"/>
  <c r="BP41" i="25" s="1"/>
  <c r="BP38" i="25"/>
  <c r="CB29" i="25"/>
  <c r="CB41" i="25" s="1"/>
  <c r="CB38" i="25"/>
  <c r="CN38" i="25"/>
  <c r="CN29" i="25"/>
  <c r="CN41" i="25" s="1"/>
  <c r="CZ29" i="25"/>
  <c r="CZ41" i="25" s="1"/>
  <c r="CZ38" i="25"/>
  <c r="DL29" i="25"/>
  <c r="DL41" i="25" s="1"/>
  <c r="DL38" i="25"/>
  <c r="DX29" i="25"/>
  <c r="DX41" i="25" s="1"/>
  <c r="DX38" i="25"/>
  <c r="EJ29" i="25"/>
  <c r="EJ41" i="25" s="1"/>
  <c r="EJ38" i="25"/>
  <c r="EV38" i="25"/>
  <c r="EV29" i="25"/>
  <c r="EV41" i="25" s="1"/>
  <c r="FH38" i="25"/>
  <c r="FH29" i="25"/>
  <c r="FH41" i="25" s="1"/>
  <c r="FT38" i="25"/>
  <c r="FT29" i="25"/>
  <c r="FT41" i="25" s="1"/>
  <c r="AW38" i="25"/>
  <c r="AW29" i="25"/>
  <c r="AW41" i="25" s="1"/>
  <c r="P38" i="25"/>
  <c r="P29" i="25"/>
  <c r="P41" i="25" s="1"/>
  <c r="DH38" i="25"/>
  <c r="DH29" i="25"/>
  <c r="DH41" i="25" s="1"/>
  <c r="AO38" i="25"/>
  <c r="AO29" i="25"/>
  <c r="AO41" i="25" s="1"/>
  <c r="S29" i="25"/>
  <c r="S41" i="25" s="1"/>
  <c r="S38" i="25"/>
  <c r="AQ29" i="25"/>
  <c r="AQ41" i="25" s="1"/>
  <c r="AQ38" i="25"/>
  <c r="BO38" i="25"/>
  <c r="BO29" i="25"/>
  <c r="BO41" i="25" s="1"/>
  <c r="CM38" i="25"/>
  <c r="CM29" i="25"/>
  <c r="CM41" i="25" s="1"/>
  <c r="DK38" i="25"/>
  <c r="DK29" i="25"/>
  <c r="DK41" i="25" s="1"/>
  <c r="EU38" i="25"/>
  <c r="EU29" i="25"/>
  <c r="EU41" i="25" s="1"/>
  <c r="H29" i="25"/>
  <c r="H41" i="25" s="1"/>
  <c r="H38" i="25"/>
  <c r="I29" i="25"/>
  <c r="I41" i="25" s="1"/>
  <c r="I38" i="25"/>
  <c r="U29" i="25"/>
  <c r="U41" i="25" s="1"/>
  <c r="U38" i="25"/>
  <c r="AG29" i="25"/>
  <c r="AG41" i="25" s="1"/>
  <c r="AG38" i="25"/>
  <c r="AS29" i="25"/>
  <c r="AS41" i="25" s="1"/>
  <c r="AS38" i="25"/>
  <c r="BE29" i="25"/>
  <c r="BE41" i="25" s="1"/>
  <c r="BE38" i="25"/>
  <c r="BQ29" i="25"/>
  <c r="BQ41" i="25" s="1"/>
  <c r="BQ38" i="25"/>
  <c r="CC29" i="25"/>
  <c r="CC41" i="25" s="1"/>
  <c r="CC38" i="25"/>
  <c r="CO29" i="25"/>
  <c r="CO41" i="25" s="1"/>
  <c r="CO38" i="25"/>
  <c r="DA29" i="25"/>
  <c r="DA41" i="25" s="1"/>
  <c r="DA38" i="25"/>
  <c r="DM29" i="25"/>
  <c r="DM41" i="25" s="1"/>
  <c r="DM38" i="25"/>
  <c r="DY29" i="25"/>
  <c r="DY41" i="25" s="1"/>
  <c r="DY38" i="25"/>
  <c r="EK29" i="25"/>
  <c r="EK41" i="25" s="1"/>
  <c r="EK38" i="25"/>
  <c r="EW38" i="25"/>
  <c r="EW29" i="25"/>
  <c r="EW41" i="25" s="1"/>
  <c r="FI29" i="25"/>
  <c r="FI41" i="25" s="1"/>
  <c r="FI38" i="25"/>
  <c r="FU29" i="25"/>
  <c r="FU41" i="25" s="1"/>
  <c r="FU38" i="25"/>
  <c r="V38" i="25"/>
  <c r="V29" i="25"/>
  <c r="V41" i="25" s="1"/>
  <c r="AT29" i="25"/>
  <c r="AT41" i="25" s="1"/>
  <c r="AT38" i="25"/>
  <c r="BR29" i="25"/>
  <c r="BR41" i="25" s="1"/>
  <c r="BR38" i="25"/>
  <c r="CP29" i="25"/>
  <c r="CP41" i="25" s="1"/>
  <c r="CP38" i="25"/>
  <c r="DN29" i="25"/>
  <c r="DN41" i="25" s="1"/>
  <c r="DN38" i="25"/>
  <c r="DZ29" i="25"/>
  <c r="DZ41" i="25" s="1"/>
  <c r="DZ38" i="25"/>
  <c r="EX29" i="25"/>
  <c r="EX41" i="25" s="1"/>
  <c r="EX38" i="25"/>
  <c r="FJ29" i="25"/>
  <c r="FJ41" i="25" s="1"/>
  <c r="FJ38" i="25"/>
  <c r="FV29" i="25"/>
  <c r="FV41" i="25" s="1"/>
  <c r="FV38" i="25"/>
  <c r="J29" i="25"/>
  <c r="J41" i="25" s="1"/>
  <c r="J38" i="25"/>
  <c r="AH29" i="25"/>
  <c r="AH41" i="25" s="1"/>
  <c r="AH38" i="25"/>
  <c r="BF29" i="25"/>
  <c r="BF41" i="25" s="1"/>
  <c r="BF38" i="25"/>
  <c r="CD29" i="25"/>
  <c r="CD41" i="25" s="1"/>
  <c r="CD38" i="25"/>
  <c r="DB29" i="25"/>
  <c r="DB41" i="25" s="1"/>
  <c r="DB38" i="25"/>
  <c r="EL29" i="25"/>
  <c r="EL41" i="25" s="1"/>
  <c r="EL38" i="25"/>
  <c r="K38" i="25"/>
  <c r="K29" i="25"/>
  <c r="K41" i="25" s="1"/>
  <c r="W38" i="25"/>
  <c r="W29" i="25"/>
  <c r="W41" i="25" s="1"/>
  <c r="AI38" i="25"/>
  <c r="AI29" i="25"/>
  <c r="AI41" i="25" s="1"/>
  <c r="AU38" i="25"/>
  <c r="AU29" i="25"/>
  <c r="AU41" i="25" s="1"/>
  <c r="BG38" i="25"/>
  <c r="BG29" i="25"/>
  <c r="BG41" i="25" s="1"/>
  <c r="BS29" i="25"/>
  <c r="BS41" i="25" s="1"/>
  <c r="BS38" i="25"/>
  <c r="CE29" i="25"/>
  <c r="CE41" i="25" s="1"/>
  <c r="CE38" i="25"/>
  <c r="CQ29" i="25"/>
  <c r="CQ41" i="25" s="1"/>
  <c r="CQ38" i="25"/>
  <c r="DC38" i="25"/>
  <c r="DC29" i="25"/>
  <c r="DC41" i="25" s="1"/>
  <c r="DO29" i="25"/>
  <c r="DO41" i="25" s="1"/>
  <c r="DO38" i="25"/>
  <c r="EA29" i="25"/>
  <c r="EA41" i="25" s="1"/>
  <c r="EA38" i="25"/>
  <c r="EM29" i="25"/>
  <c r="EM41" i="25" s="1"/>
  <c r="EM38" i="25"/>
  <c r="EY29" i="25"/>
  <c r="EY41" i="25" s="1"/>
  <c r="EY38" i="25"/>
  <c r="FK29" i="25"/>
  <c r="FK41" i="25" s="1"/>
  <c r="FK38" i="25"/>
  <c r="FW29" i="25"/>
  <c r="FW41" i="25" s="1"/>
  <c r="FW38" i="25"/>
  <c r="L38" i="25"/>
  <c r="L29" i="25"/>
  <c r="L41" i="25" s="1"/>
  <c r="X38" i="25"/>
  <c r="X29" i="25"/>
  <c r="X41" i="25" s="1"/>
  <c r="AJ38" i="25"/>
  <c r="AJ29" i="25"/>
  <c r="AJ41" i="25" s="1"/>
  <c r="AV38" i="25"/>
  <c r="AV29" i="25"/>
  <c r="AV41" i="25" s="1"/>
  <c r="BH38" i="25"/>
  <c r="BH29" i="25"/>
  <c r="BH41" i="25" s="1"/>
  <c r="BT38" i="25"/>
  <c r="BT29" i="25"/>
  <c r="BT41" i="25" s="1"/>
  <c r="CF38" i="25"/>
  <c r="CF29" i="25"/>
  <c r="CF41" i="25" s="1"/>
  <c r="CR38" i="25"/>
  <c r="CR29" i="25"/>
  <c r="CR41" i="25" s="1"/>
  <c r="DD38" i="25"/>
  <c r="DD29" i="25"/>
  <c r="DD41" i="25" s="1"/>
  <c r="DP38" i="25"/>
  <c r="DP29" i="25"/>
  <c r="DP41" i="25" s="1"/>
  <c r="EB38" i="25"/>
  <c r="EB29" i="25"/>
  <c r="EB41" i="25" s="1"/>
  <c r="EN38" i="25"/>
  <c r="EN29" i="25"/>
  <c r="EN41" i="25" s="1"/>
  <c r="EZ29" i="25"/>
  <c r="EZ41" i="25" s="1"/>
  <c r="EZ38" i="25"/>
  <c r="FL29" i="25"/>
  <c r="FL41" i="25" s="1"/>
  <c r="FL38" i="25"/>
  <c r="EC38" i="25"/>
  <c r="EC29" i="25"/>
  <c r="EC41" i="25" s="1"/>
  <c r="DE38" i="25"/>
  <c r="DE29" i="25"/>
  <c r="DE41" i="25" s="1"/>
  <c r="Y38" i="25"/>
  <c r="Y29" i="25"/>
  <c r="Y41" i="25" s="1"/>
  <c r="BI38" i="25"/>
  <c r="BI29" i="25"/>
  <c r="BI41" i="25" s="1"/>
  <c r="DQ38" i="25"/>
  <c r="DQ29" i="25"/>
  <c r="DQ41" i="25" s="1"/>
  <c r="EO38" i="25"/>
  <c r="EO29" i="25"/>
  <c r="EO41" i="25" s="1"/>
  <c r="FM38" i="25"/>
  <c r="FM29" i="25"/>
  <c r="FM41" i="25" s="1"/>
  <c r="FA38" i="25"/>
  <c r="FA29" i="25"/>
  <c r="FA41" i="25" s="1"/>
  <c r="B17" i="25"/>
  <c r="FY15" i="25"/>
  <c r="GA15" i="25" s="1"/>
  <c r="N38" i="25"/>
  <c r="N29" i="25"/>
  <c r="N41" i="25" s="1"/>
  <c r="Z38" i="25"/>
  <c r="Z29" i="25"/>
  <c r="Z41" i="25" s="1"/>
  <c r="AL38" i="25"/>
  <c r="AL29" i="25"/>
  <c r="AL41" i="25" s="1"/>
  <c r="AX38" i="25"/>
  <c r="AX29" i="25"/>
  <c r="AX41" i="25" s="1"/>
  <c r="BJ38" i="25"/>
  <c r="BJ29" i="25"/>
  <c r="BJ41" i="25" s="1"/>
  <c r="BV38" i="25"/>
  <c r="BV29" i="25"/>
  <c r="BV41" i="25" s="1"/>
  <c r="CH38" i="25"/>
  <c r="CH29" i="25"/>
  <c r="CH41" i="25" s="1"/>
  <c r="CT38" i="25"/>
  <c r="CT29" i="25"/>
  <c r="CT41" i="25" s="1"/>
  <c r="DF38" i="25"/>
  <c r="DF29" i="25"/>
  <c r="DF41" i="25" s="1"/>
  <c r="DR38" i="25"/>
  <c r="DR29" i="25"/>
  <c r="DR41" i="25" s="1"/>
  <c r="ED38" i="25"/>
  <c r="ED29" i="25"/>
  <c r="ED41" i="25" s="1"/>
  <c r="EP38" i="25"/>
  <c r="EP29" i="25"/>
  <c r="EP41" i="25" s="1"/>
  <c r="FB38" i="25"/>
  <c r="FB29" i="25"/>
  <c r="FB41" i="25" s="1"/>
  <c r="FN38" i="25"/>
  <c r="FN29" i="25"/>
  <c r="FN41" i="25" s="1"/>
  <c r="C38" i="25"/>
  <c r="C29" i="25"/>
  <c r="C41" i="25" s="1"/>
  <c r="O38" i="25"/>
  <c r="O29" i="25"/>
  <c r="O41" i="25" s="1"/>
  <c r="AA38" i="25"/>
  <c r="AA29" i="25"/>
  <c r="AA41" i="25" s="1"/>
  <c r="AM38" i="25"/>
  <c r="AM29" i="25"/>
  <c r="AM41" i="25" s="1"/>
  <c r="BK38" i="25"/>
  <c r="BK29" i="25"/>
  <c r="BK41" i="25" s="1"/>
  <c r="BW38" i="25"/>
  <c r="BW29" i="25"/>
  <c r="BW41" i="25" s="1"/>
  <c r="CI38" i="25"/>
  <c r="CI29" i="25"/>
  <c r="CI41" i="25" s="1"/>
  <c r="CU38" i="25"/>
  <c r="CU29" i="25"/>
  <c r="CU41" i="25" s="1"/>
  <c r="DG38" i="25"/>
  <c r="DG29" i="25"/>
  <c r="DG41" i="25" s="1"/>
  <c r="DS38" i="25"/>
  <c r="DS29" i="25"/>
  <c r="DS41" i="25" s="1"/>
  <c r="EE38" i="25"/>
  <c r="EE29" i="25"/>
  <c r="EE41" i="25" s="1"/>
  <c r="FC38" i="25"/>
  <c r="FC29" i="25"/>
  <c r="FC41" i="25" s="1"/>
  <c r="FO38" i="25"/>
  <c r="FO29" i="25"/>
  <c r="FO41" i="25" s="1"/>
  <c r="AK38" i="25"/>
  <c r="AK29" i="25"/>
  <c r="AK41" i="25" s="1"/>
  <c r="AB38" i="25"/>
  <c r="AB29" i="25"/>
  <c r="AB41" i="25" s="1"/>
  <c r="BX38" i="25"/>
  <c r="BX29" i="25"/>
  <c r="BX41" i="25" s="1"/>
  <c r="DT38" i="25"/>
  <c r="DT29" i="25"/>
  <c r="DT41" i="25" s="1"/>
  <c r="EF38" i="25"/>
  <c r="EF29" i="25"/>
  <c r="EF41" i="25" s="1"/>
  <c r="ER38" i="25"/>
  <c r="ER29" i="25"/>
  <c r="ER41" i="25" s="1"/>
  <c r="FD38" i="25"/>
  <c r="FD29" i="25"/>
  <c r="FD41" i="25" s="1"/>
  <c r="FP38" i="25"/>
  <c r="FP29" i="25"/>
  <c r="FP41" i="25" s="1"/>
  <c r="M15" i="25"/>
  <c r="M17" i="25" s="1"/>
  <c r="CG38" i="24"/>
  <c r="CG29" i="24"/>
  <c r="CG41" i="24" s="1"/>
  <c r="BJ38" i="24"/>
  <c r="BJ29" i="24"/>
  <c r="BJ41" i="24" s="1"/>
  <c r="DG38" i="24"/>
  <c r="DG29" i="24"/>
  <c r="DG41" i="24" s="1"/>
  <c r="EQ38" i="24"/>
  <c r="EQ29" i="24"/>
  <c r="EQ41" i="24" s="1"/>
  <c r="O38" i="24"/>
  <c r="O29" i="24"/>
  <c r="O41" i="24" s="1"/>
  <c r="AA38" i="24"/>
  <c r="AA29" i="24"/>
  <c r="AA41" i="24" s="1"/>
  <c r="AM38" i="24"/>
  <c r="AM29" i="24"/>
  <c r="AM41" i="24" s="1"/>
  <c r="AY38" i="24"/>
  <c r="AY29" i="24"/>
  <c r="AY41" i="24" s="1"/>
  <c r="BK38" i="24"/>
  <c r="BK29" i="24"/>
  <c r="BK41" i="24" s="1"/>
  <c r="BX38" i="24"/>
  <c r="BX29" i="24"/>
  <c r="BX41" i="24" s="1"/>
  <c r="CJ38" i="24"/>
  <c r="CJ29" i="24"/>
  <c r="CJ41" i="24" s="1"/>
  <c r="CV38" i="24"/>
  <c r="CV29" i="24"/>
  <c r="CV41" i="24" s="1"/>
  <c r="DH38" i="24"/>
  <c r="DH29" i="24"/>
  <c r="DH41" i="24" s="1"/>
  <c r="DT38" i="24"/>
  <c r="DT29" i="24"/>
  <c r="DT41" i="24" s="1"/>
  <c r="EF38" i="24"/>
  <c r="EF29" i="24"/>
  <c r="EF41" i="24" s="1"/>
  <c r="ES38" i="24"/>
  <c r="ES29" i="24"/>
  <c r="ES41" i="24" s="1"/>
  <c r="FE38" i="24"/>
  <c r="FE29" i="24"/>
  <c r="FE41" i="24" s="1"/>
  <c r="FQ38" i="24"/>
  <c r="FQ29" i="24"/>
  <c r="FQ41" i="24" s="1"/>
  <c r="X38" i="24"/>
  <c r="X29" i="24"/>
  <c r="X41" i="24" s="1"/>
  <c r="DE38" i="24"/>
  <c r="DE29" i="24"/>
  <c r="DE41" i="24" s="1"/>
  <c r="FB38" i="24"/>
  <c r="FB29" i="24"/>
  <c r="FB41" i="24" s="1"/>
  <c r="N38" i="24"/>
  <c r="N29" i="24"/>
  <c r="N41" i="24" s="1"/>
  <c r="BW38" i="24"/>
  <c r="BW29" i="24"/>
  <c r="BW41" i="24" s="1"/>
  <c r="DS38" i="24"/>
  <c r="DS29" i="24"/>
  <c r="DS41" i="24" s="1"/>
  <c r="FD38" i="24"/>
  <c r="FD29" i="24"/>
  <c r="FD41" i="24" s="1"/>
  <c r="D38" i="24"/>
  <c r="D29" i="24"/>
  <c r="D41" i="24" s="1"/>
  <c r="AN38" i="24"/>
  <c r="AN29" i="24"/>
  <c r="AN41" i="24" s="1"/>
  <c r="BL38" i="24"/>
  <c r="BL29" i="24"/>
  <c r="BL41" i="24" s="1"/>
  <c r="BY38" i="24"/>
  <c r="BY29" i="24"/>
  <c r="BY41" i="24" s="1"/>
  <c r="CK38" i="24"/>
  <c r="CK29" i="24"/>
  <c r="CK41" i="24" s="1"/>
  <c r="CW38" i="24"/>
  <c r="CW29" i="24"/>
  <c r="CW41" i="24" s="1"/>
  <c r="DI38" i="24"/>
  <c r="DI29" i="24"/>
  <c r="DI41" i="24" s="1"/>
  <c r="DU38" i="24"/>
  <c r="DU29" i="24"/>
  <c r="DU41" i="24" s="1"/>
  <c r="EG38" i="24"/>
  <c r="EG29" i="24"/>
  <c r="EG41" i="24" s="1"/>
  <c r="ET38" i="24"/>
  <c r="ET29" i="24"/>
  <c r="ET41" i="24" s="1"/>
  <c r="FF38" i="24"/>
  <c r="FF29" i="24"/>
  <c r="FF41" i="24" s="1"/>
  <c r="FR38" i="24"/>
  <c r="FR29" i="24"/>
  <c r="FR41" i="24" s="1"/>
  <c r="AV38" i="24"/>
  <c r="AV29" i="24"/>
  <c r="AV41" i="24" s="1"/>
  <c r="EC38" i="24"/>
  <c r="EC29" i="24"/>
  <c r="EC41" i="24" s="1"/>
  <c r="AL38" i="24"/>
  <c r="AL29" i="24"/>
  <c r="AL41" i="24" s="1"/>
  <c r="CI38" i="24"/>
  <c r="CI29" i="24"/>
  <c r="CI41" i="24" s="1"/>
  <c r="EE38" i="24"/>
  <c r="EE29" i="24"/>
  <c r="EE41" i="24" s="1"/>
  <c r="P38" i="24"/>
  <c r="P29" i="24"/>
  <c r="P41" i="24" s="1"/>
  <c r="R38" i="24"/>
  <c r="R29" i="24"/>
  <c r="R41" i="24" s="1"/>
  <c r="AP38" i="24"/>
  <c r="AP29" i="24"/>
  <c r="AP41" i="24" s="1"/>
  <c r="BO38" i="24"/>
  <c r="BO29" i="24"/>
  <c r="BO41" i="24" s="1"/>
  <c r="CM38" i="24"/>
  <c r="CM29" i="24"/>
  <c r="CM41" i="24" s="1"/>
  <c r="DK38" i="24"/>
  <c r="DK29" i="24"/>
  <c r="DK41" i="24" s="1"/>
  <c r="DW38" i="24"/>
  <c r="DW29" i="24"/>
  <c r="DW41" i="24" s="1"/>
  <c r="EV38" i="24"/>
  <c r="EV29" i="24"/>
  <c r="EV41" i="24" s="1"/>
  <c r="FT38" i="24"/>
  <c r="FT29" i="24"/>
  <c r="FT41" i="24" s="1"/>
  <c r="L38" i="24"/>
  <c r="L29" i="24"/>
  <c r="L41" i="24" s="1"/>
  <c r="CS38" i="24"/>
  <c r="CS29" i="24"/>
  <c r="CS41" i="24" s="1"/>
  <c r="AX38" i="24"/>
  <c r="AX29" i="24"/>
  <c r="AX41" i="24" s="1"/>
  <c r="CU38" i="24"/>
  <c r="CU29" i="24"/>
  <c r="CU41" i="24" s="1"/>
  <c r="FP38" i="24"/>
  <c r="FP29" i="24"/>
  <c r="FP41" i="24" s="1"/>
  <c r="AB38" i="24"/>
  <c r="AB29" i="24"/>
  <c r="AB41" i="24" s="1"/>
  <c r="F38" i="24"/>
  <c r="F29" i="24"/>
  <c r="F41" i="24" s="1"/>
  <c r="AD38" i="24"/>
  <c r="AD29" i="24"/>
  <c r="AD41" i="24" s="1"/>
  <c r="BB38" i="24"/>
  <c r="BB29" i="24"/>
  <c r="BB41" i="24" s="1"/>
  <c r="CA38" i="24"/>
  <c r="CA29" i="24"/>
  <c r="CA41" i="24" s="1"/>
  <c r="CY38" i="24"/>
  <c r="CY29" i="24"/>
  <c r="CY41" i="24" s="1"/>
  <c r="EI38" i="24"/>
  <c r="EI29" i="24"/>
  <c r="EI41" i="24" s="1"/>
  <c r="FH38" i="24"/>
  <c r="FH29" i="24"/>
  <c r="FH41" i="24" s="1"/>
  <c r="BH38" i="24"/>
  <c r="BH29" i="24"/>
  <c r="BH41" i="24" s="1"/>
  <c r="DQ38" i="24"/>
  <c r="DQ29" i="24"/>
  <c r="DQ41" i="24" s="1"/>
  <c r="C17" i="24"/>
  <c r="FZ15" i="24"/>
  <c r="H29" i="24"/>
  <c r="H41" i="24" s="1"/>
  <c r="H38" i="24"/>
  <c r="AF29" i="24"/>
  <c r="AF41" i="24" s="1"/>
  <c r="AF38" i="24"/>
  <c r="BD29" i="24"/>
  <c r="BD41" i="24" s="1"/>
  <c r="BD38" i="24"/>
  <c r="CC29" i="24"/>
  <c r="CC41" i="24" s="1"/>
  <c r="CC38" i="24"/>
  <c r="DA29" i="24"/>
  <c r="DA41" i="24" s="1"/>
  <c r="DA38" i="24"/>
  <c r="DY29" i="24"/>
  <c r="DY41" i="24" s="1"/>
  <c r="DY38" i="24"/>
  <c r="EX29" i="24"/>
  <c r="EX41" i="24" s="1"/>
  <c r="EX38" i="24"/>
  <c r="FV29" i="24"/>
  <c r="FV41" i="24" s="1"/>
  <c r="FV38" i="24"/>
  <c r="I29" i="24"/>
  <c r="I41" i="24" s="1"/>
  <c r="I38" i="24"/>
  <c r="U29" i="24"/>
  <c r="U41" i="24" s="1"/>
  <c r="U38" i="24"/>
  <c r="AG29" i="24"/>
  <c r="AG41" i="24" s="1"/>
  <c r="AG38" i="24"/>
  <c r="AS29" i="24"/>
  <c r="AS41" i="24" s="1"/>
  <c r="AS38" i="24"/>
  <c r="BE29" i="24"/>
  <c r="BE41" i="24" s="1"/>
  <c r="BE38" i="24"/>
  <c r="BR29" i="24"/>
  <c r="BR41" i="24" s="1"/>
  <c r="BR38" i="24"/>
  <c r="CD29" i="24"/>
  <c r="CD41" i="24" s="1"/>
  <c r="CD38" i="24"/>
  <c r="CP29" i="24"/>
  <c r="CP41" i="24" s="1"/>
  <c r="CP38" i="24"/>
  <c r="DB29" i="24"/>
  <c r="DB41" i="24" s="1"/>
  <c r="DB38" i="24"/>
  <c r="DN29" i="24"/>
  <c r="DN41" i="24" s="1"/>
  <c r="DN38" i="24"/>
  <c r="DZ29" i="24"/>
  <c r="DZ41" i="24" s="1"/>
  <c r="DZ38" i="24"/>
  <c r="EL29" i="24"/>
  <c r="EL41" i="24" s="1"/>
  <c r="EL38" i="24"/>
  <c r="EY29" i="24"/>
  <c r="EY41" i="24" s="1"/>
  <c r="EY38" i="24"/>
  <c r="FK29" i="24"/>
  <c r="FK41" i="24" s="1"/>
  <c r="FK38" i="24"/>
  <c r="FW29" i="24"/>
  <c r="FW41" i="24" s="1"/>
  <c r="FW38" i="24"/>
  <c r="BU38" i="24"/>
  <c r="BU29" i="24"/>
  <c r="BU41" i="24" s="1"/>
  <c r="EO38" i="24"/>
  <c r="EO29" i="24"/>
  <c r="EO41" i="24" s="1"/>
  <c r="Z38" i="24"/>
  <c r="Z29" i="24"/>
  <c r="Z41" i="24" s="1"/>
  <c r="T29" i="24"/>
  <c r="T41" i="24" s="1"/>
  <c r="T38" i="24"/>
  <c r="AR29" i="24"/>
  <c r="AR41" i="24" s="1"/>
  <c r="AR38" i="24"/>
  <c r="BQ29" i="24"/>
  <c r="BQ41" i="24" s="1"/>
  <c r="BQ38" i="24"/>
  <c r="CO29" i="24"/>
  <c r="CO41" i="24" s="1"/>
  <c r="CO38" i="24"/>
  <c r="DM29" i="24"/>
  <c r="DM41" i="24" s="1"/>
  <c r="DM38" i="24"/>
  <c r="EK29" i="24"/>
  <c r="EK41" i="24" s="1"/>
  <c r="EK38" i="24"/>
  <c r="FJ29" i="24"/>
  <c r="FJ41" i="24" s="1"/>
  <c r="FJ38" i="24"/>
  <c r="K38" i="24"/>
  <c r="K29" i="24"/>
  <c r="K41" i="24" s="1"/>
  <c r="W38" i="24"/>
  <c r="W29" i="24"/>
  <c r="W41" i="24" s="1"/>
  <c r="AI38" i="24"/>
  <c r="AI29" i="24"/>
  <c r="AI41" i="24" s="1"/>
  <c r="AU38" i="24"/>
  <c r="AU29" i="24"/>
  <c r="AU41" i="24" s="1"/>
  <c r="BG38" i="24"/>
  <c r="BG29" i="24"/>
  <c r="BG41" i="24" s="1"/>
  <c r="BT38" i="24"/>
  <c r="BT29" i="24"/>
  <c r="BT41" i="24" s="1"/>
  <c r="CF38" i="24"/>
  <c r="CF29" i="24"/>
  <c r="CF41" i="24" s="1"/>
  <c r="CR38" i="24"/>
  <c r="CR29" i="24"/>
  <c r="CR41" i="24" s="1"/>
  <c r="DD38" i="24"/>
  <c r="DD29" i="24"/>
  <c r="DD41" i="24" s="1"/>
  <c r="DP38" i="24"/>
  <c r="DP29" i="24"/>
  <c r="DP41" i="24" s="1"/>
  <c r="EB38" i="24"/>
  <c r="EB29" i="24"/>
  <c r="EB41" i="24" s="1"/>
  <c r="EN38" i="24"/>
  <c r="EN29" i="24"/>
  <c r="EN41" i="24" s="1"/>
  <c r="FA38" i="24"/>
  <c r="FA29" i="24"/>
  <c r="FA41" i="24" s="1"/>
  <c r="FM38" i="24"/>
  <c r="FM29" i="24"/>
  <c r="FM41" i="24" s="1"/>
  <c r="AJ38" i="24"/>
  <c r="AJ29" i="24"/>
  <c r="AJ41" i="24" s="1"/>
  <c r="FN38" i="24"/>
  <c r="FN29" i="24"/>
  <c r="FN41" i="24" s="1"/>
  <c r="G38" i="24"/>
  <c r="S38" i="24"/>
  <c r="AE38" i="24"/>
  <c r="AQ38" i="24"/>
  <c r="M29" i="24"/>
  <c r="M41" i="24" s="1"/>
  <c r="Y29" i="24"/>
  <c r="Y41" i="24" s="1"/>
  <c r="AK29" i="24"/>
  <c r="AK41" i="24" s="1"/>
  <c r="AW29" i="24"/>
  <c r="AW41" i="24" s="1"/>
  <c r="BI29" i="24"/>
  <c r="BI41" i="24" s="1"/>
  <c r="BV29" i="24"/>
  <c r="BV41" i="24" s="1"/>
  <c r="CH29" i="24"/>
  <c r="CH41" i="24" s="1"/>
  <c r="CT29" i="24"/>
  <c r="CT41" i="24" s="1"/>
  <c r="DF29" i="24"/>
  <c r="DF41" i="24" s="1"/>
  <c r="DR29" i="24"/>
  <c r="DR41" i="24" s="1"/>
  <c r="ED29" i="24"/>
  <c r="ED41" i="24" s="1"/>
  <c r="EP29" i="24"/>
  <c r="EP41" i="24" s="1"/>
  <c r="FC29" i="24"/>
  <c r="FC41" i="24" s="1"/>
  <c r="FO29" i="24"/>
  <c r="FO41" i="24" s="1"/>
  <c r="BF38" i="24"/>
  <c r="BS38" i="24"/>
  <c r="CE38" i="24"/>
  <c r="CQ38" i="24"/>
  <c r="DC38" i="24"/>
  <c r="DO38" i="24"/>
  <c r="EA38" i="24"/>
  <c r="EM38" i="24"/>
  <c r="EZ38" i="24"/>
  <c r="FL38" i="24"/>
  <c r="FX38" i="24"/>
  <c r="FZ13" i="24"/>
  <c r="J38" i="24"/>
  <c r="V38" i="24"/>
  <c r="AH38" i="24"/>
  <c r="AT38" i="24"/>
  <c r="E29" i="24"/>
  <c r="E41" i="24" s="1"/>
  <c r="Q29" i="24"/>
  <c r="Q41" i="24" s="1"/>
  <c r="AC29" i="24"/>
  <c r="AC41" i="24" s="1"/>
  <c r="AO29" i="24"/>
  <c r="AO41" i="24" s="1"/>
  <c r="BA29" i="24"/>
  <c r="BA41" i="24" s="1"/>
  <c r="BN29" i="24"/>
  <c r="BN41" i="24" s="1"/>
  <c r="BZ29" i="24"/>
  <c r="BZ41" i="24" s="1"/>
  <c r="CL29" i="24"/>
  <c r="CL41" i="24" s="1"/>
  <c r="CX29" i="24"/>
  <c r="CX41" i="24" s="1"/>
  <c r="DJ29" i="24"/>
  <c r="DJ41" i="24" s="1"/>
  <c r="DV29" i="24"/>
  <c r="DV41" i="24" s="1"/>
  <c r="EH29" i="24"/>
  <c r="EH41" i="24" s="1"/>
  <c r="EU29" i="24"/>
  <c r="EU41" i="24" s="1"/>
  <c r="FG29" i="24"/>
  <c r="FG41" i="24" s="1"/>
  <c r="FS29" i="24"/>
  <c r="FS41" i="24" s="1"/>
  <c r="BC29" i="24"/>
  <c r="BC41" i="24" s="1"/>
  <c r="BP29" i="24"/>
  <c r="BP41" i="24" s="1"/>
  <c r="CB29" i="24"/>
  <c r="CB41" i="24" s="1"/>
  <c r="CN29" i="24"/>
  <c r="CN41" i="24" s="1"/>
  <c r="CZ29" i="24"/>
  <c r="CZ41" i="24" s="1"/>
  <c r="DL29" i="24"/>
  <c r="DL41" i="24" s="1"/>
  <c r="DX29" i="24"/>
  <c r="DX41" i="24" s="1"/>
  <c r="EJ29" i="24"/>
  <c r="EJ41" i="24" s="1"/>
  <c r="EW29" i="24"/>
  <c r="EW41" i="24" s="1"/>
  <c r="FI29" i="24"/>
  <c r="FI41" i="24" s="1"/>
  <c r="FU29" i="24"/>
  <c r="FU41" i="24" s="1"/>
  <c r="B29" i="26" l="1"/>
  <c r="FY17" i="26"/>
  <c r="M38" i="25"/>
  <c r="M29" i="25"/>
  <c r="M41" i="25" s="1"/>
  <c r="B38" i="25"/>
  <c r="B33" i="25"/>
  <c r="B29" i="25"/>
  <c r="FY17" i="25"/>
  <c r="B32" i="25" s="1"/>
  <c r="B34" i="25" s="1"/>
  <c r="C38" i="24"/>
  <c r="FZ38" i="24" s="1"/>
  <c r="C33" i="24"/>
  <c r="C29" i="24"/>
  <c r="FZ17" i="24"/>
  <c r="C32" i="24" s="1"/>
  <c r="FY29" i="26" l="1"/>
  <c r="C33" i="25"/>
  <c r="B41" i="25"/>
  <c r="FY41" i="25" s="1"/>
  <c r="FY29" i="25"/>
  <c r="C32" i="25" s="1"/>
  <c r="C34" i="25" s="1"/>
  <c r="FY38" i="25"/>
  <c r="C34" i="24"/>
  <c r="D33" i="24"/>
  <c r="C41" i="24"/>
  <c r="FZ41" i="24" s="1"/>
  <c r="FZ29" i="24"/>
  <c r="D32" i="24" s="1"/>
  <c r="D34" i="24" s="1"/>
  <c r="FY27" i="23" l="1"/>
  <c r="FX27" i="23"/>
  <c r="FW27" i="23"/>
  <c r="FV27" i="23"/>
  <c r="FU27" i="23"/>
  <c r="FT27" i="23"/>
  <c r="FS27" i="23"/>
  <c r="FR27" i="23"/>
  <c r="FQ27" i="23"/>
  <c r="FP27" i="23"/>
  <c r="FO27" i="23"/>
  <c r="FN27" i="23"/>
  <c r="FM27" i="23"/>
  <c r="FL27" i="23"/>
  <c r="FK27" i="23"/>
  <c r="FJ27" i="23"/>
  <c r="FI27" i="23"/>
  <c r="FH27" i="23"/>
  <c r="FG27" i="23"/>
  <c r="FF27" i="23"/>
  <c r="FE27" i="23"/>
  <c r="FD27" i="23"/>
  <c r="FC27" i="23"/>
  <c r="FB27" i="23"/>
  <c r="FA27" i="23"/>
  <c r="EZ27" i="23"/>
  <c r="EY27" i="23"/>
  <c r="EX27" i="23"/>
  <c r="EW27" i="23"/>
  <c r="EV27" i="23"/>
  <c r="EU27" i="23"/>
  <c r="ET27" i="23"/>
  <c r="ES27" i="23"/>
  <c r="ER27" i="23"/>
  <c r="EQ27" i="23"/>
  <c r="EP27" i="23"/>
  <c r="EO27" i="23"/>
  <c r="EN27" i="23"/>
  <c r="EM27" i="23"/>
  <c r="EL27" i="23"/>
  <c r="EK27" i="23"/>
  <c r="EJ27" i="23"/>
  <c r="EI27" i="23"/>
  <c r="EH27" i="23"/>
  <c r="EG27" i="23"/>
  <c r="EF27" i="23"/>
  <c r="EE27" i="23"/>
  <c r="ED27" i="23"/>
  <c r="EC27" i="23"/>
  <c r="EB27" i="23"/>
  <c r="EA27" i="23"/>
  <c r="DZ27" i="23"/>
  <c r="DY27" i="23"/>
  <c r="DX27" i="23"/>
  <c r="DW27" i="23"/>
  <c r="DV27" i="23"/>
  <c r="DU27" i="23"/>
  <c r="DT27" i="23"/>
  <c r="DS27" i="23"/>
  <c r="DR27" i="23"/>
  <c r="DQ27" i="23"/>
  <c r="DP27" i="23"/>
  <c r="DO27" i="23"/>
  <c r="DN27" i="23"/>
  <c r="DM27" i="23"/>
  <c r="DL27" i="23"/>
  <c r="DK27" i="23"/>
  <c r="DJ27" i="23"/>
  <c r="DI27" i="23"/>
  <c r="DH27" i="23"/>
  <c r="DG27" i="23"/>
  <c r="DF27" i="23"/>
  <c r="DE27" i="23"/>
  <c r="DD27" i="23"/>
  <c r="DC27" i="23"/>
  <c r="DB27" i="23"/>
  <c r="DA27" i="23"/>
  <c r="CZ27" i="23"/>
  <c r="CY27" i="23"/>
  <c r="CX27" i="23"/>
  <c r="CW27" i="23"/>
  <c r="CV27" i="23"/>
  <c r="CU27" i="23"/>
  <c r="CT27" i="23"/>
  <c r="CS27" i="23"/>
  <c r="CR27" i="23"/>
  <c r="CQ27" i="23"/>
  <c r="CP27" i="23"/>
  <c r="CO27" i="23"/>
  <c r="CN27" i="23"/>
  <c r="CM27" i="23"/>
  <c r="CL27" i="23"/>
  <c r="CK27" i="23"/>
  <c r="CJ27" i="23"/>
  <c r="CI27" i="23"/>
  <c r="CH27" i="23"/>
  <c r="CG27" i="23"/>
  <c r="CF27" i="23"/>
  <c r="CE27" i="23"/>
  <c r="CD27" i="23"/>
  <c r="CC27" i="23"/>
  <c r="CB27" i="23"/>
  <c r="CA27" i="23"/>
  <c r="BZ27" i="23"/>
  <c r="BY27" i="23"/>
  <c r="BX27" i="23"/>
  <c r="BW27" i="23"/>
  <c r="BV27" i="23"/>
  <c r="BU27" i="23"/>
  <c r="BT27" i="23"/>
  <c r="BS27" i="23"/>
  <c r="BR27" i="23"/>
  <c r="BQ27" i="23"/>
  <c r="BP27" i="23"/>
  <c r="BO27" i="23"/>
  <c r="BN27" i="23"/>
  <c r="BM27" i="23"/>
  <c r="BL27" i="23"/>
  <c r="BK27" i="23"/>
  <c r="BJ27" i="23"/>
  <c r="BI27" i="23"/>
  <c r="BH27" i="23"/>
  <c r="BG27" i="23"/>
  <c r="BF27" i="23"/>
  <c r="BE27" i="23"/>
  <c r="BD27" i="23"/>
  <c r="BC27" i="23"/>
  <c r="BB27" i="23"/>
  <c r="BA27" i="23"/>
  <c r="AZ27" i="23"/>
  <c r="AY27" i="23"/>
  <c r="AX27" i="23"/>
  <c r="AW27" i="23"/>
  <c r="AV27" i="23"/>
  <c r="AU27" i="23"/>
  <c r="AT27" i="23"/>
  <c r="AS27" i="23"/>
  <c r="AR27" i="23"/>
  <c r="AQ27" i="23"/>
  <c r="AP27" i="23"/>
  <c r="AO27" i="23"/>
  <c r="AN27" i="23"/>
  <c r="AM27" i="23"/>
  <c r="AL27" i="23"/>
  <c r="AK27" i="23"/>
  <c r="AJ27" i="23"/>
  <c r="AI27" i="23"/>
  <c r="AH27" i="23"/>
  <c r="AG27" i="23"/>
  <c r="AF27" i="23"/>
  <c r="AE27" i="23"/>
  <c r="AD27" i="23"/>
  <c r="AC27" i="23"/>
  <c r="AB27" i="23"/>
  <c r="AA27" i="23"/>
  <c r="Z27" i="23"/>
  <c r="Y27" i="23"/>
  <c r="X27" i="23"/>
  <c r="W27" i="23"/>
  <c r="V27" i="23"/>
  <c r="U27" i="23"/>
  <c r="T27" i="23"/>
  <c r="S27" i="23"/>
  <c r="R27" i="23"/>
  <c r="Q27" i="23"/>
  <c r="P27" i="23"/>
  <c r="O27" i="23"/>
  <c r="N27" i="23"/>
  <c r="M27" i="23"/>
  <c r="L27" i="23"/>
  <c r="K27" i="23"/>
  <c r="J27" i="23"/>
  <c r="I27" i="23"/>
  <c r="H27" i="23"/>
  <c r="G27" i="23"/>
  <c r="F27" i="23"/>
  <c r="E27" i="23"/>
  <c r="D27" i="23"/>
  <c r="C27" i="23"/>
  <c r="FZ27" i="23" s="1"/>
  <c r="FZ25" i="23"/>
  <c r="FZ24" i="23"/>
  <c r="FZ23" i="23"/>
  <c r="FZ22" i="23"/>
  <c r="FZ21" i="23"/>
  <c r="FW17" i="23"/>
  <c r="FQ17" i="23"/>
  <c r="FK17" i="23"/>
  <c r="FE17" i="23"/>
  <c r="EY17" i="23"/>
  <c r="ES17" i="23"/>
  <c r="EM17" i="23"/>
  <c r="EG17" i="23"/>
  <c r="EA17" i="23"/>
  <c r="DU17" i="23"/>
  <c r="DO17" i="23"/>
  <c r="DI17" i="23"/>
  <c r="DC17" i="23"/>
  <c r="CW17" i="23"/>
  <c r="CQ17" i="23"/>
  <c r="CK17" i="23"/>
  <c r="CE17" i="23"/>
  <c r="BY17" i="23"/>
  <c r="BS17" i="23"/>
  <c r="BM17" i="23"/>
  <c r="BG17" i="23"/>
  <c r="BA17" i="23"/>
  <c r="AU17" i="23"/>
  <c r="AO17" i="23"/>
  <c r="AI17" i="23"/>
  <c r="AC17" i="23"/>
  <c r="W17" i="23"/>
  <c r="Q17" i="23"/>
  <c r="K17" i="23"/>
  <c r="E17" i="23"/>
  <c r="FZ16" i="23"/>
  <c r="FX15" i="23"/>
  <c r="FX17" i="23" s="1"/>
  <c r="FW15" i="23"/>
  <c r="FV15" i="23"/>
  <c r="FV17" i="23" s="1"/>
  <c r="FU15" i="23"/>
  <c r="FU17" i="23" s="1"/>
  <c r="FT15" i="23"/>
  <c r="FT17" i="23" s="1"/>
  <c r="FS15" i="23"/>
  <c r="FS17" i="23" s="1"/>
  <c r="FR15" i="23"/>
  <c r="FR17" i="23" s="1"/>
  <c r="FQ15" i="23"/>
  <c r="FP15" i="23"/>
  <c r="FP17" i="23" s="1"/>
  <c r="FO15" i="23"/>
  <c r="FO17" i="23" s="1"/>
  <c r="FN15" i="23"/>
  <c r="FN17" i="23" s="1"/>
  <c r="FM15" i="23"/>
  <c r="FM17" i="23" s="1"/>
  <c r="FL15" i="23"/>
  <c r="FL17" i="23" s="1"/>
  <c r="FK15" i="23"/>
  <c r="FJ15" i="23"/>
  <c r="FJ17" i="23" s="1"/>
  <c r="FI15" i="23"/>
  <c r="FI17" i="23" s="1"/>
  <c r="FH15" i="23"/>
  <c r="FH17" i="23" s="1"/>
  <c r="FG15" i="23"/>
  <c r="FG17" i="23" s="1"/>
  <c r="FF15" i="23"/>
  <c r="FF17" i="23" s="1"/>
  <c r="FE15" i="23"/>
  <c r="FD15" i="23"/>
  <c r="FD17" i="23" s="1"/>
  <c r="FC15" i="23"/>
  <c r="FC17" i="23" s="1"/>
  <c r="FB15" i="23"/>
  <c r="FB17" i="23" s="1"/>
  <c r="FA15" i="23"/>
  <c r="FA17" i="23" s="1"/>
  <c r="EZ15" i="23"/>
  <c r="EZ17" i="23" s="1"/>
  <c r="EY15" i="23"/>
  <c r="EX15" i="23"/>
  <c r="EX17" i="23" s="1"/>
  <c r="EW15" i="23"/>
  <c r="EW17" i="23" s="1"/>
  <c r="EV15" i="23"/>
  <c r="EV17" i="23" s="1"/>
  <c r="EU15" i="23"/>
  <c r="EU17" i="23" s="1"/>
  <c r="ET15" i="23"/>
  <c r="ET17" i="23" s="1"/>
  <c r="ES15" i="23"/>
  <c r="ER15" i="23"/>
  <c r="ER17" i="23" s="1"/>
  <c r="EQ15" i="23"/>
  <c r="EQ17" i="23" s="1"/>
  <c r="EP15" i="23"/>
  <c r="EP17" i="23" s="1"/>
  <c r="EO15" i="23"/>
  <c r="EO17" i="23" s="1"/>
  <c r="EN15" i="23"/>
  <c r="EN17" i="23" s="1"/>
  <c r="EM15" i="23"/>
  <c r="EL15" i="23"/>
  <c r="EL17" i="23" s="1"/>
  <c r="EK15" i="23"/>
  <c r="EK17" i="23" s="1"/>
  <c r="EJ15" i="23"/>
  <c r="EJ17" i="23" s="1"/>
  <c r="EI15" i="23"/>
  <c r="EI17" i="23" s="1"/>
  <c r="EH15" i="23"/>
  <c r="EH17" i="23" s="1"/>
  <c r="EG15" i="23"/>
  <c r="EF15" i="23"/>
  <c r="EF17" i="23" s="1"/>
  <c r="EE15" i="23"/>
  <c r="EE17" i="23" s="1"/>
  <c r="ED15" i="23"/>
  <c r="ED17" i="23" s="1"/>
  <c r="EC15" i="23"/>
  <c r="EC17" i="23" s="1"/>
  <c r="EB15" i="23"/>
  <c r="EB17" i="23" s="1"/>
  <c r="EA15" i="23"/>
  <c r="DZ15" i="23"/>
  <c r="DZ17" i="23" s="1"/>
  <c r="DY15" i="23"/>
  <c r="DY17" i="23" s="1"/>
  <c r="DX15" i="23"/>
  <c r="DX17" i="23" s="1"/>
  <c r="DW15" i="23"/>
  <c r="DW17" i="23" s="1"/>
  <c r="DV15" i="23"/>
  <c r="DV17" i="23" s="1"/>
  <c r="DU15" i="23"/>
  <c r="DT15" i="23"/>
  <c r="DT17" i="23" s="1"/>
  <c r="DS15" i="23"/>
  <c r="DS17" i="23" s="1"/>
  <c r="DR15" i="23"/>
  <c r="DR17" i="23" s="1"/>
  <c r="DQ15" i="23"/>
  <c r="DQ17" i="23" s="1"/>
  <c r="DP15" i="23"/>
  <c r="DP17" i="23" s="1"/>
  <c r="DO15" i="23"/>
  <c r="DN15" i="23"/>
  <c r="DN17" i="23" s="1"/>
  <c r="DM15" i="23"/>
  <c r="DM17" i="23" s="1"/>
  <c r="DL15" i="23"/>
  <c r="DL17" i="23" s="1"/>
  <c r="DK15" i="23"/>
  <c r="DK17" i="23" s="1"/>
  <c r="DJ15" i="23"/>
  <c r="DJ17" i="23" s="1"/>
  <c r="DI15" i="23"/>
  <c r="DH15" i="23"/>
  <c r="DH17" i="23" s="1"/>
  <c r="DG15" i="23"/>
  <c r="DG17" i="23" s="1"/>
  <c r="DF15" i="23"/>
  <c r="DF17" i="23" s="1"/>
  <c r="DE15" i="23"/>
  <c r="DE17" i="23" s="1"/>
  <c r="DD15" i="23"/>
  <c r="DD17" i="23" s="1"/>
  <c r="DC15" i="23"/>
  <c r="DB15" i="23"/>
  <c r="DB17" i="23" s="1"/>
  <c r="DA15" i="23"/>
  <c r="DA17" i="23" s="1"/>
  <c r="CZ15" i="23"/>
  <c r="CZ17" i="23" s="1"/>
  <c r="CY15" i="23"/>
  <c r="CY17" i="23" s="1"/>
  <c r="CX15" i="23"/>
  <c r="CX17" i="23" s="1"/>
  <c r="CW15" i="23"/>
  <c r="CV15" i="23"/>
  <c r="CV17" i="23" s="1"/>
  <c r="CU15" i="23"/>
  <c r="CU17" i="23" s="1"/>
  <c r="CT15" i="23"/>
  <c r="CT17" i="23" s="1"/>
  <c r="CS15" i="23"/>
  <c r="CS17" i="23" s="1"/>
  <c r="CR15" i="23"/>
  <c r="CR17" i="23" s="1"/>
  <c r="CQ15" i="23"/>
  <c r="CP15" i="23"/>
  <c r="CP17" i="23" s="1"/>
  <c r="CO15" i="23"/>
  <c r="CO17" i="23" s="1"/>
  <c r="CN15" i="23"/>
  <c r="CN17" i="23" s="1"/>
  <c r="CM15" i="23"/>
  <c r="CM17" i="23" s="1"/>
  <c r="CL15" i="23"/>
  <c r="CL17" i="23" s="1"/>
  <c r="CK15" i="23"/>
  <c r="CJ15" i="23"/>
  <c r="CJ17" i="23" s="1"/>
  <c r="CI15" i="23"/>
  <c r="CI17" i="23" s="1"/>
  <c r="CH15" i="23"/>
  <c r="CH17" i="23" s="1"/>
  <c r="CG15" i="23"/>
  <c r="CG17" i="23" s="1"/>
  <c r="CF15" i="23"/>
  <c r="CF17" i="23" s="1"/>
  <c r="CE15" i="23"/>
  <c r="CD15" i="23"/>
  <c r="CD17" i="23" s="1"/>
  <c r="CC15" i="23"/>
  <c r="CC17" i="23" s="1"/>
  <c r="CB15" i="23"/>
  <c r="CB17" i="23" s="1"/>
  <c r="CA15" i="23"/>
  <c r="CA17" i="23" s="1"/>
  <c r="BZ15" i="23"/>
  <c r="BZ17" i="23" s="1"/>
  <c r="BY15" i="23"/>
  <c r="BX15" i="23"/>
  <c r="BX17" i="23" s="1"/>
  <c r="BW15" i="23"/>
  <c r="BW17" i="23" s="1"/>
  <c r="BV15" i="23"/>
  <c r="BV17" i="23" s="1"/>
  <c r="BU15" i="23"/>
  <c r="BU17" i="23" s="1"/>
  <c r="BT15" i="23"/>
  <c r="BT17" i="23" s="1"/>
  <c r="BS15" i="23"/>
  <c r="BR15" i="23"/>
  <c r="BR17" i="23" s="1"/>
  <c r="BQ15" i="23"/>
  <c r="BQ17" i="23" s="1"/>
  <c r="BP15" i="23"/>
  <c r="BP17" i="23" s="1"/>
  <c r="BO15" i="23"/>
  <c r="BO17" i="23" s="1"/>
  <c r="BN15" i="23"/>
  <c r="BN17" i="23" s="1"/>
  <c r="BM15" i="23"/>
  <c r="BL15" i="23"/>
  <c r="BL17" i="23" s="1"/>
  <c r="BK15" i="23"/>
  <c r="BK17" i="23" s="1"/>
  <c r="BJ15" i="23"/>
  <c r="BJ17" i="23" s="1"/>
  <c r="BI15" i="23"/>
  <c r="BI17" i="23" s="1"/>
  <c r="BH15" i="23"/>
  <c r="BH17" i="23" s="1"/>
  <c r="BG15" i="23"/>
  <c r="BF15" i="23"/>
  <c r="BF17" i="23" s="1"/>
  <c r="BE15" i="23"/>
  <c r="BE17" i="23" s="1"/>
  <c r="BD15" i="23"/>
  <c r="BD17" i="23" s="1"/>
  <c r="BC15" i="23"/>
  <c r="BC17" i="23" s="1"/>
  <c r="BB15" i="23"/>
  <c r="BB17" i="23" s="1"/>
  <c r="BA15" i="23"/>
  <c r="AZ15" i="23"/>
  <c r="AZ17" i="23" s="1"/>
  <c r="AZ29" i="23" s="1"/>
  <c r="AY15" i="23"/>
  <c r="AY17" i="23" s="1"/>
  <c r="AX15" i="23"/>
  <c r="AX17" i="23" s="1"/>
  <c r="AW15" i="23"/>
  <c r="AW17" i="23" s="1"/>
  <c r="AV15" i="23"/>
  <c r="AV17" i="23" s="1"/>
  <c r="AU15" i="23"/>
  <c r="AT15" i="23"/>
  <c r="AT17" i="23" s="1"/>
  <c r="AS15" i="23"/>
  <c r="AS17" i="23" s="1"/>
  <c r="AR15" i="23"/>
  <c r="AR17" i="23" s="1"/>
  <c r="AQ15" i="23"/>
  <c r="AQ17" i="23" s="1"/>
  <c r="AP15" i="23"/>
  <c r="AP17" i="23" s="1"/>
  <c r="AO15" i="23"/>
  <c r="AN15" i="23"/>
  <c r="AN17" i="23" s="1"/>
  <c r="AM15" i="23"/>
  <c r="AM17" i="23" s="1"/>
  <c r="AL15" i="23"/>
  <c r="AL17" i="23" s="1"/>
  <c r="AK15" i="23"/>
  <c r="AK17" i="23" s="1"/>
  <c r="AJ15" i="23"/>
  <c r="AJ17" i="23" s="1"/>
  <c r="AI15" i="23"/>
  <c r="AH15" i="23"/>
  <c r="AH17" i="23" s="1"/>
  <c r="AG15" i="23"/>
  <c r="AG17" i="23" s="1"/>
  <c r="AF15" i="23"/>
  <c r="AF17" i="23" s="1"/>
  <c r="AE15" i="23"/>
  <c r="AE17" i="23" s="1"/>
  <c r="AD15" i="23"/>
  <c r="AD17" i="23" s="1"/>
  <c r="AC15" i="23"/>
  <c r="AB15" i="23"/>
  <c r="AB17" i="23" s="1"/>
  <c r="AA15" i="23"/>
  <c r="AA17" i="23" s="1"/>
  <c r="Z15" i="23"/>
  <c r="Z17" i="23" s="1"/>
  <c r="Y15" i="23"/>
  <c r="Y17" i="23" s="1"/>
  <c r="X15" i="23"/>
  <c r="X17" i="23" s="1"/>
  <c r="W15" i="23"/>
  <c r="V15" i="23"/>
  <c r="V17" i="23" s="1"/>
  <c r="U15" i="23"/>
  <c r="U17" i="23" s="1"/>
  <c r="T15" i="23"/>
  <c r="T17" i="23" s="1"/>
  <c r="S15" i="23"/>
  <c r="S17" i="23" s="1"/>
  <c r="R15" i="23"/>
  <c r="R17" i="23" s="1"/>
  <c r="Q15" i="23"/>
  <c r="P15" i="23"/>
  <c r="P17" i="23" s="1"/>
  <c r="O15" i="23"/>
  <c r="O17" i="23" s="1"/>
  <c r="N15" i="23"/>
  <c r="N17" i="23" s="1"/>
  <c r="M15" i="23"/>
  <c r="M17" i="23" s="1"/>
  <c r="L15" i="23"/>
  <c r="L17" i="23" s="1"/>
  <c r="K15" i="23"/>
  <c r="J15" i="23"/>
  <c r="J17" i="23" s="1"/>
  <c r="I15" i="23"/>
  <c r="I17" i="23" s="1"/>
  <c r="H15" i="23"/>
  <c r="H17" i="23" s="1"/>
  <c r="G15" i="23"/>
  <c r="G17" i="23" s="1"/>
  <c r="F15" i="23"/>
  <c r="F17" i="23" s="1"/>
  <c r="E15" i="23"/>
  <c r="D15" i="23"/>
  <c r="D17" i="23" s="1"/>
  <c r="C15" i="23"/>
  <c r="C17" i="23" s="1"/>
  <c r="FY13" i="23"/>
  <c r="FZ13" i="23" s="1"/>
  <c r="FZ11" i="23"/>
  <c r="FZ10" i="23"/>
  <c r="FZ8" i="23"/>
  <c r="FZ6" i="23"/>
  <c r="FZ5" i="23"/>
  <c r="FE38" i="22"/>
  <c r="DD38" i="22"/>
  <c r="CH38" i="22"/>
  <c r="CF38" i="22"/>
  <c r="BP38" i="22"/>
  <c r="BN38" i="22"/>
  <c r="AP38" i="22"/>
  <c r="AO38" i="22"/>
  <c r="R38" i="22"/>
  <c r="Q38" i="22"/>
  <c r="FX29" i="22"/>
  <c r="FX41" i="22" s="1"/>
  <c r="FW29" i="22"/>
  <c r="FW41" i="22" s="1"/>
  <c r="FL29" i="22"/>
  <c r="FL41" i="22" s="1"/>
  <c r="EZ29" i="22"/>
  <c r="EZ41" i="22" s="1"/>
  <c r="EN29" i="22"/>
  <c r="EN41" i="22" s="1"/>
  <c r="EB29" i="22"/>
  <c r="EB41" i="22" s="1"/>
  <c r="DP29" i="22"/>
  <c r="DP41" i="22" s="1"/>
  <c r="DD29" i="22"/>
  <c r="DD41" i="22" s="1"/>
  <c r="CR29" i="22"/>
  <c r="CR41" i="22" s="1"/>
  <c r="CF29" i="22"/>
  <c r="CF41" i="22" s="1"/>
  <c r="BT29" i="22"/>
  <c r="BT41" i="22" s="1"/>
  <c r="BH29" i="22"/>
  <c r="BH41" i="22" s="1"/>
  <c r="AV29" i="22"/>
  <c r="AV41" i="22" s="1"/>
  <c r="AJ29" i="22"/>
  <c r="AJ41" i="22" s="1"/>
  <c r="X29" i="22"/>
  <c r="X41" i="22" s="1"/>
  <c r="L29" i="22"/>
  <c r="L41" i="22" s="1"/>
  <c r="FY27" i="22"/>
  <c r="FX27" i="22"/>
  <c r="FW27" i="22"/>
  <c r="FV27" i="22"/>
  <c r="FU27" i="22"/>
  <c r="FT27" i="22"/>
  <c r="FS27" i="22"/>
  <c r="FR27" i="22"/>
  <c r="FQ27" i="22"/>
  <c r="FP27" i="22"/>
  <c r="FO27" i="22"/>
  <c r="FN27" i="22"/>
  <c r="FM27" i="22"/>
  <c r="FL27" i="22"/>
  <c r="FK27" i="22"/>
  <c r="FJ27" i="22"/>
  <c r="FI27" i="22"/>
  <c r="FH27" i="22"/>
  <c r="FG27" i="22"/>
  <c r="FF27" i="22"/>
  <c r="FE27" i="22"/>
  <c r="FD27" i="22"/>
  <c r="FC27" i="22"/>
  <c r="FB27" i="22"/>
  <c r="FA27" i="22"/>
  <c r="EZ27" i="22"/>
  <c r="EY27" i="22"/>
  <c r="EX27" i="22"/>
  <c r="EW27" i="22"/>
  <c r="EV27" i="22"/>
  <c r="EU27" i="22"/>
  <c r="ET27" i="22"/>
  <c r="ES27" i="22"/>
  <c r="ER27" i="22"/>
  <c r="EQ27" i="22"/>
  <c r="EP27" i="22"/>
  <c r="EO27" i="22"/>
  <c r="EN27" i="22"/>
  <c r="EM27" i="22"/>
  <c r="EL27" i="22"/>
  <c r="EK27" i="22"/>
  <c r="EJ27" i="22"/>
  <c r="EI27" i="22"/>
  <c r="EH27" i="22"/>
  <c r="EG27" i="22"/>
  <c r="EF27" i="22"/>
  <c r="EE27" i="22"/>
  <c r="ED27" i="22"/>
  <c r="EC27" i="22"/>
  <c r="EB27" i="22"/>
  <c r="EA27" i="22"/>
  <c r="DZ27" i="22"/>
  <c r="DY27" i="22"/>
  <c r="DX27" i="22"/>
  <c r="DW27" i="22"/>
  <c r="DV27" i="22"/>
  <c r="DU27" i="22"/>
  <c r="DT27" i="22"/>
  <c r="DS27" i="22"/>
  <c r="DR27" i="22"/>
  <c r="DQ27" i="22"/>
  <c r="DP27" i="22"/>
  <c r="DO27" i="22"/>
  <c r="DN27" i="22"/>
  <c r="DM27" i="22"/>
  <c r="DL27" i="22"/>
  <c r="DK27" i="22"/>
  <c r="DJ27" i="22"/>
  <c r="DI27" i="22"/>
  <c r="DH27" i="22"/>
  <c r="DG27" i="22"/>
  <c r="DF27" i="22"/>
  <c r="DE27" i="22"/>
  <c r="DD27" i="22"/>
  <c r="DC27" i="22"/>
  <c r="DB27" i="22"/>
  <c r="DA27" i="22"/>
  <c r="CZ27" i="22"/>
  <c r="CY27" i="22"/>
  <c r="CX27" i="22"/>
  <c r="CW27" i="22"/>
  <c r="CV27" i="22"/>
  <c r="CU27" i="22"/>
  <c r="CT27" i="22"/>
  <c r="CS27" i="22"/>
  <c r="CR27" i="22"/>
  <c r="CQ27" i="22"/>
  <c r="CP27" i="22"/>
  <c r="CO27" i="22"/>
  <c r="CN27" i="22"/>
  <c r="CM27" i="22"/>
  <c r="CL27" i="22"/>
  <c r="CK27" i="22"/>
  <c r="CJ27" i="22"/>
  <c r="CI27" i="22"/>
  <c r="CH27" i="22"/>
  <c r="CG27" i="22"/>
  <c r="CF27" i="22"/>
  <c r="CE27" i="22"/>
  <c r="CD27" i="22"/>
  <c r="CC27" i="22"/>
  <c r="CB27" i="22"/>
  <c r="CA27" i="22"/>
  <c r="BZ27" i="22"/>
  <c r="BY27" i="22"/>
  <c r="BX27" i="22"/>
  <c r="BW27" i="22"/>
  <c r="BV27" i="22"/>
  <c r="BU27" i="22"/>
  <c r="BT27" i="22"/>
  <c r="BS27" i="22"/>
  <c r="BR27" i="22"/>
  <c r="BQ27" i="22"/>
  <c r="BP27" i="22"/>
  <c r="BO27" i="22"/>
  <c r="BN27" i="22"/>
  <c r="BM27" i="22"/>
  <c r="BL27" i="22"/>
  <c r="BK27" i="22"/>
  <c r="BJ27" i="22"/>
  <c r="BI27" i="22"/>
  <c r="BH27" i="22"/>
  <c r="BG27" i="22"/>
  <c r="BF27" i="22"/>
  <c r="BE27" i="22"/>
  <c r="BD27" i="22"/>
  <c r="BC27" i="22"/>
  <c r="BB27" i="22"/>
  <c r="BA27" i="22"/>
  <c r="AZ27" i="22"/>
  <c r="AY27" i="22"/>
  <c r="AX27" i="22"/>
  <c r="AW27" i="22"/>
  <c r="AV27" i="22"/>
  <c r="AU27" i="22"/>
  <c r="AT27" i="22"/>
  <c r="AS27" i="22"/>
  <c r="AR27" i="22"/>
  <c r="AQ27" i="22"/>
  <c r="AP27" i="22"/>
  <c r="AO27" i="22"/>
  <c r="AN27" i="22"/>
  <c r="AM27" i="22"/>
  <c r="AL27" i="22"/>
  <c r="AK27" i="22"/>
  <c r="AJ27" i="22"/>
  <c r="AI27" i="22"/>
  <c r="AH27" i="22"/>
  <c r="AG27" i="22"/>
  <c r="AF27" i="22"/>
  <c r="AE27" i="22"/>
  <c r="AD27" i="22"/>
  <c r="AC27" i="22"/>
  <c r="AB27" i="22"/>
  <c r="AA27" i="22"/>
  <c r="Z27" i="22"/>
  <c r="Y27" i="22"/>
  <c r="X27" i="22"/>
  <c r="W27" i="22"/>
  <c r="V27" i="22"/>
  <c r="U27" i="22"/>
  <c r="T27" i="22"/>
  <c r="S27" i="22"/>
  <c r="R27" i="22"/>
  <c r="Q27" i="22"/>
  <c r="P27" i="22"/>
  <c r="O27" i="22"/>
  <c r="N27" i="22"/>
  <c r="M27" i="22"/>
  <c r="L27" i="22"/>
  <c r="K27" i="22"/>
  <c r="J27" i="22"/>
  <c r="I27" i="22"/>
  <c r="H27" i="22"/>
  <c r="G27" i="22"/>
  <c r="F27" i="22"/>
  <c r="E27" i="22"/>
  <c r="D27" i="22"/>
  <c r="C27" i="22"/>
  <c r="FZ27" i="22" s="1"/>
  <c r="FZ25" i="22"/>
  <c r="FZ24" i="22"/>
  <c r="FZ23" i="22"/>
  <c r="FZ22" i="22"/>
  <c r="FZ21" i="22"/>
  <c r="FX17" i="22"/>
  <c r="FX38" i="22" s="1"/>
  <c r="FU17" i="22"/>
  <c r="FT17" i="22"/>
  <c r="FS17" i="22"/>
  <c r="FS38" i="22" s="1"/>
  <c r="FP17" i="22"/>
  <c r="FP38" i="22" s="1"/>
  <c r="FO17" i="22"/>
  <c r="FO38" i="22" s="1"/>
  <c r="FN17" i="22"/>
  <c r="FL17" i="22"/>
  <c r="FL38" i="22" s="1"/>
  <c r="FH17" i="22"/>
  <c r="FG17" i="22"/>
  <c r="FG38" i="22" s="1"/>
  <c r="FD17" i="22"/>
  <c r="FC17" i="22"/>
  <c r="FB17" i="22"/>
  <c r="EZ17" i="22"/>
  <c r="EZ38" i="22" s="1"/>
  <c r="EW17" i="22"/>
  <c r="EW38" i="22" s="1"/>
  <c r="EV17" i="22"/>
  <c r="EU17" i="22"/>
  <c r="EU38" i="22" s="1"/>
  <c r="EP17" i="22"/>
  <c r="EN17" i="22"/>
  <c r="EN38" i="22" s="1"/>
  <c r="EK17" i="22"/>
  <c r="EJ17" i="22"/>
  <c r="EI17" i="22"/>
  <c r="EI38" i="22" s="1"/>
  <c r="EF17" i="22"/>
  <c r="EF38" i="22" s="1"/>
  <c r="EE17" i="22"/>
  <c r="EE38" i="22" s="1"/>
  <c r="ED17" i="22"/>
  <c r="EB17" i="22"/>
  <c r="EB38" i="22" s="1"/>
  <c r="DX17" i="22"/>
  <c r="DW17" i="22"/>
  <c r="DW38" i="22" s="1"/>
  <c r="DT17" i="22"/>
  <c r="DS17" i="22"/>
  <c r="DR17" i="22"/>
  <c r="DR29" i="22" s="1"/>
  <c r="DR41" i="22" s="1"/>
  <c r="DP17" i="22"/>
  <c r="DP38" i="22" s="1"/>
  <c r="DM17" i="22"/>
  <c r="DM38" i="22" s="1"/>
  <c r="DL17" i="22"/>
  <c r="DK17" i="22"/>
  <c r="DK38" i="22" s="1"/>
  <c r="DF17" i="22"/>
  <c r="DD17" i="22"/>
  <c r="DA17" i="22"/>
  <c r="CZ17" i="22"/>
  <c r="CY17" i="22"/>
  <c r="CY38" i="22" s="1"/>
  <c r="CV17" i="22"/>
  <c r="CV38" i="22" s="1"/>
  <c r="CU17" i="22"/>
  <c r="CU38" i="22" s="1"/>
  <c r="CT17" i="22"/>
  <c r="CR17" i="22"/>
  <c r="CR38" i="22" s="1"/>
  <c r="CN17" i="22"/>
  <c r="CM17" i="22"/>
  <c r="CM38" i="22" s="1"/>
  <c r="CJ17" i="22"/>
  <c r="CI17" i="22"/>
  <c r="CH17" i="22"/>
  <c r="CH29" i="22" s="1"/>
  <c r="CH41" i="22" s="1"/>
  <c r="CF17" i="22"/>
  <c r="CC17" i="22"/>
  <c r="CB17" i="22"/>
  <c r="CA17" i="22"/>
  <c r="BV17" i="22"/>
  <c r="BV29" i="22" s="1"/>
  <c r="BV41" i="22" s="1"/>
  <c r="BT17" i="22"/>
  <c r="BT38" i="22" s="1"/>
  <c r="BQ17" i="22"/>
  <c r="BP17" i="22"/>
  <c r="BP29" i="22" s="1"/>
  <c r="BP41" i="22" s="1"/>
  <c r="BO17" i="22"/>
  <c r="BL17" i="22"/>
  <c r="BK17" i="22"/>
  <c r="BK38" i="22" s="1"/>
  <c r="BJ17" i="22"/>
  <c r="BH17" i="22"/>
  <c r="BH38" i="22" s="1"/>
  <c r="BD17" i="22"/>
  <c r="BC17" i="22"/>
  <c r="BC29" i="22" s="1"/>
  <c r="BC41" i="22" s="1"/>
  <c r="AZ17" i="22"/>
  <c r="AZ29" i="22" s="1"/>
  <c r="AY17" i="22"/>
  <c r="AX17" i="22"/>
  <c r="AV17" i="22"/>
  <c r="AV38" i="22" s="1"/>
  <c r="AS17" i="22"/>
  <c r="AR17" i="22"/>
  <c r="AQ17" i="22"/>
  <c r="AL17" i="22"/>
  <c r="AJ17" i="22"/>
  <c r="AJ38" i="22" s="1"/>
  <c r="AG17" i="22"/>
  <c r="AF17" i="22"/>
  <c r="AE17" i="22"/>
  <c r="AB17" i="22"/>
  <c r="AA17" i="22"/>
  <c r="AA29" i="22" s="1"/>
  <c r="AA41" i="22" s="1"/>
  <c r="Z17" i="22"/>
  <c r="X17" i="22"/>
  <c r="X38" i="22" s="1"/>
  <c r="T17" i="22"/>
  <c r="S17" i="22"/>
  <c r="P17" i="22"/>
  <c r="O17" i="22"/>
  <c r="N17" i="22"/>
  <c r="L17" i="22"/>
  <c r="L38" i="22" s="1"/>
  <c r="I17" i="22"/>
  <c r="H17" i="22"/>
  <c r="G17" i="22"/>
  <c r="FZ16" i="22"/>
  <c r="FX15" i="22"/>
  <c r="FW15" i="22"/>
  <c r="FW17" i="22" s="1"/>
  <c r="FW38" i="22" s="1"/>
  <c r="FV15" i="22"/>
  <c r="FV17" i="22" s="1"/>
  <c r="FU15" i="22"/>
  <c r="FT15" i="22"/>
  <c r="FS15" i="22"/>
  <c r="FR15" i="22"/>
  <c r="FR17" i="22" s="1"/>
  <c r="FQ15" i="22"/>
  <c r="FQ17" i="22" s="1"/>
  <c r="FP15" i="22"/>
  <c r="FO15" i="22"/>
  <c r="FN15" i="22"/>
  <c r="FM15" i="22"/>
  <c r="FM17" i="22" s="1"/>
  <c r="FL15" i="22"/>
  <c r="FK15" i="22"/>
  <c r="FK17" i="22" s="1"/>
  <c r="FJ15" i="22"/>
  <c r="FJ17" i="22" s="1"/>
  <c r="FJ29" i="22" s="1"/>
  <c r="FJ41" i="22" s="1"/>
  <c r="FI15" i="22"/>
  <c r="FI17" i="22" s="1"/>
  <c r="FH15" i="22"/>
  <c r="FG15" i="22"/>
  <c r="FF15" i="22"/>
  <c r="FF17" i="22" s="1"/>
  <c r="FE15" i="22"/>
  <c r="FE17" i="22" s="1"/>
  <c r="FE29" i="22" s="1"/>
  <c r="FE41" i="22" s="1"/>
  <c r="FD15" i="22"/>
  <c r="FC15" i="22"/>
  <c r="FB15" i="22"/>
  <c r="FA15" i="22"/>
  <c r="FA17" i="22" s="1"/>
  <c r="EZ15" i="22"/>
  <c r="EY15" i="22"/>
  <c r="EY17" i="22" s="1"/>
  <c r="EY38" i="22" s="1"/>
  <c r="EX15" i="22"/>
  <c r="EX17" i="22" s="1"/>
  <c r="EW15" i="22"/>
  <c r="EV15" i="22"/>
  <c r="EU15" i="22"/>
  <c r="ET15" i="22"/>
  <c r="ET17" i="22" s="1"/>
  <c r="ES15" i="22"/>
  <c r="ES17" i="22" s="1"/>
  <c r="ER15" i="22"/>
  <c r="ER17" i="22" s="1"/>
  <c r="EQ15" i="22"/>
  <c r="EQ17" i="22" s="1"/>
  <c r="EP15" i="22"/>
  <c r="EO15" i="22"/>
  <c r="EO17" i="22" s="1"/>
  <c r="EN15" i="22"/>
  <c r="EM15" i="22"/>
  <c r="EM17" i="22" s="1"/>
  <c r="EL15" i="22"/>
  <c r="EL17" i="22" s="1"/>
  <c r="EK15" i="22"/>
  <c r="EJ15" i="22"/>
  <c r="EI15" i="22"/>
  <c r="EH15" i="22"/>
  <c r="EH17" i="22" s="1"/>
  <c r="EG15" i="22"/>
  <c r="EG17" i="22" s="1"/>
  <c r="EF15" i="22"/>
  <c r="EE15" i="22"/>
  <c r="ED15" i="22"/>
  <c r="EC15" i="22"/>
  <c r="EC17" i="22" s="1"/>
  <c r="EB15" i="22"/>
  <c r="EA15" i="22"/>
  <c r="EA17" i="22" s="1"/>
  <c r="EA38" i="22" s="1"/>
  <c r="DZ15" i="22"/>
  <c r="DZ17" i="22" s="1"/>
  <c r="DY15" i="22"/>
  <c r="DY17" i="22" s="1"/>
  <c r="DX15" i="22"/>
  <c r="DW15" i="22"/>
  <c r="DV15" i="22"/>
  <c r="DV17" i="22" s="1"/>
  <c r="DU15" i="22"/>
  <c r="DU17" i="22" s="1"/>
  <c r="DT15" i="22"/>
  <c r="DS15" i="22"/>
  <c r="DR15" i="22"/>
  <c r="DQ15" i="22"/>
  <c r="DQ17" i="22" s="1"/>
  <c r="DP15" i="22"/>
  <c r="DO15" i="22"/>
  <c r="DO17" i="22" s="1"/>
  <c r="DN15" i="22"/>
  <c r="DN17" i="22" s="1"/>
  <c r="DM15" i="22"/>
  <c r="DL15" i="22"/>
  <c r="DK15" i="22"/>
  <c r="DJ15" i="22"/>
  <c r="DJ17" i="22" s="1"/>
  <c r="DI15" i="22"/>
  <c r="DI17" i="22" s="1"/>
  <c r="DH15" i="22"/>
  <c r="DH17" i="22" s="1"/>
  <c r="DG15" i="22"/>
  <c r="DG17" i="22" s="1"/>
  <c r="DF15" i="22"/>
  <c r="DE15" i="22"/>
  <c r="DE17" i="22" s="1"/>
  <c r="DD15" i="22"/>
  <c r="DC15" i="22"/>
  <c r="DC17" i="22" s="1"/>
  <c r="DC38" i="22" s="1"/>
  <c r="DB15" i="22"/>
  <c r="DB17" i="22" s="1"/>
  <c r="DB29" i="22" s="1"/>
  <c r="DB41" i="22" s="1"/>
  <c r="DA15" i="22"/>
  <c r="CZ15" i="22"/>
  <c r="CY15" i="22"/>
  <c r="CX15" i="22"/>
  <c r="CX17" i="22" s="1"/>
  <c r="CW15" i="22"/>
  <c r="CW17" i="22" s="1"/>
  <c r="CV15" i="22"/>
  <c r="CU15" i="22"/>
  <c r="CT15" i="22"/>
  <c r="CS15" i="22"/>
  <c r="CS17" i="22" s="1"/>
  <c r="CR15" i="22"/>
  <c r="CQ15" i="22"/>
  <c r="CQ17" i="22" s="1"/>
  <c r="CP15" i="22"/>
  <c r="CP17" i="22" s="1"/>
  <c r="CO15" i="22"/>
  <c r="CO17" i="22" s="1"/>
  <c r="CN15" i="22"/>
  <c r="CM15" i="22"/>
  <c r="CL15" i="22"/>
  <c r="CL17" i="22" s="1"/>
  <c r="CK15" i="22"/>
  <c r="CK17" i="22" s="1"/>
  <c r="CJ15" i="22"/>
  <c r="CI15" i="22"/>
  <c r="CH15" i="22"/>
  <c r="CG15" i="22"/>
  <c r="CG17" i="22" s="1"/>
  <c r="CF15" i="22"/>
  <c r="CE15" i="22"/>
  <c r="CE17" i="22" s="1"/>
  <c r="CE38" i="22" s="1"/>
  <c r="CD15" i="22"/>
  <c r="CD17" i="22" s="1"/>
  <c r="CC15" i="22"/>
  <c r="CB15" i="22"/>
  <c r="CA15" i="22"/>
  <c r="BZ15" i="22"/>
  <c r="BZ17" i="22" s="1"/>
  <c r="BY15" i="22"/>
  <c r="BY17" i="22" s="1"/>
  <c r="BX15" i="22"/>
  <c r="BX17" i="22" s="1"/>
  <c r="BW15" i="22"/>
  <c r="BW17" i="22" s="1"/>
  <c r="BV15" i="22"/>
  <c r="BU15" i="22"/>
  <c r="BU17" i="22" s="1"/>
  <c r="BT15" i="22"/>
  <c r="BS15" i="22"/>
  <c r="BS17" i="22" s="1"/>
  <c r="BR15" i="22"/>
  <c r="BR17" i="22" s="1"/>
  <c r="BQ15" i="22"/>
  <c r="BP15" i="22"/>
  <c r="BO15" i="22"/>
  <c r="BN15" i="22"/>
  <c r="BN17" i="22" s="1"/>
  <c r="BN29" i="22" s="1"/>
  <c r="BN41" i="22" s="1"/>
  <c r="BM15" i="22"/>
  <c r="BM17" i="22" s="1"/>
  <c r="BL15" i="22"/>
  <c r="BK15" i="22"/>
  <c r="BJ15" i="22"/>
  <c r="BI15" i="22"/>
  <c r="BI17" i="22" s="1"/>
  <c r="BH15" i="22"/>
  <c r="BG15" i="22"/>
  <c r="BG17" i="22" s="1"/>
  <c r="BG38" i="22" s="1"/>
  <c r="BF15" i="22"/>
  <c r="BF17" i="22" s="1"/>
  <c r="BE15" i="22"/>
  <c r="BE17" i="22" s="1"/>
  <c r="BD15" i="22"/>
  <c r="BC15" i="22"/>
  <c r="BB15" i="22"/>
  <c r="BB17" i="22" s="1"/>
  <c r="BA15" i="22"/>
  <c r="BA17" i="22" s="1"/>
  <c r="AZ15" i="22"/>
  <c r="AY15" i="22"/>
  <c r="AX15" i="22"/>
  <c r="AW15" i="22"/>
  <c r="AW17" i="22" s="1"/>
  <c r="AV15" i="22"/>
  <c r="AU15" i="22"/>
  <c r="AU17" i="22" s="1"/>
  <c r="AT15" i="22"/>
  <c r="AT17" i="22" s="1"/>
  <c r="AS15" i="22"/>
  <c r="AR15" i="22"/>
  <c r="AQ15" i="22"/>
  <c r="AP15" i="22"/>
  <c r="AP17" i="22" s="1"/>
  <c r="AP29" i="22" s="1"/>
  <c r="AP41" i="22" s="1"/>
  <c r="AO15" i="22"/>
  <c r="AO17" i="22" s="1"/>
  <c r="AO29" i="22" s="1"/>
  <c r="AO41" i="22" s="1"/>
  <c r="AN15" i="22"/>
  <c r="AN17" i="22" s="1"/>
  <c r="AM15" i="22"/>
  <c r="AM17" i="22" s="1"/>
  <c r="AL15" i="22"/>
  <c r="AK15" i="22"/>
  <c r="AK17" i="22" s="1"/>
  <c r="AJ15" i="22"/>
  <c r="AI15" i="22"/>
  <c r="AI17" i="22" s="1"/>
  <c r="AI38" i="22" s="1"/>
  <c r="AH15" i="22"/>
  <c r="AH17" i="22" s="1"/>
  <c r="AG15" i="22"/>
  <c r="AF15" i="22"/>
  <c r="AE15" i="22"/>
  <c r="AD15" i="22"/>
  <c r="AD17" i="22" s="1"/>
  <c r="AC15" i="22"/>
  <c r="AC17" i="22" s="1"/>
  <c r="AB15" i="22"/>
  <c r="AA15" i="22"/>
  <c r="Z15" i="22"/>
  <c r="Y15" i="22"/>
  <c r="Y17" i="22" s="1"/>
  <c r="X15" i="22"/>
  <c r="W15" i="22"/>
  <c r="W17" i="22" s="1"/>
  <c r="V15" i="22"/>
  <c r="V17" i="22" s="1"/>
  <c r="U15" i="22"/>
  <c r="U17" i="22" s="1"/>
  <c r="T15" i="22"/>
  <c r="S15" i="22"/>
  <c r="R15" i="22"/>
  <c r="R17" i="22" s="1"/>
  <c r="R29" i="22" s="1"/>
  <c r="R41" i="22" s="1"/>
  <c r="Q15" i="22"/>
  <c r="Q17" i="22" s="1"/>
  <c r="Q29" i="22" s="1"/>
  <c r="Q41" i="22" s="1"/>
  <c r="P15" i="22"/>
  <c r="O15" i="22"/>
  <c r="N15" i="22"/>
  <c r="M15" i="22"/>
  <c r="M17" i="22" s="1"/>
  <c r="L15" i="22"/>
  <c r="K15" i="22"/>
  <c r="K17" i="22" s="1"/>
  <c r="K38" i="22" s="1"/>
  <c r="J15" i="22"/>
  <c r="J17" i="22" s="1"/>
  <c r="I15" i="22"/>
  <c r="H15" i="22"/>
  <c r="G15" i="22"/>
  <c r="F15" i="22"/>
  <c r="F17" i="22" s="1"/>
  <c r="E15" i="22"/>
  <c r="E17" i="22" s="1"/>
  <c r="D15" i="22"/>
  <c r="D17" i="22" s="1"/>
  <c r="C15" i="22"/>
  <c r="C17" i="22" s="1"/>
  <c r="FY13" i="22"/>
  <c r="FZ11" i="22"/>
  <c r="FZ10" i="22"/>
  <c r="FZ8" i="22"/>
  <c r="FZ6" i="22"/>
  <c r="FZ5" i="22"/>
  <c r="CZ41" i="21"/>
  <c r="AL41" i="21"/>
  <c r="FM38" i="21"/>
  <c r="EW38" i="21"/>
  <c r="EI38" i="21"/>
  <c r="EC38" i="21"/>
  <c r="DE38" i="21"/>
  <c r="CO38" i="21"/>
  <c r="CL38" i="21"/>
  <c r="BN38" i="21"/>
  <c r="BI38" i="21"/>
  <c r="BB38" i="21"/>
  <c r="AW38" i="21"/>
  <c r="AJ38" i="21"/>
  <c r="AD38" i="21"/>
  <c r="G38" i="21"/>
  <c r="F38" i="21"/>
  <c r="FH29" i="21"/>
  <c r="FH41" i="21" s="1"/>
  <c r="FG29" i="21"/>
  <c r="FG41" i="21" s="1"/>
  <c r="ED29" i="21"/>
  <c r="ED41" i="21" s="1"/>
  <c r="DQ29" i="21"/>
  <c r="DQ41" i="21" s="1"/>
  <c r="FY27" i="21"/>
  <c r="FX27" i="21"/>
  <c r="FW27" i="21"/>
  <c r="FV27" i="21"/>
  <c r="FU27" i="21"/>
  <c r="FT27" i="21"/>
  <c r="FS27" i="21"/>
  <c r="FR27" i="21"/>
  <c r="FQ27" i="21"/>
  <c r="FP27" i="21"/>
  <c r="FO27" i="21"/>
  <c r="FN27" i="21"/>
  <c r="FM27" i="21"/>
  <c r="FL27" i="21"/>
  <c r="FK27" i="21"/>
  <c r="FJ27" i="21"/>
  <c r="FI27" i="21"/>
  <c r="FH27" i="21"/>
  <c r="FG27" i="21"/>
  <c r="FF27" i="21"/>
  <c r="FE27" i="21"/>
  <c r="FD27" i="21"/>
  <c r="FC27" i="21"/>
  <c r="FB27" i="21"/>
  <c r="FA27" i="21"/>
  <c r="FA29" i="21" s="1"/>
  <c r="FA41" i="21" s="1"/>
  <c r="EZ27" i="21"/>
  <c r="EY27" i="21"/>
  <c r="EX27" i="21"/>
  <c r="EW27" i="21"/>
  <c r="EV27" i="21"/>
  <c r="EU27" i="21"/>
  <c r="ET27" i="21"/>
  <c r="ES27" i="21"/>
  <c r="ER27" i="21"/>
  <c r="EQ27" i="21"/>
  <c r="EP27" i="21"/>
  <c r="EO27" i="21"/>
  <c r="EO29" i="21" s="1"/>
  <c r="EO41" i="21" s="1"/>
  <c r="EN27" i="21"/>
  <c r="EM27" i="21"/>
  <c r="EL27" i="21"/>
  <c r="EK27" i="21"/>
  <c r="EJ27" i="21"/>
  <c r="EI27" i="21"/>
  <c r="EH27" i="21"/>
  <c r="EG27" i="21"/>
  <c r="EF27" i="21"/>
  <c r="EE27" i="21"/>
  <c r="ED27" i="21"/>
  <c r="EC27" i="21"/>
  <c r="EB27" i="21"/>
  <c r="EA27" i="21"/>
  <c r="DZ27" i="21"/>
  <c r="DY27" i="21"/>
  <c r="DX27" i="21"/>
  <c r="DW27" i="21"/>
  <c r="DV27" i="21"/>
  <c r="DU27" i="21"/>
  <c r="DT27" i="21"/>
  <c r="DS27" i="21"/>
  <c r="DR27" i="21"/>
  <c r="DQ27" i="21"/>
  <c r="DP27" i="21"/>
  <c r="DO27" i="21"/>
  <c r="DN27" i="21"/>
  <c r="DM27" i="21"/>
  <c r="DL27" i="21"/>
  <c r="DK27" i="21"/>
  <c r="DJ27" i="21"/>
  <c r="DI27" i="21"/>
  <c r="DH27" i="21"/>
  <c r="DG27" i="21"/>
  <c r="DF27" i="21"/>
  <c r="DE27" i="21"/>
  <c r="DD27" i="21"/>
  <c r="DC27" i="21"/>
  <c r="DB27" i="21"/>
  <c r="DA27" i="21"/>
  <c r="CZ27" i="21"/>
  <c r="CY27" i="21"/>
  <c r="CX27" i="21"/>
  <c r="CX29" i="21" s="1"/>
  <c r="CX41" i="21" s="1"/>
  <c r="CW27" i="21"/>
  <c r="CV27" i="21"/>
  <c r="CU27" i="21"/>
  <c r="CT27" i="21"/>
  <c r="CS27" i="21"/>
  <c r="CS29" i="21" s="1"/>
  <c r="CS41" i="21" s="1"/>
  <c r="CR27" i="21"/>
  <c r="CQ27" i="21"/>
  <c r="CP27" i="21"/>
  <c r="CO27" i="21"/>
  <c r="CN27" i="21"/>
  <c r="CM27" i="21"/>
  <c r="CL27" i="21"/>
  <c r="CL29" i="21" s="1"/>
  <c r="CL41" i="21" s="1"/>
  <c r="CK27" i="21"/>
  <c r="CJ27" i="21"/>
  <c r="CI27" i="21"/>
  <c r="CH27" i="21"/>
  <c r="CG27" i="21"/>
  <c r="CF27" i="21"/>
  <c r="CE27" i="21"/>
  <c r="CD27" i="21"/>
  <c r="CC27" i="21"/>
  <c r="CB27" i="21"/>
  <c r="CA27" i="21"/>
  <c r="BZ27" i="21"/>
  <c r="BY27" i="21"/>
  <c r="BX27" i="21"/>
  <c r="BW27" i="21"/>
  <c r="BV27" i="21"/>
  <c r="BU27" i="21"/>
  <c r="BU29" i="21" s="1"/>
  <c r="BU41" i="21" s="1"/>
  <c r="BT27" i="21"/>
  <c r="BS27" i="21"/>
  <c r="BR27" i="21"/>
  <c r="BQ27" i="21"/>
  <c r="BP27" i="21"/>
  <c r="BO27" i="21"/>
  <c r="BN27" i="21"/>
  <c r="BM27" i="21"/>
  <c r="BL27" i="21"/>
  <c r="BK27" i="21"/>
  <c r="BJ27" i="21"/>
  <c r="BI27" i="21"/>
  <c r="BH27" i="21"/>
  <c r="BG27" i="21"/>
  <c r="BF27" i="21"/>
  <c r="BE27" i="21"/>
  <c r="BD27" i="21"/>
  <c r="BC27" i="21"/>
  <c r="BB27" i="21"/>
  <c r="BB29" i="21" s="1"/>
  <c r="BB41" i="21" s="1"/>
  <c r="BA27" i="21"/>
  <c r="AZ27" i="21"/>
  <c r="AY27" i="21"/>
  <c r="AX27" i="21"/>
  <c r="AW27" i="21"/>
  <c r="AW29" i="21" s="1"/>
  <c r="AW41" i="21" s="1"/>
  <c r="AV27" i="21"/>
  <c r="AU27" i="21"/>
  <c r="AT27" i="21"/>
  <c r="AS27" i="21"/>
  <c r="AR27" i="21"/>
  <c r="AQ27" i="21"/>
  <c r="AP27" i="21"/>
  <c r="AO27" i="21"/>
  <c r="AN27" i="21"/>
  <c r="AM27" i="21"/>
  <c r="AL27" i="21"/>
  <c r="AK27" i="21"/>
  <c r="AJ27" i="21"/>
  <c r="AI27" i="21"/>
  <c r="AH27" i="21"/>
  <c r="AG27" i="21"/>
  <c r="AF27" i="21"/>
  <c r="AE27" i="21"/>
  <c r="AD27" i="21"/>
  <c r="AD29" i="21" s="1"/>
  <c r="AD41" i="21" s="1"/>
  <c r="AC27" i="21"/>
  <c r="AB27" i="21"/>
  <c r="AA27" i="21"/>
  <c r="Z27" i="21"/>
  <c r="Y27" i="21"/>
  <c r="Y29" i="21" s="1"/>
  <c r="Y41" i="21" s="1"/>
  <c r="X27" i="21"/>
  <c r="W27" i="21"/>
  <c r="V27" i="21"/>
  <c r="U27" i="21"/>
  <c r="T27" i="21"/>
  <c r="S27" i="21"/>
  <c r="R27" i="21"/>
  <c r="R29" i="21" s="1"/>
  <c r="R41" i="21" s="1"/>
  <c r="Q27" i="21"/>
  <c r="P27" i="21"/>
  <c r="O27" i="21"/>
  <c r="N27" i="21"/>
  <c r="M27" i="21"/>
  <c r="L27" i="21"/>
  <c r="K27" i="21"/>
  <c r="J27" i="21"/>
  <c r="I27" i="21"/>
  <c r="H27" i="21"/>
  <c r="G27" i="21"/>
  <c r="F27" i="21"/>
  <c r="E27" i="21"/>
  <c r="D27" i="21"/>
  <c r="C27" i="21"/>
  <c r="FZ25" i="21"/>
  <c r="FZ24" i="21"/>
  <c r="FZ23" i="21"/>
  <c r="FZ22" i="21"/>
  <c r="FZ21" i="21"/>
  <c r="FU17" i="21"/>
  <c r="FR17" i="21"/>
  <c r="FR38" i="21" s="1"/>
  <c r="FP17" i="21"/>
  <c r="FN17" i="21"/>
  <c r="FN29" i="21" s="1"/>
  <c r="FN41" i="21" s="1"/>
  <c r="FL17" i="21"/>
  <c r="FI17" i="21"/>
  <c r="FI29" i="21" s="1"/>
  <c r="FI41" i="21" s="1"/>
  <c r="FF17" i="21"/>
  <c r="FC17" i="21"/>
  <c r="FB17" i="21"/>
  <c r="EZ17" i="21"/>
  <c r="EW17" i="21"/>
  <c r="EW29" i="21" s="1"/>
  <c r="EW41" i="21" s="1"/>
  <c r="ET17" i="21"/>
  <c r="ET38" i="21" s="1"/>
  <c r="EP17" i="21"/>
  <c r="EP29" i="21" s="1"/>
  <c r="EP41" i="21" s="1"/>
  <c r="EK17" i="21"/>
  <c r="EH17" i="21"/>
  <c r="EH38" i="21" s="1"/>
  <c r="EF17" i="21"/>
  <c r="ED17" i="21"/>
  <c r="ED38" i="21" s="1"/>
  <c r="EB17" i="21"/>
  <c r="EB29" i="21" s="1"/>
  <c r="EB41" i="21" s="1"/>
  <c r="DY17" i="21"/>
  <c r="DV17" i="21"/>
  <c r="DV38" i="21" s="1"/>
  <c r="DS17" i="21"/>
  <c r="DR17" i="21"/>
  <c r="DP17" i="21"/>
  <c r="DP38" i="21" s="1"/>
  <c r="DM17" i="21"/>
  <c r="DM29" i="21" s="1"/>
  <c r="DM41" i="21" s="1"/>
  <c r="DJ17" i="21"/>
  <c r="DJ38" i="21" s="1"/>
  <c r="DF17" i="21"/>
  <c r="DF38" i="21" s="1"/>
  <c r="DA17" i="21"/>
  <c r="CX17" i="21"/>
  <c r="CX38" i="21" s="1"/>
  <c r="CV17" i="21"/>
  <c r="CT17" i="21"/>
  <c r="CR17" i="21"/>
  <c r="CO17" i="21"/>
  <c r="CO29" i="21" s="1"/>
  <c r="CO41" i="21" s="1"/>
  <c r="CL17" i="21"/>
  <c r="CI17" i="21"/>
  <c r="CH17" i="21"/>
  <c r="CF17" i="21"/>
  <c r="CC17" i="21"/>
  <c r="BZ17" i="21"/>
  <c r="BZ38" i="21" s="1"/>
  <c r="BV17" i="21"/>
  <c r="BV29" i="21" s="1"/>
  <c r="BV41" i="21" s="1"/>
  <c r="BQ17" i="21"/>
  <c r="BN17" i="21"/>
  <c r="BL17" i="21"/>
  <c r="BJ17" i="21"/>
  <c r="BH17" i="21"/>
  <c r="BH29" i="21" s="1"/>
  <c r="BH41" i="21" s="1"/>
  <c r="BE17" i="21"/>
  <c r="BB17" i="21"/>
  <c r="AY17" i="21"/>
  <c r="AX17" i="21"/>
  <c r="AV17" i="21"/>
  <c r="AS17" i="21"/>
  <c r="AS29" i="21" s="1"/>
  <c r="AS41" i="21" s="1"/>
  <c r="AP17" i="21"/>
  <c r="AP38" i="21" s="1"/>
  <c r="AL17" i="21"/>
  <c r="AL29" i="21" s="1"/>
  <c r="AG17" i="21"/>
  <c r="AD17" i="21"/>
  <c r="AB17" i="21"/>
  <c r="Z17" i="21"/>
  <c r="X17" i="21"/>
  <c r="X29" i="21" s="1"/>
  <c r="X41" i="21" s="1"/>
  <c r="U17" i="21"/>
  <c r="U29" i="21" s="1"/>
  <c r="U41" i="21" s="1"/>
  <c r="R17" i="21"/>
  <c r="R38" i="21" s="1"/>
  <c r="O17" i="21"/>
  <c r="N17" i="21"/>
  <c r="L17" i="21"/>
  <c r="I17" i="21"/>
  <c r="I29" i="21" s="1"/>
  <c r="I41" i="21" s="1"/>
  <c r="F17" i="21"/>
  <c r="FZ16" i="21"/>
  <c r="FX15" i="21"/>
  <c r="FX17" i="21" s="1"/>
  <c r="FW15" i="21"/>
  <c r="FW17" i="21" s="1"/>
  <c r="FV15" i="21"/>
  <c r="FV17" i="21" s="1"/>
  <c r="FU15" i="21"/>
  <c r="FT15" i="21"/>
  <c r="FT17" i="21" s="1"/>
  <c r="FS15" i="21"/>
  <c r="FS17" i="21" s="1"/>
  <c r="FR15" i="21"/>
  <c r="FQ15" i="21"/>
  <c r="FQ17" i="21" s="1"/>
  <c r="FQ38" i="21" s="1"/>
  <c r="FP15" i="21"/>
  <c r="FO15" i="21"/>
  <c r="FO17" i="21" s="1"/>
  <c r="FN15" i="21"/>
  <c r="FM15" i="21"/>
  <c r="FM17" i="21" s="1"/>
  <c r="FL15" i="21"/>
  <c r="FK15" i="21"/>
  <c r="FK17" i="21" s="1"/>
  <c r="FJ15" i="21"/>
  <c r="FJ17" i="21" s="1"/>
  <c r="FI15" i="21"/>
  <c r="FH15" i="21"/>
  <c r="FH17" i="21" s="1"/>
  <c r="FH38" i="21" s="1"/>
  <c r="FG15" i="21"/>
  <c r="FG17" i="21" s="1"/>
  <c r="FG38" i="21" s="1"/>
  <c r="FF15" i="21"/>
  <c r="FE15" i="21"/>
  <c r="FE17" i="21" s="1"/>
  <c r="FD15" i="21"/>
  <c r="FD17" i="21" s="1"/>
  <c r="FC15" i="21"/>
  <c r="FB15" i="21"/>
  <c r="FA15" i="21"/>
  <c r="FA17" i="21" s="1"/>
  <c r="FA38" i="21" s="1"/>
  <c r="EZ15" i="21"/>
  <c r="EY15" i="21"/>
  <c r="EY17" i="21" s="1"/>
  <c r="EX15" i="21"/>
  <c r="EX17" i="21" s="1"/>
  <c r="EW15" i="21"/>
  <c r="EV15" i="21"/>
  <c r="EV17" i="21" s="1"/>
  <c r="EV38" i="21" s="1"/>
  <c r="EU15" i="21"/>
  <c r="EU17" i="21" s="1"/>
  <c r="ET15" i="21"/>
  <c r="ES15" i="21"/>
  <c r="ES17" i="21" s="1"/>
  <c r="ES38" i="21" s="1"/>
  <c r="ER15" i="21"/>
  <c r="ER17" i="21" s="1"/>
  <c r="EQ15" i="21"/>
  <c r="EQ17" i="21" s="1"/>
  <c r="EP15" i="21"/>
  <c r="EO15" i="21"/>
  <c r="EO17" i="21" s="1"/>
  <c r="EO38" i="21" s="1"/>
  <c r="EN15" i="21"/>
  <c r="EN17" i="21" s="1"/>
  <c r="EM15" i="21"/>
  <c r="EM17" i="21" s="1"/>
  <c r="EL15" i="21"/>
  <c r="EL17" i="21" s="1"/>
  <c r="EK15" i="21"/>
  <c r="EJ15" i="21"/>
  <c r="EJ17" i="21" s="1"/>
  <c r="EI15" i="21"/>
  <c r="EI17" i="21" s="1"/>
  <c r="EI29" i="21" s="1"/>
  <c r="EI41" i="21" s="1"/>
  <c r="EH15" i="21"/>
  <c r="EG15" i="21"/>
  <c r="EG17" i="21" s="1"/>
  <c r="EF15" i="21"/>
  <c r="EE15" i="21"/>
  <c r="EE17" i="21" s="1"/>
  <c r="EE38" i="21" s="1"/>
  <c r="ED15" i="21"/>
  <c r="EC15" i="21"/>
  <c r="EC17" i="21" s="1"/>
  <c r="EB15" i="21"/>
  <c r="EA15" i="21"/>
  <c r="EA17" i="21" s="1"/>
  <c r="DZ15" i="21"/>
  <c r="DZ17" i="21" s="1"/>
  <c r="DY15" i="21"/>
  <c r="DX15" i="21"/>
  <c r="DX17" i="21" s="1"/>
  <c r="DX38" i="21" s="1"/>
  <c r="DW15" i="21"/>
  <c r="DW17" i="21" s="1"/>
  <c r="DV15" i="21"/>
  <c r="DU15" i="21"/>
  <c r="DU17" i="21" s="1"/>
  <c r="DT15" i="21"/>
  <c r="DT17" i="21" s="1"/>
  <c r="DS15" i="21"/>
  <c r="DR15" i="21"/>
  <c r="DQ15" i="21"/>
  <c r="DQ17" i="21" s="1"/>
  <c r="DQ38" i="21" s="1"/>
  <c r="DP15" i="21"/>
  <c r="DO15" i="21"/>
  <c r="DO17" i="21" s="1"/>
  <c r="DN15" i="21"/>
  <c r="DN17" i="21" s="1"/>
  <c r="DM15" i="21"/>
  <c r="DL15" i="21"/>
  <c r="DL17" i="21" s="1"/>
  <c r="DL38" i="21" s="1"/>
  <c r="DK15" i="21"/>
  <c r="DK17" i="21" s="1"/>
  <c r="DK38" i="21" s="1"/>
  <c r="DJ15" i="21"/>
  <c r="DI15" i="21"/>
  <c r="DI17" i="21" s="1"/>
  <c r="DH15" i="21"/>
  <c r="DH17" i="21" s="1"/>
  <c r="DG15" i="21"/>
  <c r="DG17" i="21" s="1"/>
  <c r="DF15" i="21"/>
  <c r="DE15" i="21"/>
  <c r="DE17" i="21" s="1"/>
  <c r="DD15" i="21"/>
  <c r="DD17" i="21" s="1"/>
  <c r="DD38" i="21" s="1"/>
  <c r="DC15" i="21"/>
  <c r="DC17" i="21" s="1"/>
  <c r="DC38" i="21" s="1"/>
  <c r="DB15" i="21"/>
  <c r="DB17" i="21" s="1"/>
  <c r="DA15" i="21"/>
  <c r="CZ15" i="21"/>
  <c r="CZ17" i="21" s="1"/>
  <c r="CZ29" i="21" s="1"/>
  <c r="CY15" i="21"/>
  <c r="CY17" i="21" s="1"/>
  <c r="CY29" i="21" s="1"/>
  <c r="CY41" i="21" s="1"/>
  <c r="CX15" i="21"/>
  <c r="CW15" i="21"/>
  <c r="CW17" i="21" s="1"/>
  <c r="CV15" i="21"/>
  <c r="CU15" i="21"/>
  <c r="CU17" i="21" s="1"/>
  <c r="CT15" i="21"/>
  <c r="CS15" i="21"/>
  <c r="CS17" i="21" s="1"/>
  <c r="CS38" i="21" s="1"/>
  <c r="CR15" i="21"/>
  <c r="CQ15" i="21"/>
  <c r="CQ17" i="21" s="1"/>
  <c r="CP15" i="21"/>
  <c r="CP17" i="21" s="1"/>
  <c r="CO15" i="21"/>
  <c r="CN15" i="21"/>
  <c r="CN17" i="21" s="1"/>
  <c r="CM15" i="21"/>
  <c r="CM17" i="21" s="1"/>
  <c r="CM38" i="21" s="1"/>
  <c r="CL15" i="21"/>
  <c r="CK15" i="21"/>
  <c r="CK17" i="21" s="1"/>
  <c r="CJ15" i="21"/>
  <c r="CJ17" i="21" s="1"/>
  <c r="CI15" i="21"/>
  <c r="CH15" i="21"/>
  <c r="CG15" i="21"/>
  <c r="CG17" i="21" s="1"/>
  <c r="CG38" i="21" s="1"/>
  <c r="CF15" i="21"/>
  <c r="CE15" i="21"/>
  <c r="CE17" i="21" s="1"/>
  <c r="CE38" i="21" s="1"/>
  <c r="CD15" i="21"/>
  <c r="CD17" i="21" s="1"/>
  <c r="CC15" i="21"/>
  <c r="CB15" i="21"/>
  <c r="CB17" i="21" s="1"/>
  <c r="CB29" i="21" s="1"/>
  <c r="CB41" i="21" s="1"/>
  <c r="CA15" i="21"/>
  <c r="CA17" i="21" s="1"/>
  <c r="CA29" i="21" s="1"/>
  <c r="CA41" i="21" s="1"/>
  <c r="BZ15" i="21"/>
  <c r="BY15" i="21"/>
  <c r="BY17" i="21" s="1"/>
  <c r="BX15" i="21"/>
  <c r="BX17" i="21" s="1"/>
  <c r="BW15" i="21"/>
  <c r="BW17" i="21" s="1"/>
  <c r="BV15" i="21"/>
  <c r="BU15" i="21"/>
  <c r="BU17" i="21" s="1"/>
  <c r="BU38" i="21" s="1"/>
  <c r="BT15" i="21"/>
  <c r="BT17" i="21" s="1"/>
  <c r="BS15" i="21"/>
  <c r="BS17" i="21" s="1"/>
  <c r="BR15" i="21"/>
  <c r="BR17" i="21" s="1"/>
  <c r="BQ15" i="21"/>
  <c r="BP15" i="21"/>
  <c r="BP17" i="21" s="1"/>
  <c r="BP29" i="21" s="1"/>
  <c r="BP41" i="21" s="1"/>
  <c r="BO15" i="21"/>
  <c r="BO17" i="21" s="1"/>
  <c r="BO38" i="21" s="1"/>
  <c r="BN15" i="21"/>
  <c r="BM15" i="21"/>
  <c r="BM17" i="21" s="1"/>
  <c r="BM29" i="21" s="1"/>
  <c r="BM41" i="21" s="1"/>
  <c r="BL15" i="21"/>
  <c r="BK15" i="21"/>
  <c r="BK17" i="21" s="1"/>
  <c r="BJ15" i="21"/>
  <c r="BI15" i="21"/>
  <c r="BI17" i="21" s="1"/>
  <c r="BI29" i="21" s="1"/>
  <c r="BI41" i="21" s="1"/>
  <c r="BH15" i="21"/>
  <c r="BG15" i="21"/>
  <c r="BG17" i="21" s="1"/>
  <c r="BF15" i="21"/>
  <c r="BF17" i="21" s="1"/>
  <c r="BE15" i="21"/>
  <c r="BD15" i="21"/>
  <c r="BD17" i="21" s="1"/>
  <c r="BC15" i="21"/>
  <c r="BC17" i="21" s="1"/>
  <c r="BC38" i="21" s="1"/>
  <c r="BB15" i="21"/>
  <c r="BA15" i="21"/>
  <c r="BA17" i="21" s="1"/>
  <c r="AZ15" i="21"/>
  <c r="AZ17" i="21" s="1"/>
  <c r="AZ29" i="21" s="1"/>
  <c r="AY15" i="21"/>
  <c r="AX15" i="21"/>
  <c r="AW15" i="21"/>
  <c r="AW17" i="21" s="1"/>
  <c r="AV15" i="21"/>
  <c r="AU15" i="21"/>
  <c r="AU17" i="21" s="1"/>
  <c r="AT15" i="21"/>
  <c r="AT17" i="21" s="1"/>
  <c r="AS15" i="21"/>
  <c r="AR15" i="21"/>
  <c r="AR17" i="21" s="1"/>
  <c r="AR29" i="21" s="1"/>
  <c r="AR41" i="21" s="1"/>
  <c r="AQ15" i="21"/>
  <c r="AQ17" i="21" s="1"/>
  <c r="AQ29" i="21" s="1"/>
  <c r="AQ41" i="21" s="1"/>
  <c r="AP15" i="21"/>
  <c r="AO15" i="21"/>
  <c r="AO17" i="21" s="1"/>
  <c r="AN15" i="21"/>
  <c r="AN17" i="21" s="1"/>
  <c r="AM15" i="21"/>
  <c r="AM17" i="21" s="1"/>
  <c r="AL15" i="21"/>
  <c r="AK15" i="21"/>
  <c r="AK17" i="21" s="1"/>
  <c r="AK38" i="21" s="1"/>
  <c r="AJ15" i="21"/>
  <c r="AJ17" i="21" s="1"/>
  <c r="AJ29" i="21" s="1"/>
  <c r="AJ41" i="21" s="1"/>
  <c r="AI15" i="21"/>
  <c r="AI17" i="21" s="1"/>
  <c r="AH15" i="21"/>
  <c r="AH17" i="21" s="1"/>
  <c r="AG15" i="21"/>
  <c r="AF15" i="21"/>
  <c r="AF17" i="21" s="1"/>
  <c r="AE15" i="21"/>
  <c r="AE17" i="21" s="1"/>
  <c r="AE38" i="21" s="1"/>
  <c r="AD15" i="21"/>
  <c r="AC15" i="21"/>
  <c r="AC17" i="21" s="1"/>
  <c r="AB15" i="21"/>
  <c r="AA15" i="21"/>
  <c r="AA17" i="21" s="1"/>
  <c r="Z15" i="21"/>
  <c r="Y15" i="21"/>
  <c r="Y17" i="21" s="1"/>
  <c r="Y38" i="21" s="1"/>
  <c r="X15" i="21"/>
  <c r="W15" i="21"/>
  <c r="W17" i="21" s="1"/>
  <c r="V15" i="21"/>
  <c r="V17" i="21" s="1"/>
  <c r="U15" i="21"/>
  <c r="T15" i="21"/>
  <c r="T17" i="21" s="1"/>
  <c r="S15" i="21"/>
  <c r="S17" i="21" s="1"/>
  <c r="S38" i="21" s="1"/>
  <c r="R15" i="21"/>
  <c r="Q15" i="21"/>
  <c r="Q17" i="21" s="1"/>
  <c r="P15" i="21"/>
  <c r="P17" i="21" s="1"/>
  <c r="O15" i="21"/>
  <c r="N15" i="21"/>
  <c r="M15" i="21"/>
  <c r="M17" i="21" s="1"/>
  <c r="M38" i="21" s="1"/>
  <c r="L15" i="21"/>
  <c r="K15" i="21"/>
  <c r="K17" i="21" s="1"/>
  <c r="J15" i="21"/>
  <c r="J17" i="21" s="1"/>
  <c r="I15" i="21"/>
  <c r="H15" i="21"/>
  <c r="H17" i="21" s="1"/>
  <c r="G15" i="21"/>
  <c r="G17" i="21" s="1"/>
  <c r="G29" i="21" s="1"/>
  <c r="G41" i="21" s="1"/>
  <c r="F15" i="21"/>
  <c r="E15" i="21"/>
  <c r="E17" i="21" s="1"/>
  <c r="D15" i="21"/>
  <c r="D17" i="21" s="1"/>
  <c r="C15" i="21"/>
  <c r="FY13" i="21"/>
  <c r="FZ13" i="21" s="1"/>
  <c r="FZ11" i="21"/>
  <c r="FZ10" i="21"/>
  <c r="FZ8" i="21"/>
  <c r="FZ6" i="21"/>
  <c r="FZ5" i="21"/>
  <c r="FE41" i="20"/>
  <c r="ES41" i="20"/>
  <c r="DU41" i="20"/>
  <c r="DI41" i="20"/>
  <c r="CK41" i="20"/>
  <c r="BY41" i="20"/>
  <c r="BA41" i="20"/>
  <c r="FI38" i="20"/>
  <c r="FE38" i="20"/>
  <c r="ER38" i="20"/>
  <c r="DY38" i="20"/>
  <c r="DU38" i="20"/>
  <c r="DR38" i="20"/>
  <c r="DH38" i="20"/>
  <c r="CO38" i="20"/>
  <c r="CK38" i="20"/>
  <c r="BO38" i="20"/>
  <c r="BE38" i="20"/>
  <c r="BA38" i="20"/>
  <c r="AW38" i="20"/>
  <c r="AH38" i="20"/>
  <c r="AD38" i="20"/>
  <c r="M38" i="20"/>
  <c r="FX29" i="20"/>
  <c r="FX41" i="20" s="1"/>
  <c r="FJ29" i="20"/>
  <c r="FJ41" i="20" s="1"/>
  <c r="EW29" i="20"/>
  <c r="EW41" i="20" s="1"/>
  <c r="ER29" i="20"/>
  <c r="ER41" i="20" s="1"/>
  <c r="EN29" i="20"/>
  <c r="EN41" i="20" s="1"/>
  <c r="ED29" i="20"/>
  <c r="ED41" i="20" s="1"/>
  <c r="DZ29" i="20"/>
  <c r="DZ41" i="20" s="1"/>
  <c r="DM29" i="20"/>
  <c r="DM41" i="20" s="1"/>
  <c r="DD29" i="20"/>
  <c r="DD41" i="20" s="1"/>
  <c r="CP29" i="20"/>
  <c r="CP41" i="20" s="1"/>
  <c r="CM29" i="20"/>
  <c r="CM41" i="20" s="1"/>
  <c r="CC29" i="20"/>
  <c r="CC41" i="20" s="1"/>
  <c r="BT29" i="20"/>
  <c r="BT41" i="20" s="1"/>
  <c r="BI29" i="20"/>
  <c r="BI41" i="20" s="1"/>
  <c r="BF29" i="20"/>
  <c r="BF41" i="20" s="1"/>
  <c r="AN29" i="20"/>
  <c r="AN41" i="20" s="1"/>
  <c r="AJ29" i="20"/>
  <c r="AJ41" i="20" s="1"/>
  <c r="V29" i="20"/>
  <c r="V41" i="20" s="1"/>
  <c r="FY27" i="20"/>
  <c r="FX27" i="20"/>
  <c r="FW27" i="20"/>
  <c r="FV27" i="20"/>
  <c r="FU27" i="20"/>
  <c r="FT27" i="20"/>
  <c r="FS27" i="20"/>
  <c r="FR27" i="20"/>
  <c r="FQ27" i="20"/>
  <c r="FP27" i="20"/>
  <c r="FO27" i="20"/>
  <c r="FN27" i="20"/>
  <c r="FM27" i="20"/>
  <c r="FL27" i="20"/>
  <c r="FL29" i="20" s="1"/>
  <c r="FL41" i="20" s="1"/>
  <c r="FK27" i="20"/>
  <c r="FJ27" i="20"/>
  <c r="FI27" i="20"/>
  <c r="FH27" i="20"/>
  <c r="FG27" i="20"/>
  <c r="FF27" i="20"/>
  <c r="FE27" i="20"/>
  <c r="FD27" i="20"/>
  <c r="FC27" i="20"/>
  <c r="FB27" i="20"/>
  <c r="FA27" i="20"/>
  <c r="FA29" i="20" s="1"/>
  <c r="FA41" i="20" s="1"/>
  <c r="EZ27" i="20"/>
  <c r="EY27" i="20"/>
  <c r="EX27" i="20"/>
  <c r="EW27" i="20"/>
  <c r="EV27" i="20"/>
  <c r="EU27" i="20"/>
  <c r="ET27" i="20"/>
  <c r="ES27" i="20"/>
  <c r="ER27" i="20"/>
  <c r="EQ27" i="20"/>
  <c r="EP27" i="20"/>
  <c r="EO27" i="20"/>
  <c r="EN27" i="20"/>
  <c r="EM27" i="20"/>
  <c r="EL27" i="20"/>
  <c r="EK27" i="20"/>
  <c r="EJ27" i="20"/>
  <c r="EI27" i="20"/>
  <c r="EH27" i="20"/>
  <c r="EG27" i="20"/>
  <c r="EF27" i="20"/>
  <c r="EE27" i="20"/>
  <c r="ED27" i="20"/>
  <c r="EC27" i="20"/>
  <c r="EB27" i="20"/>
  <c r="EA27" i="20"/>
  <c r="DZ27" i="20"/>
  <c r="DY27" i="20"/>
  <c r="DX27" i="20"/>
  <c r="DW27" i="20"/>
  <c r="DV27" i="20"/>
  <c r="DU27" i="20"/>
  <c r="DT27" i="20"/>
  <c r="DS27" i="20"/>
  <c r="DR27" i="20"/>
  <c r="DQ27" i="20"/>
  <c r="DQ29" i="20" s="1"/>
  <c r="DQ41" i="20" s="1"/>
  <c r="DP27" i="20"/>
  <c r="DO27" i="20"/>
  <c r="DN27" i="20"/>
  <c r="DM27" i="20"/>
  <c r="DL27" i="20"/>
  <c r="DK27" i="20"/>
  <c r="DJ27" i="20"/>
  <c r="DI27" i="20"/>
  <c r="DH27" i="20"/>
  <c r="DG27" i="20"/>
  <c r="DF27" i="20"/>
  <c r="DE27" i="20"/>
  <c r="DD27" i="20"/>
  <c r="DC27" i="20"/>
  <c r="DB27" i="20"/>
  <c r="DA27" i="20"/>
  <c r="CZ27" i="20"/>
  <c r="CY27" i="20"/>
  <c r="CX27" i="20"/>
  <c r="CW27" i="20"/>
  <c r="CV27" i="20"/>
  <c r="CU27" i="20"/>
  <c r="CT27" i="20"/>
  <c r="CS27" i="20"/>
  <c r="CR27" i="20"/>
  <c r="CQ27" i="20"/>
  <c r="CP27" i="20"/>
  <c r="CO27" i="20"/>
  <c r="CN27" i="20"/>
  <c r="CM27" i="20"/>
  <c r="CL27" i="20"/>
  <c r="CK27" i="20"/>
  <c r="CJ27" i="20"/>
  <c r="CI27" i="20"/>
  <c r="CH27" i="20"/>
  <c r="CG27" i="20"/>
  <c r="CG29" i="20" s="1"/>
  <c r="CG41" i="20" s="1"/>
  <c r="CF27" i="20"/>
  <c r="CE27" i="20"/>
  <c r="CD27" i="20"/>
  <c r="CC27" i="20"/>
  <c r="CB27" i="20"/>
  <c r="CA27" i="20"/>
  <c r="BZ27" i="20"/>
  <c r="BY27" i="20"/>
  <c r="BX27" i="20"/>
  <c r="BW27" i="20"/>
  <c r="BV27" i="20"/>
  <c r="BU27" i="20"/>
  <c r="BT27" i="20"/>
  <c r="BS27" i="20"/>
  <c r="BR27" i="20"/>
  <c r="BQ27" i="20"/>
  <c r="BP27" i="20"/>
  <c r="BO27" i="20"/>
  <c r="BN27" i="20"/>
  <c r="BM27" i="20"/>
  <c r="BL27" i="20"/>
  <c r="BK27" i="20"/>
  <c r="BJ27" i="20"/>
  <c r="BI27" i="20"/>
  <c r="BH27" i="20"/>
  <c r="BG27" i="20"/>
  <c r="BF27" i="20"/>
  <c r="BE27" i="20"/>
  <c r="BD27" i="20"/>
  <c r="BC27" i="20"/>
  <c r="BB27" i="20"/>
  <c r="BA27" i="20"/>
  <c r="AZ27" i="20"/>
  <c r="AY27" i="20"/>
  <c r="AX27" i="20"/>
  <c r="AW27" i="20"/>
  <c r="AW29" i="20" s="1"/>
  <c r="AW41" i="20" s="1"/>
  <c r="AV27" i="20"/>
  <c r="AU27" i="20"/>
  <c r="AT27" i="20"/>
  <c r="AS27" i="20"/>
  <c r="AR27" i="20"/>
  <c r="AQ27" i="20"/>
  <c r="AP27" i="20"/>
  <c r="AO27" i="20"/>
  <c r="AN27" i="20"/>
  <c r="AM27" i="20"/>
  <c r="AL27" i="20"/>
  <c r="AK27" i="20"/>
  <c r="AJ27" i="20"/>
  <c r="AI27" i="20"/>
  <c r="AH27" i="20"/>
  <c r="AG27" i="20"/>
  <c r="AF27" i="20"/>
  <c r="AE27" i="20"/>
  <c r="AD27" i="20"/>
  <c r="AC27" i="20"/>
  <c r="AB27" i="20"/>
  <c r="AA27" i="20"/>
  <c r="Z27" i="20"/>
  <c r="Y27" i="20"/>
  <c r="X27" i="20"/>
  <c r="W27" i="20"/>
  <c r="V27" i="20"/>
  <c r="U27" i="20"/>
  <c r="T27" i="20"/>
  <c r="S27" i="20"/>
  <c r="R27" i="20"/>
  <c r="Q27" i="20"/>
  <c r="P27" i="20"/>
  <c r="O27" i="20"/>
  <c r="N27" i="20"/>
  <c r="M27" i="20"/>
  <c r="M29" i="20" s="1"/>
  <c r="M41" i="20" s="1"/>
  <c r="L27" i="20"/>
  <c r="K27" i="20"/>
  <c r="J27" i="20"/>
  <c r="I27" i="20"/>
  <c r="FZ27" i="20" s="1"/>
  <c r="H27" i="20"/>
  <c r="G27" i="20"/>
  <c r="F27" i="20"/>
  <c r="E27" i="20"/>
  <c r="D27" i="20"/>
  <c r="C27" i="20"/>
  <c r="FZ25" i="20"/>
  <c r="FZ24" i="20"/>
  <c r="FZ23" i="20"/>
  <c r="FZ22" i="20"/>
  <c r="FZ21" i="20"/>
  <c r="FX17" i="20"/>
  <c r="FX38" i="20" s="1"/>
  <c r="FU17" i="20"/>
  <c r="FQ17" i="20"/>
  <c r="FN17" i="20"/>
  <c r="FN38" i="20" s="1"/>
  <c r="FM17" i="20"/>
  <c r="FM38" i="20" s="1"/>
  <c r="FL17" i="20"/>
  <c r="FL38" i="20" s="1"/>
  <c r="FI17" i="20"/>
  <c r="FI29" i="20" s="1"/>
  <c r="FI41" i="20" s="1"/>
  <c r="FE17" i="20"/>
  <c r="FE29" i="20" s="1"/>
  <c r="FB17" i="20"/>
  <c r="FA17" i="20"/>
  <c r="FA38" i="20" s="1"/>
  <c r="EZ17" i="20"/>
  <c r="EW17" i="20"/>
  <c r="EW38" i="20" s="1"/>
  <c r="ES17" i="20"/>
  <c r="ES29" i="20" s="1"/>
  <c r="EP17" i="20"/>
  <c r="EN17" i="20"/>
  <c r="EN38" i="20" s="1"/>
  <c r="EK17" i="20"/>
  <c r="EG17" i="20"/>
  <c r="ED17" i="20"/>
  <c r="ED38" i="20" s="1"/>
  <c r="EC17" i="20"/>
  <c r="EB17" i="20"/>
  <c r="EB38" i="20" s="1"/>
  <c r="DY17" i="20"/>
  <c r="DY29" i="20" s="1"/>
  <c r="DY41" i="20" s="1"/>
  <c r="DU17" i="20"/>
  <c r="DU29" i="20" s="1"/>
  <c r="DR17" i="20"/>
  <c r="DR29" i="20" s="1"/>
  <c r="DR41" i="20" s="1"/>
  <c r="DQ17" i="20"/>
  <c r="DQ38" i="20" s="1"/>
  <c r="DP17" i="20"/>
  <c r="DM17" i="20"/>
  <c r="DM38" i="20" s="1"/>
  <c r="DK17" i="20"/>
  <c r="DJ17" i="20"/>
  <c r="DI17" i="20"/>
  <c r="DI29" i="20" s="1"/>
  <c r="DF17" i="20"/>
  <c r="DD17" i="20"/>
  <c r="DD38" i="20" s="1"/>
  <c r="DA17" i="20"/>
  <c r="CW17" i="20"/>
  <c r="CT17" i="20"/>
  <c r="CT38" i="20" s="1"/>
  <c r="CS17" i="20"/>
  <c r="CS38" i="20" s="1"/>
  <c r="CR17" i="20"/>
  <c r="CR38" i="20" s="1"/>
  <c r="CO17" i="20"/>
  <c r="CO29" i="20" s="1"/>
  <c r="CO41" i="20" s="1"/>
  <c r="CM17" i="20"/>
  <c r="CM38" i="20" s="1"/>
  <c r="CK17" i="20"/>
  <c r="CK29" i="20" s="1"/>
  <c r="CH17" i="20"/>
  <c r="CH29" i="20" s="1"/>
  <c r="CH41" i="20" s="1"/>
  <c r="CG17" i="20"/>
  <c r="CG38" i="20" s="1"/>
  <c r="CF17" i="20"/>
  <c r="CC17" i="20"/>
  <c r="CC38" i="20" s="1"/>
  <c r="BZ17" i="20"/>
  <c r="BY17" i="20"/>
  <c r="BY29" i="20" s="1"/>
  <c r="BV17" i="20"/>
  <c r="BT17" i="20"/>
  <c r="BT38" i="20" s="1"/>
  <c r="BQ17" i="20"/>
  <c r="BO17" i="20"/>
  <c r="BO29" i="20" s="1"/>
  <c r="BO41" i="20" s="1"/>
  <c r="BM17" i="20"/>
  <c r="BJ17" i="20"/>
  <c r="BJ38" i="20" s="1"/>
  <c r="BI17" i="20"/>
  <c r="BI38" i="20" s="1"/>
  <c r="BH17" i="20"/>
  <c r="BH38" i="20" s="1"/>
  <c r="BE17" i="20"/>
  <c r="BE29" i="20" s="1"/>
  <c r="BE41" i="20" s="1"/>
  <c r="BA17" i="20"/>
  <c r="BA29" i="20" s="1"/>
  <c r="AX17" i="20"/>
  <c r="AW17" i="20"/>
  <c r="AV17" i="20"/>
  <c r="AS17" i="20"/>
  <c r="AS38" i="20" s="1"/>
  <c r="AP17" i="20"/>
  <c r="AO17" i="20"/>
  <c r="AL17" i="20"/>
  <c r="AL29" i="20" s="1"/>
  <c r="AL41" i="20" s="1"/>
  <c r="AJ17" i="20"/>
  <c r="AJ38" i="20" s="1"/>
  <c r="AG17" i="20"/>
  <c r="AC17" i="20"/>
  <c r="Z17" i="20"/>
  <c r="Z38" i="20" s="1"/>
  <c r="Y17" i="20"/>
  <c r="X17" i="20"/>
  <c r="X38" i="20" s="1"/>
  <c r="U17" i="20"/>
  <c r="U38" i="20" s="1"/>
  <c r="Q17" i="20"/>
  <c r="N17" i="20"/>
  <c r="M17" i="20"/>
  <c r="L17" i="20"/>
  <c r="I17" i="20"/>
  <c r="I38" i="20" s="1"/>
  <c r="F17" i="20"/>
  <c r="E17" i="20"/>
  <c r="FZ16" i="20"/>
  <c r="FX15" i="20"/>
  <c r="FW15" i="20"/>
  <c r="FW17" i="20" s="1"/>
  <c r="FW29" i="20" s="1"/>
  <c r="FW41" i="20" s="1"/>
  <c r="FV15" i="20"/>
  <c r="FV17" i="20" s="1"/>
  <c r="FV38" i="20" s="1"/>
  <c r="FU15" i="20"/>
  <c r="FT15" i="20"/>
  <c r="FT17" i="20" s="1"/>
  <c r="FS15" i="20"/>
  <c r="FS17" i="20" s="1"/>
  <c r="FR15" i="20"/>
  <c r="FR17" i="20" s="1"/>
  <c r="FQ15" i="20"/>
  <c r="FP15" i="20"/>
  <c r="FP17" i="20" s="1"/>
  <c r="FP38" i="20" s="1"/>
  <c r="FO15" i="20"/>
  <c r="FO17" i="20" s="1"/>
  <c r="FN15" i="20"/>
  <c r="FM15" i="20"/>
  <c r="FL15" i="20"/>
  <c r="FK15" i="20"/>
  <c r="FK17" i="20" s="1"/>
  <c r="FJ15" i="20"/>
  <c r="FJ17" i="20" s="1"/>
  <c r="FJ38" i="20" s="1"/>
  <c r="FI15" i="20"/>
  <c r="FH15" i="20"/>
  <c r="FH17" i="20" s="1"/>
  <c r="FG15" i="20"/>
  <c r="FG17" i="20" s="1"/>
  <c r="FF15" i="20"/>
  <c r="FF17" i="20" s="1"/>
  <c r="FE15" i="20"/>
  <c r="FD15" i="20"/>
  <c r="FD17" i="20" s="1"/>
  <c r="FD38" i="20" s="1"/>
  <c r="FC15" i="20"/>
  <c r="FC17" i="20" s="1"/>
  <c r="FB15" i="20"/>
  <c r="FA15" i="20"/>
  <c r="EZ15" i="20"/>
  <c r="EY15" i="20"/>
  <c r="EY17" i="20" s="1"/>
  <c r="EX15" i="20"/>
  <c r="EX17" i="20" s="1"/>
  <c r="EX38" i="20" s="1"/>
  <c r="EW15" i="20"/>
  <c r="EV15" i="20"/>
  <c r="EV17" i="20" s="1"/>
  <c r="EU15" i="20"/>
  <c r="EU17" i="20" s="1"/>
  <c r="ET15" i="20"/>
  <c r="ET17" i="20" s="1"/>
  <c r="ES15" i="20"/>
  <c r="ER15" i="20"/>
  <c r="ER17" i="20" s="1"/>
  <c r="EQ15" i="20"/>
  <c r="EQ17" i="20" s="1"/>
  <c r="EP15" i="20"/>
  <c r="EO15" i="20"/>
  <c r="EO17" i="20" s="1"/>
  <c r="EN15" i="20"/>
  <c r="EM15" i="20"/>
  <c r="EM17" i="20" s="1"/>
  <c r="EL15" i="20"/>
  <c r="EL17" i="20" s="1"/>
  <c r="EL38" i="20" s="1"/>
  <c r="EK15" i="20"/>
  <c r="EJ15" i="20"/>
  <c r="EJ17" i="20" s="1"/>
  <c r="EI15" i="20"/>
  <c r="EI17" i="20" s="1"/>
  <c r="EH15" i="20"/>
  <c r="EH17" i="20" s="1"/>
  <c r="EG15" i="20"/>
  <c r="EF15" i="20"/>
  <c r="EF17" i="20" s="1"/>
  <c r="EF38" i="20" s="1"/>
  <c r="EE15" i="20"/>
  <c r="EE17" i="20" s="1"/>
  <c r="ED15" i="20"/>
  <c r="EC15" i="20"/>
  <c r="EB15" i="20"/>
  <c r="EA15" i="20"/>
  <c r="EA17" i="20" s="1"/>
  <c r="DZ15" i="20"/>
  <c r="DZ17" i="20" s="1"/>
  <c r="DZ38" i="20" s="1"/>
  <c r="DY15" i="20"/>
  <c r="DX15" i="20"/>
  <c r="DX17" i="20" s="1"/>
  <c r="DW15" i="20"/>
  <c r="DW17" i="20" s="1"/>
  <c r="DV15" i="20"/>
  <c r="DV17" i="20" s="1"/>
  <c r="DU15" i="20"/>
  <c r="DT15" i="20"/>
  <c r="DT17" i="20" s="1"/>
  <c r="DT38" i="20" s="1"/>
  <c r="DS15" i="20"/>
  <c r="DS17" i="20" s="1"/>
  <c r="DR15" i="20"/>
  <c r="DQ15" i="20"/>
  <c r="DP15" i="20"/>
  <c r="DO15" i="20"/>
  <c r="DO17" i="20" s="1"/>
  <c r="DN15" i="20"/>
  <c r="DN17" i="20" s="1"/>
  <c r="DM15" i="20"/>
  <c r="DL15" i="20"/>
  <c r="DL17" i="20" s="1"/>
  <c r="DK15" i="20"/>
  <c r="DJ15" i="20"/>
  <c r="DI15" i="20"/>
  <c r="DH15" i="20"/>
  <c r="DH17" i="20" s="1"/>
  <c r="DH29" i="20" s="1"/>
  <c r="DH41" i="20" s="1"/>
  <c r="DG15" i="20"/>
  <c r="DG17" i="20" s="1"/>
  <c r="DF15" i="20"/>
  <c r="DE15" i="20"/>
  <c r="DE17" i="20" s="1"/>
  <c r="DD15" i="20"/>
  <c r="DC15" i="20"/>
  <c r="DC17" i="20" s="1"/>
  <c r="DB15" i="20"/>
  <c r="DB17" i="20" s="1"/>
  <c r="DA15" i="20"/>
  <c r="CZ15" i="20"/>
  <c r="CZ17" i="20" s="1"/>
  <c r="CY15" i="20"/>
  <c r="CY17" i="20" s="1"/>
  <c r="CX15" i="20"/>
  <c r="CX17" i="20" s="1"/>
  <c r="CW15" i="20"/>
  <c r="CV15" i="20"/>
  <c r="CV17" i="20" s="1"/>
  <c r="CU15" i="20"/>
  <c r="CU17" i="20" s="1"/>
  <c r="CT15" i="20"/>
  <c r="CS15" i="20"/>
  <c r="CR15" i="20"/>
  <c r="CQ15" i="20"/>
  <c r="CQ17" i="20" s="1"/>
  <c r="CP15" i="20"/>
  <c r="CP17" i="20" s="1"/>
  <c r="CP38" i="20" s="1"/>
  <c r="CO15" i="20"/>
  <c r="CN15" i="20"/>
  <c r="CN17" i="20" s="1"/>
  <c r="CM15" i="20"/>
  <c r="CL15" i="20"/>
  <c r="CL17" i="20" s="1"/>
  <c r="CK15" i="20"/>
  <c r="CJ15" i="20"/>
  <c r="CJ17" i="20" s="1"/>
  <c r="CI15" i="20"/>
  <c r="CI17" i="20" s="1"/>
  <c r="CH15" i="20"/>
  <c r="CG15" i="20"/>
  <c r="CF15" i="20"/>
  <c r="CE15" i="20"/>
  <c r="CE17" i="20" s="1"/>
  <c r="CD15" i="20"/>
  <c r="CD17" i="20" s="1"/>
  <c r="CC15" i="20"/>
  <c r="CB15" i="20"/>
  <c r="CB17" i="20" s="1"/>
  <c r="CA15" i="20"/>
  <c r="CA17" i="20" s="1"/>
  <c r="BZ15" i="20"/>
  <c r="BY15" i="20"/>
  <c r="BX15" i="20"/>
  <c r="BX17" i="20" s="1"/>
  <c r="BW15" i="20"/>
  <c r="BW17" i="20" s="1"/>
  <c r="BV15" i="20"/>
  <c r="BU15" i="20"/>
  <c r="BU17" i="20" s="1"/>
  <c r="BT15" i="20"/>
  <c r="BS15" i="20"/>
  <c r="BS17" i="20" s="1"/>
  <c r="BR15" i="20"/>
  <c r="BR17" i="20" s="1"/>
  <c r="BQ15" i="20"/>
  <c r="BP15" i="20"/>
  <c r="BP17" i="20" s="1"/>
  <c r="BO15" i="20"/>
  <c r="BN15" i="20"/>
  <c r="BN17" i="20" s="1"/>
  <c r="BM15" i="20"/>
  <c r="BL15" i="20"/>
  <c r="BL17" i="20" s="1"/>
  <c r="BK15" i="20"/>
  <c r="BK17" i="20" s="1"/>
  <c r="BJ15" i="20"/>
  <c r="BI15" i="20"/>
  <c r="BH15" i="20"/>
  <c r="BG15" i="20"/>
  <c r="BG17" i="20" s="1"/>
  <c r="BF15" i="20"/>
  <c r="BF17" i="20" s="1"/>
  <c r="BF38" i="20" s="1"/>
  <c r="BE15" i="20"/>
  <c r="BD15" i="20"/>
  <c r="BD17" i="20" s="1"/>
  <c r="BC15" i="20"/>
  <c r="BC17" i="20" s="1"/>
  <c r="BB15" i="20"/>
  <c r="BB17" i="20" s="1"/>
  <c r="BA15" i="20"/>
  <c r="AZ15" i="20"/>
  <c r="AZ17" i="20" s="1"/>
  <c r="AZ29" i="20" s="1"/>
  <c r="AY15" i="20"/>
  <c r="AY17" i="20" s="1"/>
  <c r="AX15" i="20"/>
  <c r="AW15" i="20"/>
  <c r="AV15" i="20"/>
  <c r="AU15" i="20"/>
  <c r="AU17" i="20" s="1"/>
  <c r="AT15" i="20"/>
  <c r="AT17" i="20" s="1"/>
  <c r="AS15" i="20"/>
  <c r="AR15" i="20"/>
  <c r="AR17" i="20" s="1"/>
  <c r="AQ15" i="20"/>
  <c r="AQ17" i="20" s="1"/>
  <c r="AP15" i="20"/>
  <c r="AO15" i="20"/>
  <c r="AN15" i="20"/>
  <c r="AN17" i="20" s="1"/>
  <c r="AN38" i="20" s="1"/>
  <c r="AM15" i="20"/>
  <c r="AM17" i="20" s="1"/>
  <c r="AL15" i="20"/>
  <c r="AK15" i="20"/>
  <c r="AK17" i="20" s="1"/>
  <c r="AJ15" i="20"/>
  <c r="AI15" i="20"/>
  <c r="AI17" i="20" s="1"/>
  <c r="AH15" i="20"/>
  <c r="AH17" i="20" s="1"/>
  <c r="AH29" i="20" s="1"/>
  <c r="AH41" i="20" s="1"/>
  <c r="AG15" i="20"/>
  <c r="AF15" i="20"/>
  <c r="AF17" i="20" s="1"/>
  <c r="AE15" i="20"/>
  <c r="AE17" i="20" s="1"/>
  <c r="AD15" i="20"/>
  <c r="AD17" i="20" s="1"/>
  <c r="AD29" i="20" s="1"/>
  <c r="AD41" i="20" s="1"/>
  <c r="AC15" i="20"/>
  <c r="AB15" i="20"/>
  <c r="AB17" i="20" s="1"/>
  <c r="AA15" i="20"/>
  <c r="AA17" i="20" s="1"/>
  <c r="Z15" i="20"/>
  <c r="Y15" i="20"/>
  <c r="X15" i="20"/>
  <c r="W15" i="20"/>
  <c r="W17" i="20" s="1"/>
  <c r="V15" i="20"/>
  <c r="V17" i="20" s="1"/>
  <c r="V38" i="20" s="1"/>
  <c r="U15" i="20"/>
  <c r="T15" i="20"/>
  <c r="T17" i="20" s="1"/>
  <c r="S15" i="20"/>
  <c r="S17" i="20" s="1"/>
  <c r="R15" i="20"/>
  <c r="R17" i="20" s="1"/>
  <c r="Q15" i="20"/>
  <c r="P15" i="20"/>
  <c r="P17" i="20" s="1"/>
  <c r="P29" i="20" s="1"/>
  <c r="P41" i="20" s="1"/>
  <c r="O15" i="20"/>
  <c r="O17" i="20" s="1"/>
  <c r="N15" i="20"/>
  <c r="M15" i="20"/>
  <c r="L15" i="20"/>
  <c r="K15" i="20"/>
  <c r="K17" i="20" s="1"/>
  <c r="J15" i="20"/>
  <c r="J17" i="20" s="1"/>
  <c r="I15" i="20"/>
  <c r="H15" i="20"/>
  <c r="H17" i="20" s="1"/>
  <c r="G15" i="20"/>
  <c r="G17" i="20" s="1"/>
  <c r="F15" i="20"/>
  <c r="E15" i="20"/>
  <c r="D15" i="20"/>
  <c r="D17" i="20" s="1"/>
  <c r="C15" i="20"/>
  <c r="FZ13" i="20"/>
  <c r="FY13" i="20"/>
  <c r="FY15" i="20" s="1"/>
  <c r="FY17" i="20" s="1"/>
  <c r="FY29" i="20" s="1"/>
  <c r="FZ11" i="20"/>
  <c r="FZ10" i="20"/>
  <c r="FZ8" i="20"/>
  <c r="FZ6" i="20"/>
  <c r="FZ5" i="20"/>
  <c r="EU41" i="19"/>
  <c r="DX41" i="19"/>
  <c r="BQ41" i="19"/>
  <c r="BD41" i="19"/>
  <c r="FF38" i="19"/>
  <c r="ET38" i="19"/>
  <c r="EH38" i="19"/>
  <c r="DX38" i="19"/>
  <c r="DW38" i="19"/>
  <c r="DU38" i="19"/>
  <c r="DI38" i="19"/>
  <c r="CL38" i="19"/>
  <c r="CF38" i="19"/>
  <c r="BZ38" i="19"/>
  <c r="BS38" i="19"/>
  <c r="BN38" i="19"/>
  <c r="BD38" i="19"/>
  <c r="BA38" i="19"/>
  <c r="AU38" i="19"/>
  <c r="AI38" i="19"/>
  <c r="AD38" i="19"/>
  <c r="W38" i="19"/>
  <c r="P38" i="19"/>
  <c r="K38" i="19"/>
  <c r="F38" i="19"/>
  <c r="FQ29" i="19"/>
  <c r="FQ41" i="19" s="1"/>
  <c r="FJ29" i="19"/>
  <c r="FJ41" i="19" s="1"/>
  <c r="FE29" i="19"/>
  <c r="FE41" i="19" s="1"/>
  <c r="EU29" i="19"/>
  <c r="DV29" i="19"/>
  <c r="DV41" i="19" s="1"/>
  <c r="DS29" i="19"/>
  <c r="DS41" i="19" s="1"/>
  <c r="DJ29" i="19"/>
  <c r="DJ41" i="19" s="1"/>
  <c r="DD29" i="19"/>
  <c r="DD41" i="19" s="1"/>
  <c r="CX29" i="19"/>
  <c r="CX41" i="19" s="1"/>
  <c r="CV29" i="19"/>
  <c r="CV41" i="19" s="1"/>
  <c r="CQ29" i="19"/>
  <c r="CQ41" i="19" s="1"/>
  <c r="CL29" i="19"/>
  <c r="CL41" i="19" s="1"/>
  <c r="CG29" i="19"/>
  <c r="CG41" i="19" s="1"/>
  <c r="BQ29" i="19"/>
  <c r="BN29" i="19"/>
  <c r="BN41" i="19" s="1"/>
  <c r="BJ29" i="19"/>
  <c r="BJ41" i="19" s="1"/>
  <c r="BB29" i="19"/>
  <c r="BB41" i="19" s="1"/>
  <c r="AO29" i="19"/>
  <c r="AO41" i="19" s="1"/>
  <c r="AB29" i="19"/>
  <c r="AB41" i="19" s="1"/>
  <c r="AA29" i="19"/>
  <c r="AA41" i="19" s="1"/>
  <c r="R29" i="19"/>
  <c r="R41" i="19" s="1"/>
  <c r="K29" i="19"/>
  <c r="K41" i="19" s="1"/>
  <c r="FY27" i="19"/>
  <c r="FX27" i="19"/>
  <c r="FW27" i="19"/>
  <c r="FW29" i="19" s="1"/>
  <c r="FW41" i="19" s="1"/>
  <c r="FV27" i="19"/>
  <c r="FU27" i="19"/>
  <c r="FT27" i="19"/>
  <c r="FS27" i="19"/>
  <c r="FR27" i="19"/>
  <c r="FQ27" i="19"/>
  <c r="FP27" i="19"/>
  <c r="FO27" i="19"/>
  <c r="FN27" i="19"/>
  <c r="FL27" i="19"/>
  <c r="FK27" i="19"/>
  <c r="FJ27" i="19"/>
  <c r="FI27" i="19"/>
  <c r="FH27" i="19"/>
  <c r="FG27" i="19"/>
  <c r="FF27" i="19"/>
  <c r="FE27" i="19"/>
  <c r="FD27" i="19"/>
  <c r="FC27" i="19"/>
  <c r="FB27" i="19"/>
  <c r="FA27" i="19"/>
  <c r="EZ27" i="19"/>
  <c r="EY27" i="19"/>
  <c r="EX27" i="19"/>
  <c r="EW27" i="19"/>
  <c r="EV27" i="19"/>
  <c r="EU27" i="19"/>
  <c r="ET27" i="19"/>
  <c r="ES27" i="19"/>
  <c r="ES29" i="19" s="1"/>
  <c r="ES41" i="19" s="1"/>
  <c r="ER27" i="19"/>
  <c r="EQ27" i="19"/>
  <c r="EP27" i="19"/>
  <c r="EO27" i="19"/>
  <c r="EN27" i="19"/>
  <c r="EM27" i="19"/>
  <c r="EL27" i="19"/>
  <c r="EK27" i="19"/>
  <c r="EJ27" i="19"/>
  <c r="EI27" i="19"/>
  <c r="EH27" i="19"/>
  <c r="EG27" i="19"/>
  <c r="EF27" i="19"/>
  <c r="EE27" i="19"/>
  <c r="ED27" i="19"/>
  <c r="EC27" i="19"/>
  <c r="EB27" i="19"/>
  <c r="EA27" i="19"/>
  <c r="DZ27" i="19"/>
  <c r="DY27" i="19"/>
  <c r="DX27" i="19"/>
  <c r="DW27" i="19"/>
  <c r="DV27" i="19"/>
  <c r="DU27" i="19"/>
  <c r="DT27" i="19"/>
  <c r="DS27" i="19"/>
  <c r="DR27" i="19"/>
  <c r="DQ27" i="19"/>
  <c r="DP27" i="19"/>
  <c r="DO27" i="19"/>
  <c r="DN27" i="19"/>
  <c r="DM27" i="19"/>
  <c r="DL27" i="19"/>
  <c r="DK27" i="19"/>
  <c r="DJ27" i="19"/>
  <c r="DI27" i="19"/>
  <c r="DH27" i="19"/>
  <c r="DG27" i="19"/>
  <c r="DF27" i="19"/>
  <c r="DE27" i="19"/>
  <c r="DD27" i="19"/>
  <c r="DC27" i="19"/>
  <c r="DB27" i="19"/>
  <c r="DA27" i="19"/>
  <c r="CZ27" i="19"/>
  <c r="CY27" i="19"/>
  <c r="CX27" i="19"/>
  <c r="CW27" i="19"/>
  <c r="CV27" i="19"/>
  <c r="CU27" i="19"/>
  <c r="CT27" i="19"/>
  <c r="CS27" i="19"/>
  <c r="CR27" i="19"/>
  <c r="CQ27" i="19"/>
  <c r="CP27" i="19"/>
  <c r="CN27" i="19"/>
  <c r="CM27" i="19"/>
  <c r="CL27" i="19"/>
  <c r="CK27" i="19"/>
  <c r="CJ27" i="19"/>
  <c r="CI27" i="19"/>
  <c r="CH27" i="19"/>
  <c r="CG27" i="19"/>
  <c r="CF27" i="19"/>
  <c r="CE27" i="19"/>
  <c r="CD27" i="19"/>
  <c r="CC27" i="19"/>
  <c r="CB27" i="19"/>
  <c r="CA27" i="19"/>
  <c r="BZ27" i="19"/>
  <c r="BY27" i="19"/>
  <c r="BY29" i="19" s="1"/>
  <c r="BY41" i="19" s="1"/>
  <c r="BX27" i="19"/>
  <c r="BW27" i="19"/>
  <c r="BV27" i="19"/>
  <c r="BU27" i="19"/>
  <c r="BT27" i="19"/>
  <c r="BS27" i="19"/>
  <c r="BR27" i="19"/>
  <c r="BQ27" i="19"/>
  <c r="BP27" i="19"/>
  <c r="BO27" i="19"/>
  <c r="BN27" i="19"/>
  <c r="BM27" i="19"/>
  <c r="BL27" i="19"/>
  <c r="BK27" i="19"/>
  <c r="BJ27" i="19"/>
  <c r="BI27" i="19"/>
  <c r="BH27" i="19"/>
  <c r="BG27" i="19"/>
  <c r="BF27" i="19"/>
  <c r="BE27" i="19"/>
  <c r="BD27" i="19"/>
  <c r="BC27" i="19"/>
  <c r="BB27" i="19"/>
  <c r="BA27" i="19"/>
  <c r="AZ27" i="19"/>
  <c r="AY27" i="19"/>
  <c r="AX27" i="19"/>
  <c r="AW27" i="19"/>
  <c r="AV27" i="19"/>
  <c r="AU27" i="19"/>
  <c r="AT27" i="19"/>
  <c r="AS27" i="19"/>
  <c r="AQ27" i="19"/>
  <c r="AP27" i="19"/>
  <c r="AP29" i="19" s="1"/>
  <c r="AP41" i="19" s="1"/>
  <c r="AO27" i="19"/>
  <c r="AN27" i="19"/>
  <c r="AN29" i="19" s="1"/>
  <c r="AN41" i="19" s="1"/>
  <c r="AM27" i="19"/>
  <c r="AL27" i="19"/>
  <c r="AK27" i="19"/>
  <c r="AJ27" i="19"/>
  <c r="AI27" i="19"/>
  <c r="AH27" i="19"/>
  <c r="AG27" i="19"/>
  <c r="AF27" i="19"/>
  <c r="AE27" i="19"/>
  <c r="AD27" i="19"/>
  <c r="AD29" i="19" s="1"/>
  <c r="AD41" i="19" s="1"/>
  <c r="AC27" i="19"/>
  <c r="AB27" i="19"/>
  <c r="AA27" i="19"/>
  <c r="Z27" i="19"/>
  <c r="Y27" i="19"/>
  <c r="X27" i="19"/>
  <c r="W27" i="19"/>
  <c r="W29" i="19" s="1"/>
  <c r="W41" i="19" s="1"/>
  <c r="V27" i="19"/>
  <c r="U27" i="19"/>
  <c r="U29" i="19" s="1"/>
  <c r="U41" i="19" s="1"/>
  <c r="T27" i="19"/>
  <c r="S27" i="19"/>
  <c r="R27" i="19"/>
  <c r="Q27" i="19"/>
  <c r="P27" i="19"/>
  <c r="O27" i="19"/>
  <c r="N27" i="19"/>
  <c r="M27" i="19"/>
  <c r="L27" i="19"/>
  <c r="K27" i="19"/>
  <c r="J27" i="19"/>
  <c r="I27" i="19"/>
  <c r="H27" i="19"/>
  <c r="G27" i="19"/>
  <c r="F27" i="19"/>
  <c r="E27" i="19"/>
  <c r="D27" i="19"/>
  <c r="C27" i="19"/>
  <c r="FZ25" i="19"/>
  <c r="FZ24" i="19"/>
  <c r="FZ23" i="19"/>
  <c r="FM22" i="19"/>
  <c r="FM27" i="19" s="1"/>
  <c r="CO22" i="19"/>
  <c r="FZ22" i="19" s="1"/>
  <c r="AR22" i="19"/>
  <c r="AR27" i="19" s="1"/>
  <c r="Q22" i="19"/>
  <c r="O22" i="19"/>
  <c r="N22" i="19"/>
  <c r="FZ21" i="19"/>
  <c r="FT17" i="19"/>
  <c r="FQ17" i="19"/>
  <c r="FQ38" i="19" s="1"/>
  <c r="FP17" i="19"/>
  <c r="FP38" i="19" s="1"/>
  <c r="FK17" i="19"/>
  <c r="FH17" i="19"/>
  <c r="FE17" i="19"/>
  <c r="FE38" i="19" s="1"/>
  <c r="FC17" i="19"/>
  <c r="EY17" i="19"/>
  <c r="EV17" i="19"/>
  <c r="ER17" i="19"/>
  <c r="EQ17" i="19"/>
  <c r="EM17" i="19"/>
  <c r="EJ17" i="19"/>
  <c r="EG17" i="19"/>
  <c r="EG38" i="19" s="1"/>
  <c r="EA17" i="19"/>
  <c r="DY17" i="19"/>
  <c r="DX17" i="19"/>
  <c r="DX29" i="19" s="1"/>
  <c r="DU17" i="19"/>
  <c r="DU29" i="19" s="1"/>
  <c r="DU41" i="19" s="1"/>
  <c r="DT17" i="19"/>
  <c r="DS17" i="19"/>
  <c r="DS38" i="19" s="1"/>
  <c r="DO17" i="19"/>
  <c r="DO29" i="19" s="1"/>
  <c r="DO41" i="19" s="1"/>
  <c r="DL17" i="19"/>
  <c r="DI17" i="19"/>
  <c r="DI29" i="19" s="1"/>
  <c r="DI41" i="19" s="1"/>
  <c r="DG17" i="19"/>
  <c r="DA17" i="19"/>
  <c r="CZ17" i="19"/>
  <c r="CW17" i="19"/>
  <c r="CV17" i="19"/>
  <c r="CV38" i="19" s="1"/>
  <c r="CU17" i="19"/>
  <c r="CU38" i="19" s="1"/>
  <c r="CQ17" i="19"/>
  <c r="CQ38" i="19" s="1"/>
  <c r="CN17" i="19"/>
  <c r="CK17" i="19"/>
  <c r="CJ17" i="19"/>
  <c r="CE17" i="19"/>
  <c r="CE38" i="19" s="1"/>
  <c r="CC17" i="19"/>
  <c r="CC38" i="19" s="1"/>
  <c r="CB17" i="19"/>
  <c r="BU17" i="19"/>
  <c r="BS17" i="19"/>
  <c r="BS29" i="19" s="1"/>
  <c r="BS41" i="19" s="1"/>
  <c r="BQ17" i="19"/>
  <c r="BQ38" i="19" s="1"/>
  <c r="BP17" i="19"/>
  <c r="BM17" i="19"/>
  <c r="BM38" i="19" s="1"/>
  <c r="BG17" i="19"/>
  <c r="BE17" i="19"/>
  <c r="BD17" i="19"/>
  <c r="BD29" i="19" s="1"/>
  <c r="BA17" i="19"/>
  <c r="BA29" i="19" s="1"/>
  <c r="BA41" i="19" s="1"/>
  <c r="AY17" i="19"/>
  <c r="AU17" i="19"/>
  <c r="AU29" i="19" s="1"/>
  <c r="AU41" i="19" s="1"/>
  <c r="AS17" i="19"/>
  <c r="AR17" i="19"/>
  <c r="AO17" i="19"/>
  <c r="AO38" i="19" s="1"/>
  <c r="AF17" i="19"/>
  <c r="AC17" i="19"/>
  <c r="AB17" i="19"/>
  <c r="AB38" i="19" s="1"/>
  <c r="AA17" i="19"/>
  <c r="AA38" i="19" s="1"/>
  <c r="W17" i="19"/>
  <c r="T17" i="19"/>
  <c r="Q17" i="19"/>
  <c r="P17" i="19"/>
  <c r="O17" i="19"/>
  <c r="K17" i="19"/>
  <c r="I17" i="19"/>
  <c r="I38" i="19" s="1"/>
  <c r="H17" i="19"/>
  <c r="FZ16" i="19"/>
  <c r="FX15" i="19"/>
  <c r="FX17" i="19" s="1"/>
  <c r="FX29" i="19" s="1"/>
  <c r="FX41" i="19" s="1"/>
  <c r="FW15" i="19"/>
  <c r="FW17" i="19" s="1"/>
  <c r="FW38" i="19" s="1"/>
  <c r="FV15" i="19"/>
  <c r="FV17" i="19" s="1"/>
  <c r="FU15" i="19"/>
  <c r="FU17" i="19" s="1"/>
  <c r="FT15" i="19"/>
  <c r="FS15" i="19"/>
  <c r="FS17" i="19" s="1"/>
  <c r="FS29" i="19" s="1"/>
  <c r="FS41" i="19" s="1"/>
  <c r="FR15" i="19"/>
  <c r="FR17" i="19" s="1"/>
  <c r="FR29" i="19" s="1"/>
  <c r="FR41" i="19" s="1"/>
  <c r="FQ15" i="19"/>
  <c r="FP15" i="19"/>
  <c r="FO15" i="19"/>
  <c r="FO17" i="19" s="1"/>
  <c r="FN15" i="19"/>
  <c r="FN17" i="19" s="1"/>
  <c r="FM15" i="19"/>
  <c r="FM17" i="19" s="1"/>
  <c r="FL15" i="19"/>
  <c r="FL17" i="19" s="1"/>
  <c r="FK15" i="19"/>
  <c r="FJ15" i="19"/>
  <c r="FJ17" i="19" s="1"/>
  <c r="FJ38" i="19" s="1"/>
  <c r="FI15" i="19"/>
  <c r="FI17" i="19" s="1"/>
  <c r="FH15" i="19"/>
  <c r="FG15" i="19"/>
  <c r="FG17" i="19" s="1"/>
  <c r="FF15" i="19"/>
  <c r="FF17" i="19" s="1"/>
  <c r="FF29" i="19" s="1"/>
  <c r="FF41" i="19" s="1"/>
  <c r="FE15" i="19"/>
  <c r="FD15" i="19"/>
  <c r="FD17" i="19" s="1"/>
  <c r="FC15" i="19"/>
  <c r="FB15" i="19"/>
  <c r="FB17" i="19" s="1"/>
  <c r="FA15" i="19"/>
  <c r="FA17" i="19" s="1"/>
  <c r="EZ15" i="19"/>
  <c r="EZ17" i="19" s="1"/>
  <c r="EZ29" i="19" s="1"/>
  <c r="EZ41" i="19" s="1"/>
  <c r="EY15" i="19"/>
  <c r="EX15" i="19"/>
  <c r="EX17" i="19" s="1"/>
  <c r="EW15" i="19"/>
  <c r="EW17" i="19" s="1"/>
  <c r="EV15" i="19"/>
  <c r="EU15" i="19"/>
  <c r="EU17" i="19" s="1"/>
  <c r="EU38" i="19" s="1"/>
  <c r="ET15" i="19"/>
  <c r="ET17" i="19" s="1"/>
  <c r="ET29" i="19" s="1"/>
  <c r="ET41" i="19" s="1"/>
  <c r="ES15" i="19"/>
  <c r="ES17" i="19" s="1"/>
  <c r="ES38" i="19" s="1"/>
  <c r="ER15" i="19"/>
  <c r="EQ15" i="19"/>
  <c r="EP15" i="19"/>
  <c r="EP17" i="19" s="1"/>
  <c r="EO15" i="19"/>
  <c r="EO17" i="19" s="1"/>
  <c r="EN15" i="19"/>
  <c r="EN17" i="19" s="1"/>
  <c r="EM15" i="19"/>
  <c r="EL15" i="19"/>
  <c r="EL17" i="19" s="1"/>
  <c r="EK15" i="19"/>
  <c r="EK17" i="19" s="1"/>
  <c r="EJ15" i="19"/>
  <c r="EI15" i="19"/>
  <c r="EI17" i="19" s="1"/>
  <c r="EI38" i="19" s="1"/>
  <c r="EH15" i="19"/>
  <c r="EH17" i="19" s="1"/>
  <c r="EH29" i="19" s="1"/>
  <c r="EH41" i="19" s="1"/>
  <c r="EG15" i="19"/>
  <c r="EF15" i="19"/>
  <c r="EF17" i="19" s="1"/>
  <c r="EF38" i="19" s="1"/>
  <c r="EE15" i="19"/>
  <c r="EE17" i="19" s="1"/>
  <c r="ED15" i="19"/>
  <c r="ED17" i="19" s="1"/>
  <c r="EC15" i="19"/>
  <c r="EC17" i="19" s="1"/>
  <c r="EB15" i="19"/>
  <c r="EB17" i="19" s="1"/>
  <c r="EB38" i="19" s="1"/>
  <c r="EA15" i="19"/>
  <c r="DZ15" i="19"/>
  <c r="DZ17" i="19" s="1"/>
  <c r="DY15" i="19"/>
  <c r="DX15" i="19"/>
  <c r="DW15" i="19"/>
  <c r="DW17" i="19" s="1"/>
  <c r="DW29" i="19" s="1"/>
  <c r="DW41" i="19" s="1"/>
  <c r="DV15" i="19"/>
  <c r="DV17" i="19" s="1"/>
  <c r="DV38" i="19" s="1"/>
  <c r="DU15" i="19"/>
  <c r="DT15" i="19"/>
  <c r="DS15" i="19"/>
  <c r="DR15" i="19"/>
  <c r="DR17" i="19" s="1"/>
  <c r="DQ15" i="19"/>
  <c r="DQ17" i="19" s="1"/>
  <c r="DP15" i="19"/>
  <c r="DP17" i="19" s="1"/>
  <c r="DO15" i="19"/>
  <c r="DN15" i="19"/>
  <c r="DN17" i="19" s="1"/>
  <c r="DM15" i="19"/>
  <c r="DM17" i="19" s="1"/>
  <c r="DL15" i="19"/>
  <c r="DK15" i="19"/>
  <c r="DK17" i="19" s="1"/>
  <c r="DJ15" i="19"/>
  <c r="DJ17" i="19" s="1"/>
  <c r="DJ38" i="19" s="1"/>
  <c r="DI15" i="19"/>
  <c r="DH15" i="19"/>
  <c r="DH17" i="19" s="1"/>
  <c r="DG15" i="19"/>
  <c r="DF15" i="19"/>
  <c r="DF17" i="19" s="1"/>
  <c r="DE15" i="19"/>
  <c r="DE17" i="19" s="1"/>
  <c r="DD15" i="19"/>
  <c r="DD17" i="19" s="1"/>
  <c r="DD38" i="19" s="1"/>
  <c r="DC15" i="19"/>
  <c r="DC17" i="19" s="1"/>
  <c r="DB15" i="19"/>
  <c r="DB17" i="19" s="1"/>
  <c r="DB38" i="19" s="1"/>
  <c r="DA15" i="19"/>
  <c r="CZ15" i="19"/>
  <c r="CY15" i="19"/>
  <c r="CY17" i="19" s="1"/>
  <c r="CY29" i="19" s="1"/>
  <c r="CY41" i="19" s="1"/>
  <c r="CX15" i="19"/>
  <c r="CX17" i="19" s="1"/>
  <c r="CX38" i="19" s="1"/>
  <c r="CW15" i="19"/>
  <c r="CV15" i="19"/>
  <c r="CU15" i="19"/>
  <c r="CT15" i="19"/>
  <c r="CT17" i="19" s="1"/>
  <c r="CS15" i="19"/>
  <c r="CS17" i="19" s="1"/>
  <c r="CR15" i="19"/>
  <c r="CR17" i="19" s="1"/>
  <c r="CQ15" i="19"/>
  <c r="CP15" i="19"/>
  <c r="CP17" i="19" s="1"/>
  <c r="CO15" i="19"/>
  <c r="CO17" i="19" s="1"/>
  <c r="CO38" i="19" s="1"/>
  <c r="CN15" i="19"/>
  <c r="CM15" i="19"/>
  <c r="CM17" i="19" s="1"/>
  <c r="CL15" i="19"/>
  <c r="CL17" i="19" s="1"/>
  <c r="CK15" i="19"/>
  <c r="CJ15" i="19"/>
  <c r="CI15" i="19"/>
  <c r="CI17" i="19" s="1"/>
  <c r="CH15" i="19"/>
  <c r="CH17" i="19" s="1"/>
  <c r="CG15" i="19"/>
  <c r="CG17" i="19" s="1"/>
  <c r="CG38" i="19" s="1"/>
  <c r="CF15" i="19"/>
  <c r="CF17" i="19" s="1"/>
  <c r="CF29" i="19" s="1"/>
  <c r="CF41" i="19" s="1"/>
  <c r="CE15" i="19"/>
  <c r="CD15" i="19"/>
  <c r="CD17" i="19" s="1"/>
  <c r="CD38" i="19" s="1"/>
  <c r="CC15" i="19"/>
  <c r="CB15" i="19"/>
  <c r="CA15" i="19"/>
  <c r="CA17" i="19" s="1"/>
  <c r="CA29" i="19" s="1"/>
  <c r="CA41" i="19" s="1"/>
  <c r="BZ15" i="19"/>
  <c r="BZ17" i="19" s="1"/>
  <c r="BZ29" i="19" s="1"/>
  <c r="BZ41" i="19" s="1"/>
  <c r="BY15" i="19"/>
  <c r="BY17" i="19" s="1"/>
  <c r="BY38" i="19" s="1"/>
  <c r="BX15" i="19"/>
  <c r="BX17" i="19" s="1"/>
  <c r="BW15" i="19"/>
  <c r="BW17" i="19" s="1"/>
  <c r="BV15" i="19"/>
  <c r="BV17" i="19" s="1"/>
  <c r="BU15" i="19"/>
  <c r="BT15" i="19"/>
  <c r="BT17" i="19" s="1"/>
  <c r="BS15" i="19"/>
  <c r="BR15" i="19"/>
  <c r="BR17" i="19" s="1"/>
  <c r="BQ15" i="19"/>
  <c r="BP15" i="19"/>
  <c r="BO15" i="19"/>
  <c r="BO17" i="19" s="1"/>
  <c r="BN15" i="19"/>
  <c r="BN17" i="19" s="1"/>
  <c r="BM15" i="19"/>
  <c r="BL15" i="19"/>
  <c r="BL17" i="19" s="1"/>
  <c r="BK15" i="19"/>
  <c r="BK17" i="19" s="1"/>
  <c r="BK38" i="19" s="1"/>
  <c r="BJ15" i="19"/>
  <c r="BJ17" i="19" s="1"/>
  <c r="BJ38" i="19" s="1"/>
  <c r="BI15" i="19"/>
  <c r="BI17" i="19" s="1"/>
  <c r="BH15" i="19"/>
  <c r="BH17" i="19" s="1"/>
  <c r="BG15" i="19"/>
  <c r="BF15" i="19"/>
  <c r="BF17" i="19" s="1"/>
  <c r="BE15" i="19"/>
  <c r="BD15" i="19"/>
  <c r="BC15" i="19"/>
  <c r="BC17" i="19" s="1"/>
  <c r="BC29" i="19" s="1"/>
  <c r="BC41" i="19" s="1"/>
  <c r="BB15" i="19"/>
  <c r="BB17" i="19" s="1"/>
  <c r="BB38" i="19" s="1"/>
  <c r="BA15" i="19"/>
  <c r="AZ15" i="19"/>
  <c r="AZ17" i="19" s="1"/>
  <c r="AZ29" i="19" s="1"/>
  <c r="AY15" i="19"/>
  <c r="AX15" i="19"/>
  <c r="AX17" i="19" s="1"/>
  <c r="AW15" i="19"/>
  <c r="AW17" i="19" s="1"/>
  <c r="AW38" i="19" s="1"/>
  <c r="AV15" i="19"/>
  <c r="AV17" i="19" s="1"/>
  <c r="AV38" i="19" s="1"/>
  <c r="AU15" i="19"/>
  <c r="AT15" i="19"/>
  <c r="AT17" i="19" s="1"/>
  <c r="AS15" i="19"/>
  <c r="AR15" i="19"/>
  <c r="AQ15" i="19"/>
  <c r="AQ17" i="19" s="1"/>
  <c r="AP15" i="19"/>
  <c r="AP17" i="19" s="1"/>
  <c r="AP38" i="19" s="1"/>
  <c r="AO15" i="19"/>
  <c r="AN15" i="19"/>
  <c r="AN17" i="19" s="1"/>
  <c r="AN38" i="19" s="1"/>
  <c r="AM15" i="19"/>
  <c r="AM17" i="19" s="1"/>
  <c r="AL15" i="19"/>
  <c r="AL17" i="19" s="1"/>
  <c r="AK15" i="19"/>
  <c r="AK17" i="19" s="1"/>
  <c r="AJ15" i="19"/>
  <c r="AJ17" i="19" s="1"/>
  <c r="AI15" i="19"/>
  <c r="AI17" i="19" s="1"/>
  <c r="AI29" i="19" s="1"/>
  <c r="AI41" i="19" s="1"/>
  <c r="AH15" i="19"/>
  <c r="AH17" i="19" s="1"/>
  <c r="AG15" i="19"/>
  <c r="AG17" i="19" s="1"/>
  <c r="AF15" i="19"/>
  <c r="AE15" i="19"/>
  <c r="AE17" i="19" s="1"/>
  <c r="AD15" i="19"/>
  <c r="AD17" i="19" s="1"/>
  <c r="AC15" i="19"/>
  <c r="AB15" i="19"/>
  <c r="AA15" i="19"/>
  <c r="Z15" i="19"/>
  <c r="Z17" i="19" s="1"/>
  <c r="Y15" i="19"/>
  <c r="Y17" i="19" s="1"/>
  <c r="X15" i="19"/>
  <c r="X17" i="19" s="1"/>
  <c r="X38" i="19" s="1"/>
  <c r="W15" i="19"/>
  <c r="V15" i="19"/>
  <c r="V17" i="19" s="1"/>
  <c r="U15" i="19"/>
  <c r="U17" i="19" s="1"/>
  <c r="U38" i="19" s="1"/>
  <c r="T15" i="19"/>
  <c r="S15" i="19"/>
  <c r="S17" i="19" s="1"/>
  <c r="R15" i="19"/>
  <c r="R17" i="19" s="1"/>
  <c r="R38" i="19" s="1"/>
  <c r="Q15" i="19"/>
  <c r="P15" i="19"/>
  <c r="O15" i="19"/>
  <c r="N15" i="19"/>
  <c r="N17" i="19" s="1"/>
  <c r="M15" i="19"/>
  <c r="M17" i="19" s="1"/>
  <c r="L15" i="19"/>
  <c r="L17" i="19" s="1"/>
  <c r="L38" i="19" s="1"/>
  <c r="K15" i="19"/>
  <c r="J15" i="19"/>
  <c r="J17" i="19" s="1"/>
  <c r="J38" i="19" s="1"/>
  <c r="I15" i="19"/>
  <c r="H15" i="19"/>
  <c r="G15" i="19"/>
  <c r="G17" i="19" s="1"/>
  <c r="F15" i="19"/>
  <c r="F17" i="19" s="1"/>
  <c r="F29" i="19" s="1"/>
  <c r="F41" i="19" s="1"/>
  <c r="E15" i="19"/>
  <c r="E17" i="19" s="1"/>
  <c r="E38" i="19" s="1"/>
  <c r="D15" i="19"/>
  <c r="D17" i="19" s="1"/>
  <c r="C15" i="19"/>
  <c r="C17" i="19" s="1"/>
  <c r="FZ13" i="19"/>
  <c r="FY13" i="19"/>
  <c r="FY15" i="19" s="1"/>
  <c r="FY17" i="19" s="1"/>
  <c r="FY29" i="19" s="1"/>
  <c r="FZ11" i="19"/>
  <c r="FZ10" i="19"/>
  <c r="FZ8" i="19"/>
  <c r="FZ6" i="19"/>
  <c r="FZ5" i="19"/>
  <c r="BP41" i="18"/>
  <c r="AQ41" i="18"/>
  <c r="FH38" i="18"/>
  <c r="FG38" i="18"/>
  <c r="EE38" i="18"/>
  <c r="EA38" i="18"/>
  <c r="DC38" i="18"/>
  <c r="CM38" i="18"/>
  <c r="BU38" i="18"/>
  <c r="AV38" i="18"/>
  <c r="AU38" i="18"/>
  <c r="AQ38" i="18"/>
  <c r="S38" i="18"/>
  <c r="O38" i="18"/>
  <c r="FT29" i="18"/>
  <c r="FT41" i="18" s="1"/>
  <c r="FA29" i="18"/>
  <c r="FA41" i="18" s="1"/>
  <c r="EQ29" i="18"/>
  <c r="EQ41" i="18" s="1"/>
  <c r="DP29" i="18"/>
  <c r="DP41" i="18" s="1"/>
  <c r="DL29" i="18"/>
  <c r="DL41" i="18" s="1"/>
  <c r="CZ29" i="18"/>
  <c r="CZ41" i="18" s="1"/>
  <c r="CN29" i="18"/>
  <c r="CN41" i="18" s="1"/>
  <c r="BT29" i="18"/>
  <c r="BT41" i="18" s="1"/>
  <c r="BP29" i="18"/>
  <c r="BD29" i="18"/>
  <c r="BD41" i="18" s="1"/>
  <c r="AR29" i="18"/>
  <c r="AR41" i="18" s="1"/>
  <c r="X29" i="18"/>
  <c r="X41" i="18" s="1"/>
  <c r="T29" i="18"/>
  <c r="T41" i="18" s="1"/>
  <c r="H29" i="18"/>
  <c r="H41" i="18" s="1"/>
  <c r="FY27" i="18"/>
  <c r="FX27" i="18"/>
  <c r="FW27" i="18"/>
  <c r="FV27" i="18"/>
  <c r="FU27" i="18"/>
  <c r="FT27" i="18"/>
  <c r="FS27" i="18"/>
  <c r="FR27" i="18"/>
  <c r="FQ27" i="18"/>
  <c r="FP27" i="18"/>
  <c r="FO27" i="18"/>
  <c r="FN27" i="18"/>
  <c r="FM27" i="18"/>
  <c r="FL27" i="18"/>
  <c r="FK27" i="18"/>
  <c r="FJ27" i="18"/>
  <c r="FI27" i="18"/>
  <c r="FH27" i="18"/>
  <c r="FG27" i="18"/>
  <c r="FF27" i="18"/>
  <c r="FE27" i="18"/>
  <c r="FD27" i="18"/>
  <c r="FC27" i="18"/>
  <c r="FB27" i="18"/>
  <c r="FA27" i="18"/>
  <c r="EZ27" i="18"/>
  <c r="EY27" i="18"/>
  <c r="EX27" i="18"/>
  <c r="EW27" i="18"/>
  <c r="EV27" i="18"/>
  <c r="EU27" i="18"/>
  <c r="ET27" i="18"/>
  <c r="ES27" i="18"/>
  <c r="ER27" i="18"/>
  <c r="EQ27" i="18"/>
  <c r="EP27" i="18"/>
  <c r="EO27" i="18"/>
  <c r="EN27" i="18"/>
  <c r="EM27" i="18"/>
  <c r="EM29" i="18" s="1"/>
  <c r="EM41" i="18" s="1"/>
  <c r="EL27" i="18"/>
  <c r="EK27" i="18"/>
  <c r="EJ27" i="18"/>
  <c r="EI27" i="18"/>
  <c r="EH27" i="18"/>
  <c r="EG27" i="18"/>
  <c r="EF27" i="18"/>
  <c r="EE27" i="18"/>
  <c r="ED27" i="18"/>
  <c r="EC27" i="18"/>
  <c r="EB27" i="18"/>
  <c r="EA27" i="18"/>
  <c r="DZ27" i="18"/>
  <c r="DY27" i="18"/>
  <c r="DX27" i="18"/>
  <c r="DW27" i="18"/>
  <c r="DV27" i="18"/>
  <c r="DU27" i="18"/>
  <c r="DT27" i="18"/>
  <c r="DS27" i="18"/>
  <c r="DR27" i="18"/>
  <c r="DQ27" i="18"/>
  <c r="DP27" i="18"/>
  <c r="DO27" i="18"/>
  <c r="DO29" i="18" s="1"/>
  <c r="DO41" i="18" s="1"/>
  <c r="DN27" i="18"/>
  <c r="DM27" i="18"/>
  <c r="DL27" i="18"/>
  <c r="DK27" i="18"/>
  <c r="DJ27" i="18"/>
  <c r="DI27" i="18"/>
  <c r="DH27" i="18"/>
  <c r="DG27" i="18"/>
  <c r="DF27" i="18"/>
  <c r="DE27" i="18"/>
  <c r="DD27" i="18"/>
  <c r="DC27" i="18"/>
  <c r="DC29" i="18" s="1"/>
  <c r="DC41" i="18" s="1"/>
  <c r="DB27" i="18"/>
  <c r="DA27" i="18"/>
  <c r="CZ27" i="18"/>
  <c r="CY27" i="18"/>
  <c r="CX27" i="18"/>
  <c r="CW27" i="18"/>
  <c r="CV27" i="18"/>
  <c r="CU27" i="18"/>
  <c r="CT27" i="18"/>
  <c r="CS27" i="18"/>
  <c r="CR27" i="18"/>
  <c r="CQ27" i="18"/>
  <c r="CP27" i="18"/>
  <c r="CO27" i="18"/>
  <c r="CN27" i="18"/>
  <c r="CM27" i="18"/>
  <c r="CL27" i="18"/>
  <c r="CK27" i="18"/>
  <c r="CJ27" i="18"/>
  <c r="CI27" i="18"/>
  <c r="CH27" i="18"/>
  <c r="CG27" i="18"/>
  <c r="CF27" i="18"/>
  <c r="CE27" i="18"/>
  <c r="CD27" i="18"/>
  <c r="CC27" i="18"/>
  <c r="CB27" i="18"/>
  <c r="CA27" i="18"/>
  <c r="BZ27" i="18"/>
  <c r="BY27" i="18"/>
  <c r="BX27" i="18"/>
  <c r="BW27" i="18"/>
  <c r="BV27" i="18"/>
  <c r="BU27" i="18"/>
  <c r="BT27" i="18"/>
  <c r="BS27" i="18"/>
  <c r="BS29" i="18" s="1"/>
  <c r="BS41" i="18" s="1"/>
  <c r="BR27" i="18"/>
  <c r="BQ27" i="18"/>
  <c r="BP27" i="18"/>
  <c r="BO27" i="18"/>
  <c r="BN27" i="18"/>
  <c r="BM27" i="18"/>
  <c r="BL27" i="18"/>
  <c r="BK27" i="18"/>
  <c r="BJ27" i="18"/>
  <c r="BI27" i="18"/>
  <c r="BH27" i="18"/>
  <c r="BG27" i="18"/>
  <c r="BG29" i="18" s="1"/>
  <c r="BG41" i="18" s="1"/>
  <c r="BF27" i="18"/>
  <c r="BE27" i="18"/>
  <c r="BD27" i="18"/>
  <c r="BC27" i="18"/>
  <c r="BB27" i="18"/>
  <c r="BA27" i="18"/>
  <c r="AZ27" i="18"/>
  <c r="AY27" i="18"/>
  <c r="AX27" i="18"/>
  <c r="AW27" i="18"/>
  <c r="AV27" i="18"/>
  <c r="AU27" i="18"/>
  <c r="AT27" i="18"/>
  <c r="AS27" i="18"/>
  <c r="AR27" i="18"/>
  <c r="AQ27" i="18"/>
  <c r="AP27" i="18"/>
  <c r="AO27" i="18"/>
  <c r="AN27" i="18"/>
  <c r="AM27" i="18"/>
  <c r="AL27" i="18"/>
  <c r="AK27" i="18"/>
  <c r="AJ27" i="18"/>
  <c r="AI27" i="18"/>
  <c r="AH27" i="18"/>
  <c r="AG27" i="18"/>
  <c r="AF27" i="18"/>
  <c r="AE27" i="18"/>
  <c r="AD27" i="18"/>
  <c r="AC27" i="18"/>
  <c r="AB27" i="18"/>
  <c r="AA27" i="18"/>
  <c r="Z27" i="18"/>
  <c r="Y27" i="18"/>
  <c r="X27" i="18"/>
  <c r="W27" i="18"/>
  <c r="W29" i="18" s="1"/>
  <c r="W41" i="18" s="1"/>
  <c r="V27" i="18"/>
  <c r="U27" i="18"/>
  <c r="T27" i="18"/>
  <c r="S27" i="18"/>
  <c r="R27" i="18"/>
  <c r="Q27" i="18"/>
  <c r="P27" i="18"/>
  <c r="O27" i="18"/>
  <c r="N27" i="18"/>
  <c r="M27" i="18"/>
  <c r="L27" i="18"/>
  <c r="K27" i="18"/>
  <c r="K29" i="18" s="1"/>
  <c r="K41" i="18" s="1"/>
  <c r="J27" i="18"/>
  <c r="I27" i="18"/>
  <c r="H27" i="18"/>
  <c r="G27" i="18"/>
  <c r="F27" i="18"/>
  <c r="E27" i="18"/>
  <c r="D27" i="18"/>
  <c r="C27" i="18"/>
  <c r="FZ25" i="18"/>
  <c r="FZ24" i="18"/>
  <c r="FZ23" i="18"/>
  <c r="FZ22" i="18"/>
  <c r="FZ21" i="18"/>
  <c r="FU17" i="18"/>
  <c r="FU38" i="18" s="1"/>
  <c r="FO17" i="18"/>
  <c r="FM17" i="18"/>
  <c r="FI17" i="18"/>
  <c r="FD17" i="18"/>
  <c r="FC17" i="18"/>
  <c r="FA17" i="18"/>
  <c r="FA38" i="18" s="1"/>
  <c r="EW17" i="18"/>
  <c r="ES17" i="18"/>
  <c r="EQ17" i="18"/>
  <c r="EQ38" i="18" s="1"/>
  <c r="EO17" i="18"/>
  <c r="EO29" i="18" s="1"/>
  <c r="EO41" i="18" s="1"/>
  <c r="EK17" i="18"/>
  <c r="EF17" i="18"/>
  <c r="EE17" i="18"/>
  <c r="EE29" i="18" s="1"/>
  <c r="EE41" i="18" s="1"/>
  <c r="EC17" i="18"/>
  <c r="EC38" i="18" s="1"/>
  <c r="DY17" i="18"/>
  <c r="DS17" i="18"/>
  <c r="DQ17" i="18"/>
  <c r="DQ29" i="18" s="1"/>
  <c r="DQ41" i="18" s="1"/>
  <c r="DM17" i="18"/>
  <c r="DH17" i="18"/>
  <c r="DG17" i="18"/>
  <c r="DE17" i="18"/>
  <c r="DA17" i="18"/>
  <c r="CU17" i="18"/>
  <c r="CS17" i="18"/>
  <c r="CO17" i="18"/>
  <c r="CJ17" i="18"/>
  <c r="CI17" i="18"/>
  <c r="CG17" i="18"/>
  <c r="CC17" i="18"/>
  <c r="BY17" i="18"/>
  <c r="BW17" i="18"/>
  <c r="BU17" i="18"/>
  <c r="BU29" i="18" s="1"/>
  <c r="BU41" i="18" s="1"/>
  <c r="BQ17" i="18"/>
  <c r="BL17" i="18"/>
  <c r="BK17" i="18"/>
  <c r="BK29" i="18" s="1"/>
  <c r="BK41" i="18" s="1"/>
  <c r="BI17" i="18"/>
  <c r="BE17" i="18"/>
  <c r="AY17" i="18"/>
  <c r="AW17" i="18"/>
  <c r="AS17" i="18"/>
  <c r="AN17" i="18"/>
  <c r="AM17" i="18"/>
  <c r="AK17" i="18"/>
  <c r="AG17" i="18"/>
  <c r="AA17" i="18"/>
  <c r="Y17" i="18"/>
  <c r="U17" i="18"/>
  <c r="P17" i="18"/>
  <c r="O17" i="18"/>
  <c r="O29" i="18" s="1"/>
  <c r="O41" i="18" s="1"/>
  <c r="M17" i="18"/>
  <c r="I17" i="18"/>
  <c r="E17" i="18"/>
  <c r="C17" i="18"/>
  <c r="FZ16" i="18"/>
  <c r="FX15" i="18"/>
  <c r="FX17" i="18" s="1"/>
  <c r="FW15" i="18"/>
  <c r="FW17" i="18" s="1"/>
  <c r="FW38" i="18" s="1"/>
  <c r="FV15" i="18"/>
  <c r="FV17" i="18" s="1"/>
  <c r="FU15" i="18"/>
  <c r="FT15" i="18"/>
  <c r="FT17" i="18" s="1"/>
  <c r="FT38" i="18" s="1"/>
  <c r="FS15" i="18"/>
  <c r="FS17" i="18" s="1"/>
  <c r="FR15" i="18"/>
  <c r="FR17" i="18" s="1"/>
  <c r="FQ15" i="18"/>
  <c r="FQ17" i="18" s="1"/>
  <c r="FP15" i="18"/>
  <c r="FP17" i="18" s="1"/>
  <c r="FO15" i="18"/>
  <c r="FN15" i="18"/>
  <c r="FN17" i="18" s="1"/>
  <c r="FM15" i="18"/>
  <c r="FL15" i="18"/>
  <c r="FL17" i="18" s="1"/>
  <c r="FK15" i="18"/>
  <c r="FK17" i="18" s="1"/>
  <c r="FJ15" i="18"/>
  <c r="FJ17" i="18" s="1"/>
  <c r="FI15" i="18"/>
  <c r="FH15" i="18"/>
  <c r="FH17" i="18" s="1"/>
  <c r="FH29" i="18" s="1"/>
  <c r="FH41" i="18" s="1"/>
  <c r="FG15" i="18"/>
  <c r="FG17" i="18" s="1"/>
  <c r="FG29" i="18" s="1"/>
  <c r="FG41" i="18" s="1"/>
  <c r="FF15" i="18"/>
  <c r="FF17" i="18" s="1"/>
  <c r="FE15" i="18"/>
  <c r="FE17" i="18" s="1"/>
  <c r="FD15" i="18"/>
  <c r="FC15" i="18"/>
  <c r="FB15" i="18"/>
  <c r="FB17" i="18" s="1"/>
  <c r="FA15" i="18"/>
  <c r="EZ15" i="18"/>
  <c r="EZ17" i="18" s="1"/>
  <c r="EY15" i="18"/>
  <c r="EY17" i="18" s="1"/>
  <c r="EX15" i="18"/>
  <c r="EX17" i="18" s="1"/>
  <c r="EW15" i="18"/>
  <c r="EV15" i="18"/>
  <c r="EV17" i="18" s="1"/>
  <c r="EU15" i="18"/>
  <c r="EU17" i="18" s="1"/>
  <c r="ET15" i="18"/>
  <c r="ET17" i="18" s="1"/>
  <c r="ES15" i="18"/>
  <c r="ER15" i="18"/>
  <c r="ER17" i="18" s="1"/>
  <c r="EQ15" i="18"/>
  <c r="EP15" i="18"/>
  <c r="EP17" i="18" s="1"/>
  <c r="EO15" i="18"/>
  <c r="EN15" i="18"/>
  <c r="EN17" i="18" s="1"/>
  <c r="EM15" i="18"/>
  <c r="EM17" i="18" s="1"/>
  <c r="EM38" i="18" s="1"/>
  <c r="EL15" i="18"/>
  <c r="EL17" i="18" s="1"/>
  <c r="EK15" i="18"/>
  <c r="EJ15" i="18"/>
  <c r="EJ17" i="18" s="1"/>
  <c r="EI15" i="18"/>
  <c r="EI17" i="18" s="1"/>
  <c r="EH15" i="18"/>
  <c r="EH17" i="18" s="1"/>
  <c r="EG15" i="18"/>
  <c r="EG17" i="18" s="1"/>
  <c r="EF15" i="18"/>
  <c r="EE15" i="18"/>
  <c r="ED15" i="18"/>
  <c r="ED17" i="18" s="1"/>
  <c r="EC15" i="18"/>
  <c r="EB15" i="18"/>
  <c r="EB17" i="18" s="1"/>
  <c r="EB38" i="18" s="1"/>
  <c r="EA15" i="18"/>
  <c r="EA17" i="18" s="1"/>
  <c r="DZ15" i="18"/>
  <c r="DZ17" i="18" s="1"/>
  <c r="DY15" i="18"/>
  <c r="DX15" i="18"/>
  <c r="DX17" i="18" s="1"/>
  <c r="DW15" i="18"/>
  <c r="DW17" i="18" s="1"/>
  <c r="DV15" i="18"/>
  <c r="DV17" i="18" s="1"/>
  <c r="DU15" i="18"/>
  <c r="DU17" i="18" s="1"/>
  <c r="DT15" i="18"/>
  <c r="DT17" i="18" s="1"/>
  <c r="DS15" i="18"/>
  <c r="DR15" i="18"/>
  <c r="DR17" i="18" s="1"/>
  <c r="DQ15" i="18"/>
  <c r="DP15" i="18"/>
  <c r="DP17" i="18" s="1"/>
  <c r="DP38" i="18" s="1"/>
  <c r="DO15" i="18"/>
  <c r="DO17" i="18" s="1"/>
  <c r="DO38" i="18" s="1"/>
  <c r="DN15" i="18"/>
  <c r="DN17" i="18" s="1"/>
  <c r="DM15" i="18"/>
  <c r="DL15" i="18"/>
  <c r="DL17" i="18" s="1"/>
  <c r="DL38" i="18" s="1"/>
  <c r="DK15" i="18"/>
  <c r="DK17" i="18" s="1"/>
  <c r="DJ15" i="18"/>
  <c r="DJ17" i="18" s="1"/>
  <c r="DI15" i="18"/>
  <c r="DI17" i="18" s="1"/>
  <c r="DH15" i="18"/>
  <c r="DG15" i="18"/>
  <c r="DF15" i="18"/>
  <c r="DF17" i="18" s="1"/>
  <c r="DE15" i="18"/>
  <c r="DD15" i="18"/>
  <c r="DD17" i="18" s="1"/>
  <c r="DD38" i="18" s="1"/>
  <c r="DC15" i="18"/>
  <c r="DC17" i="18" s="1"/>
  <c r="DB15" i="18"/>
  <c r="DB17" i="18" s="1"/>
  <c r="DB29" i="18" s="1"/>
  <c r="DB41" i="18" s="1"/>
  <c r="DA15" i="18"/>
  <c r="CZ15" i="18"/>
  <c r="CZ17" i="18" s="1"/>
  <c r="CZ38" i="18" s="1"/>
  <c r="CY15" i="18"/>
  <c r="CY17" i="18" s="1"/>
  <c r="CX15" i="18"/>
  <c r="CX17" i="18" s="1"/>
  <c r="CW15" i="18"/>
  <c r="CW17" i="18" s="1"/>
  <c r="CV15" i="18"/>
  <c r="CV17" i="18" s="1"/>
  <c r="CU15" i="18"/>
  <c r="CT15" i="18"/>
  <c r="CT17" i="18" s="1"/>
  <c r="CS15" i="18"/>
  <c r="CR15" i="18"/>
  <c r="CR17" i="18" s="1"/>
  <c r="CR38" i="18" s="1"/>
  <c r="CQ15" i="18"/>
  <c r="CQ17" i="18" s="1"/>
  <c r="CQ38" i="18" s="1"/>
  <c r="CP15" i="18"/>
  <c r="CP17" i="18" s="1"/>
  <c r="CO15" i="18"/>
  <c r="CN15" i="18"/>
  <c r="CN17" i="18" s="1"/>
  <c r="CN38" i="18" s="1"/>
  <c r="CM15" i="18"/>
  <c r="CM17" i="18" s="1"/>
  <c r="CM29" i="18" s="1"/>
  <c r="CM41" i="18" s="1"/>
  <c r="CL15" i="18"/>
  <c r="CL17" i="18" s="1"/>
  <c r="CK15" i="18"/>
  <c r="CK17" i="18" s="1"/>
  <c r="CJ15" i="18"/>
  <c r="CI15" i="18"/>
  <c r="CH15" i="18"/>
  <c r="CH17" i="18" s="1"/>
  <c r="CG15" i="18"/>
  <c r="CF15" i="18"/>
  <c r="CF17" i="18" s="1"/>
  <c r="CF38" i="18" s="1"/>
  <c r="CE15" i="18"/>
  <c r="CE17" i="18" s="1"/>
  <c r="CE38" i="18" s="1"/>
  <c r="CD15" i="18"/>
  <c r="CD17" i="18" s="1"/>
  <c r="CC15" i="18"/>
  <c r="CB15" i="18"/>
  <c r="CB17" i="18" s="1"/>
  <c r="CB38" i="18" s="1"/>
  <c r="CA15" i="18"/>
  <c r="CA17" i="18" s="1"/>
  <c r="BZ15" i="18"/>
  <c r="BZ17" i="18" s="1"/>
  <c r="BY15" i="18"/>
  <c r="BX15" i="18"/>
  <c r="BX17" i="18" s="1"/>
  <c r="BW15" i="18"/>
  <c r="BV15" i="18"/>
  <c r="BV17" i="18" s="1"/>
  <c r="BU15" i="18"/>
  <c r="BT15" i="18"/>
  <c r="BT17" i="18" s="1"/>
  <c r="BT38" i="18" s="1"/>
  <c r="BS15" i="18"/>
  <c r="BS17" i="18" s="1"/>
  <c r="BS38" i="18" s="1"/>
  <c r="BR15" i="18"/>
  <c r="BR17" i="18" s="1"/>
  <c r="BQ15" i="18"/>
  <c r="BP15" i="18"/>
  <c r="BP17" i="18" s="1"/>
  <c r="BP38" i="18" s="1"/>
  <c r="BO15" i="18"/>
  <c r="BO17" i="18" s="1"/>
  <c r="BN15" i="18"/>
  <c r="BN17" i="18" s="1"/>
  <c r="BM15" i="18"/>
  <c r="BM17" i="18" s="1"/>
  <c r="BL15" i="18"/>
  <c r="BK15" i="18"/>
  <c r="BJ15" i="18"/>
  <c r="BJ17" i="18" s="1"/>
  <c r="BI15" i="18"/>
  <c r="BH15" i="18"/>
  <c r="BH17" i="18" s="1"/>
  <c r="BH38" i="18" s="1"/>
  <c r="BG15" i="18"/>
  <c r="BG17" i="18" s="1"/>
  <c r="BG38" i="18" s="1"/>
  <c r="BF15" i="18"/>
  <c r="BF17" i="18" s="1"/>
  <c r="BE15" i="18"/>
  <c r="BD15" i="18"/>
  <c r="BD17" i="18" s="1"/>
  <c r="BD38" i="18" s="1"/>
  <c r="BC15" i="18"/>
  <c r="BC17" i="18" s="1"/>
  <c r="BB15" i="18"/>
  <c r="BB17" i="18" s="1"/>
  <c r="BA15" i="18"/>
  <c r="BA17" i="18" s="1"/>
  <c r="AZ15" i="18"/>
  <c r="AZ17" i="18" s="1"/>
  <c r="AZ29" i="18" s="1"/>
  <c r="AY15" i="18"/>
  <c r="AX15" i="18"/>
  <c r="AX17" i="18" s="1"/>
  <c r="AW15" i="18"/>
  <c r="AV15" i="18"/>
  <c r="AV17" i="18" s="1"/>
  <c r="AV29" i="18" s="1"/>
  <c r="AV41" i="18" s="1"/>
  <c r="AU15" i="18"/>
  <c r="AU17" i="18" s="1"/>
  <c r="AT15" i="18"/>
  <c r="AT17" i="18" s="1"/>
  <c r="AS15" i="18"/>
  <c r="AR15" i="18"/>
  <c r="AR17" i="18" s="1"/>
  <c r="AR38" i="18" s="1"/>
  <c r="AQ15" i="18"/>
  <c r="AQ17" i="18" s="1"/>
  <c r="AQ29" i="18" s="1"/>
  <c r="AP15" i="18"/>
  <c r="AP17" i="18" s="1"/>
  <c r="AO15" i="18"/>
  <c r="AO17" i="18" s="1"/>
  <c r="AN15" i="18"/>
  <c r="AM15" i="18"/>
  <c r="AL15" i="18"/>
  <c r="AL17" i="18" s="1"/>
  <c r="AK15" i="18"/>
  <c r="AJ15" i="18"/>
  <c r="AJ17" i="18" s="1"/>
  <c r="AJ38" i="18" s="1"/>
  <c r="AI15" i="18"/>
  <c r="AI17" i="18" s="1"/>
  <c r="AI38" i="18" s="1"/>
  <c r="AH15" i="18"/>
  <c r="AH17" i="18" s="1"/>
  <c r="AG15" i="18"/>
  <c r="AF15" i="18"/>
  <c r="AF17" i="18" s="1"/>
  <c r="AF38" i="18" s="1"/>
  <c r="AE15" i="18"/>
  <c r="AE17" i="18" s="1"/>
  <c r="AD15" i="18"/>
  <c r="AD17" i="18" s="1"/>
  <c r="AC15" i="18"/>
  <c r="AC17" i="18" s="1"/>
  <c r="AB15" i="18"/>
  <c r="AB17" i="18" s="1"/>
  <c r="AA15" i="18"/>
  <c r="Z15" i="18"/>
  <c r="Z17" i="18" s="1"/>
  <c r="Y15" i="18"/>
  <c r="X15" i="18"/>
  <c r="X17" i="18" s="1"/>
  <c r="X38" i="18" s="1"/>
  <c r="W15" i="18"/>
  <c r="W17" i="18" s="1"/>
  <c r="W38" i="18" s="1"/>
  <c r="V15" i="18"/>
  <c r="V17" i="18" s="1"/>
  <c r="U15" i="18"/>
  <c r="T15" i="18"/>
  <c r="T17" i="18" s="1"/>
  <c r="T38" i="18" s="1"/>
  <c r="S15" i="18"/>
  <c r="S17" i="18" s="1"/>
  <c r="S29" i="18" s="1"/>
  <c r="S41" i="18" s="1"/>
  <c r="R15" i="18"/>
  <c r="R17" i="18" s="1"/>
  <c r="Q15" i="18"/>
  <c r="Q17" i="18" s="1"/>
  <c r="P15" i="18"/>
  <c r="O15" i="18"/>
  <c r="N15" i="18"/>
  <c r="N17" i="18" s="1"/>
  <c r="M15" i="18"/>
  <c r="L15" i="18"/>
  <c r="L17" i="18" s="1"/>
  <c r="L38" i="18" s="1"/>
  <c r="K15" i="18"/>
  <c r="K17" i="18" s="1"/>
  <c r="K38" i="18" s="1"/>
  <c r="J15" i="18"/>
  <c r="J17" i="18" s="1"/>
  <c r="I15" i="18"/>
  <c r="H15" i="18"/>
  <c r="H17" i="18" s="1"/>
  <c r="H38" i="18" s="1"/>
  <c r="G15" i="18"/>
  <c r="G17" i="18" s="1"/>
  <c r="F15" i="18"/>
  <c r="F17" i="18" s="1"/>
  <c r="E15" i="18"/>
  <c r="D15" i="18"/>
  <c r="D17" i="18" s="1"/>
  <c r="C15" i="18"/>
  <c r="FZ13" i="18"/>
  <c r="FY13" i="18"/>
  <c r="FY15" i="18" s="1"/>
  <c r="FY17" i="18" s="1"/>
  <c r="FY29" i="18" s="1"/>
  <c r="FZ11" i="18"/>
  <c r="FZ10" i="18"/>
  <c r="FZ8" i="18"/>
  <c r="FZ6" i="18"/>
  <c r="FZ5" i="18"/>
  <c r="EL41" i="17"/>
  <c r="EA41" i="17"/>
  <c r="DC41" i="17"/>
  <c r="BS41" i="17"/>
  <c r="BO41" i="17"/>
  <c r="FX38" i="17"/>
  <c r="FM38" i="17"/>
  <c r="FL38" i="17"/>
  <c r="FB38" i="17"/>
  <c r="EO38" i="17"/>
  <c r="EC38" i="17"/>
  <c r="DP38" i="17"/>
  <c r="DI38" i="17"/>
  <c r="DC38" i="17"/>
  <c r="CY38" i="17"/>
  <c r="CR38" i="17"/>
  <c r="CF38" i="17"/>
  <c r="BU38" i="17"/>
  <c r="BL38" i="17"/>
  <c r="BH38" i="17"/>
  <c r="BA38" i="17"/>
  <c r="AO38" i="17"/>
  <c r="AI38" i="17"/>
  <c r="V38" i="17"/>
  <c r="FJ29" i="17"/>
  <c r="FJ41" i="17" s="1"/>
  <c r="FI29" i="17"/>
  <c r="FI41" i="17" s="1"/>
  <c r="EW29" i="17"/>
  <c r="EW41" i="17" s="1"/>
  <c r="EL29" i="17"/>
  <c r="DG29" i="17"/>
  <c r="DG41" i="17" s="1"/>
  <c r="CX29" i="17"/>
  <c r="CX41" i="17" s="1"/>
  <c r="CL29" i="17"/>
  <c r="CL41" i="17" s="1"/>
  <c r="CD29" i="17"/>
  <c r="CD41" i="17" s="1"/>
  <c r="BV29" i="17"/>
  <c r="BV41" i="17" s="1"/>
  <c r="BI29" i="17"/>
  <c r="BI41" i="17" s="1"/>
  <c r="S29" i="17"/>
  <c r="S41" i="17" s="1"/>
  <c r="FY27" i="17"/>
  <c r="FX27" i="17"/>
  <c r="FW27" i="17"/>
  <c r="FV27" i="17"/>
  <c r="FU27" i="17"/>
  <c r="FT27" i="17"/>
  <c r="FS27" i="17"/>
  <c r="FR27" i="17"/>
  <c r="FQ27" i="17"/>
  <c r="FP27" i="17"/>
  <c r="FO27" i="17"/>
  <c r="FN27" i="17"/>
  <c r="FM27" i="17"/>
  <c r="FL27" i="17"/>
  <c r="FK27" i="17"/>
  <c r="FJ27" i="17"/>
  <c r="FI27" i="17"/>
  <c r="FH27" i="17"/>
  <c r="FG27" i="17"/>
  <c r="FF27" i="17"/>
  <c r="FE27" i="17"/>
  <c r="FD27" i="17"/>
  <c r="FC27" i="17"/>
  <c r="FB27" i="17"/>
  <c r="FA27" i="17"/>
  <c r="EZ27" i="17"/>
  <c r="EY27" i="17"/>
  <c r="EX27" i="17"/>
  <c r="EW27" i="17"/>
  <c r="EV27" i="17"/>
  <c r="EU27" i="17"/>
  <c r="ET27" i="17"/>
  <c r="ES27" i="17"/>
  <c r="EQ27" i="17"/>
  <c r="EP27" i="17"/>
  <c r="EO27" i="17"/>
  <c r="EN27" i="17"/>
  <c r="EM27" i="17"/>
  <c r="EL27" i="17"/>
  <c r="EK27" i="17"/>
  <c r="EJ27" i="17"/>
  <c r="EI27" i="17"/>
  <c r="EH27" i="17"/>
  <c r="EG27" i="17"/>
  <c r="EF27" i="17"/>
  <c r="EE27" i="17"/>
  <c r="ED27" i="17"/>
  <c r="EC27" i="17"/>
  <c r="EB27" i="17"/>
  <c r="EA27" i="17"/>
  <c r="DZ27" i="17"/>
  <c r="DY27" i="17"/>
  <c r="DX27" i="17"/>
  <c r="DW27" i="17"/>
  <c r="DV27" i="17"/>
  <c r="DU27" i="17"/>
  <c r="DT27" i="17"/>
  <c r="DS27" i="17"/>
  <c r="DR27" i="17"/>
  <c r="DQ27" i="17"/>
  <c r="DP27" i="17"/>
  <c r="DO27" i="17"/>
  <c r="DN27" i="17"/>
  <c r="DM27" i="17"/>
  <c r="DL27" i="17"/>
  <c r="DK27" i="17"/>
  <c r="DJ27" i="17"/>
  <c r="DI27" i="17"/>
  <c r="DH27" i="17"/>
  <c r="DG27" i="17"/>
  <c r="DF27" i="17"/>
  <c r="DE27" i="17"/>
  <c r="DD27" i="17"/>
  <c r="DC27" i="17"/>
  <c r="DB27" i="17"/>
  <c r="DA27" i="17"/>
  <c r="CZ27" i="17"/>
  <c r="CY27" i="17"/>
  <c r="CX27" i="17"/>
  <c r="CW27" i="17"/>
  <c r="CV27" i="17"/>
  <c r="CU27" i="17"/>
  <c r="CT27" i="17"/>
  <c r="CS27" i="17"/>
  <c r="CR27" i="17"/>
  <c r="CQ27" i="17"/>
  <c r="CP27" i="17"/>
  <c r="CO27" i="17"/>
  <c r="CN27" i="17"/>
  <c r="CM27" i="17"/>
  <c r="CL27" i="17"/>
  <c r="CK27" i="17"/>
  <c r="CJ27" i="17"/>
  <c r="CI27" i="17"/>
  <c r="CH27" i="17"/>
  <c r="CG27" i="17"/>
  <c r="CF27" i="17"/>
  <c r="CE27" i="17"/>
  <c r="CD27" i="17"/>
  <c r="CC27" i="17"/>
  <c r="CB27" i="17"/>
  <c r="CA27" i="17"/>
  <c r="BZ27" i="17"/>
  <c r="BY27" i="17"/>
  <c r="BX27" i="17"/>
  <c r="BW27" i="17"/>
  <c r="BV27" i="17"/>
  <c r="BU27" i="17"/>
  <c r="BT27" i="17"/>
  <c r="BS27" i="17"/>
  <c r="BR27" i="17"/>
  <c r="BQ27" i="17"/>
  <c r="BP27" i="17"/>
  <c r="BO27" i="17"/>
  <c r="BN27" i="17"/>
  <c r="BL27" i="17"/>
  <c r="BK27" i="17"/>
  <c r="BJ27" i="17"/>
  <c r="BI27" i="17"/>
  <c r="BH27" i="17"/>
  <c r="BG27" i="17"/>
  <c r="BF27" i="17"/>
  <c r="BE27" i="17"/>
  <c r="BD27" i="17"/>
  <c r="BC27" i="17"/>
  <c r="BB27" i="17"/>
  <c r="BA27" i="17"/>
  <c r="AZ27" i="17"/>
  <c r="AY27" i="17"/>
  <c r="AX27" i="17"/>
  <c r="AW27" i="17"/>
  <c r="AV27" i="17"/>
  <c r="AU27" i="17"/>
  <c r="AT27" i="17"/>
  <c r="AS27" i="17"/>
  <c r="AR27" i="17"/>
  <c r="AQ27" i="17"/>
  <c r="AP27" i="17"/>
  <c r="AO27" i="17"/>
  <c r="AN27" i="17"/>
  <c r="AM27" i="17"/>
  <c r="AL27" i="17"/>
  <c r="AK27" i="17"/>
  <c r="AJ27" i="17"/>
  <c r="AI27" i="17"/>
  <c r="AH27" i="17"/>
  <c r="AG27" i="17"/>
  <c r="AF27" i="17"/>
  <c r="AE27" i="17"/>
  <c r="AD27" i="17"/>
  <c r="AC27" i="17"/>
  <c r="AB27" i="17"/>
  <c r="AA27" i="17"/>
  <c r="Z27" i="17"/>
  <c r="Y27" i="17"/>
  <c r="X27" i="17"/>
  <c r="W27" i="17"/>
  <c r="V27" i="17"/>
  <c r="U27" i="17"/>
  <c r="T27" i="17"/>
  <c r="S27" i="17"/>
  <c r="R27" i="17"/>
  <c r="Q27" i="17"/>
  <c r="P27" i="17"/>
  <c r="O27" i="17"/>
  <c r="N27" i="17"/>
  <c r="M27" i="17"/>
  <c r="L27" i="17"/>
  <c r="K27" i="17"/>
  <c r="J27" i="17"/>
  <c r="I27" i="17"/>
  <c r="H27" i="17"/>
  <c r="G27" i="17"/>
  <c r="F27" i="17"/>
  <c r="E27" i="17"/>
  <c r="D27" i="17"/>
  <c r="C27" i="17"/>
  <c r="FZ27" i="17" s="1"/>
  <c r="FZ25" i="17"/>
  <c r="FZ24" i="17"/>
  <c r="FZ23" i="17"/>
  <c r="FZ22" i="17"/>
  <c r="FZ21" i="17"/>
  <c r="FX17" i="17"/>
  <c r="FX29" i="17" s="1"/>
  <c r="FX41" i="17" s="1"/>
  <c r="FV17" i="17"/>
  <c r="FS17" i="17"/>
  <c r="FS29" i="17" s="1"/>
  <c r="FS41" i="17" s="1"/>
  <c r="FL17" i="17"/>
  <c r="FL29" i="17" s="1"/>
  <c r="FL41" i="17" s="1"/>
  <c r="FJ17" i="17"/>
  <c r="FJ38" i="17" s="1"/>
  <c r="FG17" i="17"/>
  <c r="FG29" i="17" s="1"/>
  <c r="FG41" i="17" s="1"/>
  <c r="FE17" i="17"/>
  <c r="EZ17" i="17"/>
  <c r="EZ29" i="17" s="1"/>
  <c r="EZ41" i="17" s="1"/>
  <c r="ES17" i="17"/>
  <c r="EQ17" i="17"/>
  <c r="EQ29" i="17" s="1"/>
  <c r="EQ41" i="17" s="1"/>
  <c r="EA17" i="17"/>
  <c r="EA29" i="17" s="1"/>
  <c r="DW17" i="17"/>
  <c r="DT17" i="17"/>
  <c r="DT38" i="17" s="1"/>
  <c r="DO17" i="17"/>
  <c r="DM17" i="17"/>
  <c r="DG17" i="17"/>
  <c r="DG38" i="17" s="1"/>
  <c r="DC17" i="17"/>
  <c r="DC29" i="17" s="1"/>
  <c r="CX17" i="17"/>
  <c r="CX38" i="17" s="1"/>
  <c r="CO17" i="17"/>
  <c r="CM17" i="17"/>
  <c r="CM29" i="17" s="1"/>
  <c r="CM41" i="17" s="1"/>
  <c r="CJ17" i="17"/>
  <c r="CE17" i="17"/>
  <c r="CC17" i="17"/>
  <c r="CC38" i="17" s="1"/>
  <c r="BX17" i="17"/>
  <c r="BW17" i="17"/>
  <c r="BS17" i="17"/>
  <c r="BS29" i="17" s="1"/>
  <c r="BO17" i="17"/>
  <c r="BO29" i="17" s="1"/>
  <c r="BN17" i="17"/>
  <c r="BL17" i="17"/>
  <c r="BL29" i="17" s="1"/>
  <c r="BL41" i="17" s="1"/>
  <c r="BB17" i="17"/>
  <c r="BA17" i="17"/>
  <c r="BA29" i="17" s="1"/>
  <c r="BA41" i="17" s="1"/>
  <c r="AY17" i="17"/>
  <c r="AT17" i="17"/>
  <c r="AS17" i="17"/>
  <c r="AS29" i="17" s="1"/>
  <c r="AS41" i="17" s="1"/>
  <c r="AP17" i="17"/>
  <c r="AL17" i="17"/>
  <c r="AH17" i="17"/>
  <c r="AH29" i="17" s="1"/>
  <c r="AH41" i="17" s="1"/>
  <c r="AC17" i="17"/>
  <c r="V17" i="17"/>
  <c r="V29" i="17" s="1"/>
  <c r="V41" i="17" s="1"/>
  <c r="T17" i="17"/>
  <c r="T38" i="17" s="1"/>
  <c r="R17" i="17"/>
  <c r="Q17" i="17"/>
  <c r="Q38" i="17" s="1"/>
  <c r="O17" i="17"/>
  <c r="J17" i="17"/>
  <c r="H17" i="17"/>
  <c r="FZ16" i="17"/>
  <c r="FW15" i="17"/>
  <c r="FW17" i="17" s="1"/>
  <c r="FV15" i="17"/>
  <c r="FU15" i="17"/>
  <c r="FU17" i="17" s="1"/>
  <c r="FR15" i="17"/>
  <c r="FR17" i="17" s="1"/>
  <c r="FP15" i="17"/>
  <c r="FP17" i="17" s="1"/>
  <c r="FM15" i="17"/>
  <c r="FM17" i="17" s="1"/>
  <c r="FL15" i="17"/>
  <c r="FK15" i="17"/>
  <c r="FK17" i="17" s="1"/>
  <c r="FJ15" i="17"/>
  <c r="FI15" i="17"/>
  <c r="FI17" i="17" s="1"/>
  <c r="FI38" i="17" s="1"/>
  <c r="FG15" i="17"/>
  <c r="FF15" i="17"/>
  <c r="FF17" i="17" s="1"/>
  <c r="FE15" i="17"/>
  <c r="FD15" i="17"/>
  <c r="FD17" i="17" s="1"/>
  <c r="FA15" i="17"/>
  <c r="FA17" i="17" s="1"/>
  <c r="EW15" i="17"/>
  <c r="EW17" i="17" s="1"/>
  <c r="EW38" i="17" s="1"/>
  <c r="EU15" i="17"/>
  <c r="EU17" i="17" s="1"/>
  <c r="ET15" i="17"/>
  <c r="ET17" i="17" s="1"/>
  <c r="ES15" i="17"/>
  <c r="EQ15" i="17"/>
  <c r="EP15" i="17"/>
  <c r="EP17" i="17" s="1"/>
  <c r="EP38" i="17" s="1"/>
  <c r="EK15" i="17"/>
  <c r="EK17" i="17" s="1"/>
  <c r="EE15" i="17"/>
  <c r="EE17" i="17" s="1"/>
  <c r="ED15" i="17"/>
  <c r="ED17" i="17" s="1"/>
  <c r="EA15" i="17"/>
  <c r="DX15" i="17"/>
  <c r="DX17" i="17" s="1"/>
  <c r="DU15" i="17"/>
  <c r="DU17" i="17" s="1"/>
  <c r="DU29" i="17" s="1"/>
  <c r="DU41" i="17" s="1"/>
  <c r="DS15" i="17"/>
  <c r="DS17" i="17" s="1"/>
  <c r="DS38" i="17" s="1"/>
  <c r="DL15" i="17"/>
  <c r="DL17" i="17" s="1"/>
  <c r="DI15" i="17"/>
  <c r="DI17" i="17" s="1"/>
  <c r="DI29" i="17" s="1"/>
  <c r="DI41" i="17" s="1"/>
  <c r="DG15" i="17"/>
  <c r="CZ15" i="17"/>
  <c r="CZ17" i="17" s="1"/>
  <c r="CZ38" i="17" s="1"/>
  <c r="CX15" i="17"/>
  <c r="CT15" i="17"/>
  <c r="CT17" i="17" s="1"/>
  <c r="CP15" i="17"/>
  <c r="CP17" i="17" s="1"/>
  <c r="CO15" i="17"/>
  <c r="CN15" i="17"/>
  <c r="CN17" i="17" s="1"/>
  <c r="CK15" i="17"/>
  <c r="CK17" i="17" s="1"/>
  <c r="CJ15" i="17"/>
  <c r="CI15" i="17"/>
  <c r="CI17" i="17" s="1"/>
  <c r="CH15" i="17"/>
  <c r="CH17" i="17" s="1"/>
  <c r="CH38" i="17" s="1"/>
  <c r="CB15" i="17"/>
  <c r="CB17" i="17" s="1"/>
  <c r="BZ15" i="17"/>
  <c r="BZ17" i="17" s="1"/>
  <c r="BW15" i="17"/>
  <c r="BV15" i="17"/>
  <c r="BV17" i="17" s="1"/>
  <c r="BV38" i="17" s="1"/>
  <c r="BR15" i="17"/>
  <c r="BR17" i="17" s="1"/>
  <c r="BN15" i="17"/>
  <c r="BL15" i="17"/>
  <c r="BJ15" i="17"/>
  <c r="BJ17" i="17" s="1"/>
  <c r="BJ29" i="17" s="1"/>
  <c r="BJ41" i="17" s="1"/>
  <c r="BI15" i="17"/>
  <c r="BI17" i="17" s="1"/>
  <c r="BI38" i="17" s="1"/>
  <c r="BA15" i="17"/>
  <c r="AZ15" i="17"/>
  <c r="AZ17" i="17" s="1"/>
  <c r="AZ29" i="17" s="1"/>
  <c r="AY15" i="17"/>
  <c r="AT15" i="17"/>
  <c r="AS15" i="17"/>
  <c r="AR15" i="17"/>
  <c r="AR17" i="17" s="1"/>
  <c r="AQ15" i="17"/>
  <c r="AQ17" i="17" s="1"/>
  <c r="AP15" i="17"/>
  <c r="AN15" i="17"/>
  <c r="AN17" i="17" s="1"/>
  <c r="AN29" i="17" s="1"/>
  <c r="AN41" i="17" s="1"/>
  <c r="AL15" i="17"/>
  <c r="AG15" i="17"/>
  <c r="AG17" i="17" s="1"/>
  <c r="AC15" i="17"/>
  <c r="AB15" i="17"/>
  <c r="AB17" i="17" s="1"/>
  <c r="AB29" i="17" s="1"/>
  <c r="AB41" i="17" s="1"/>
  <c r="Z15" i="17"/>
  <c r="Z17" i="17" s="1"/>
  <c r="U15" i="17"/>
  <c r="U17" i="17" s="1"/>
  <c r="U29" i="17" s="1"/>
  <c r="U41" i="17" s="1"/>
  <c r="T15" i="17"/>
  <c r="S15" i="17"/>
  <c r="S17" i="17" s="1"/>
  <c r="S38" i="17" s="1"/>
  <c r="Q15" i="17"/>
  <c r="P15" i="17"/>
  <c r="P17" i="17" s="1"/>
  <c r="O15" i="17"/>
  <c r="N15" i="17"/>
  <c r="N17" i="17" s="1"/>
  <c r="M15" i="17"/>
  <c r="M17" i="17" s="1"/>
  <c r="M38" i="17" s="1"/>
  <c r="L15" i="17"/>
  <c r="L17" i="17" s="1"/>
  <c r="H15" i="17"/>
  <c r="E15" i="17"/>
  <c r="E17" i="17" s="1"/>
  <c r="D15" i="17"/>
  <c r="D17" i="17" s="1"/>
  <c r="C15" i="17"/>
  <c r="FY13" i="17"/>
  <c r="FY15" i="17" s="1"/>
  <c r="FY17" i="17" s="1"/>
  <c r="FY29" i="17" s="1"/>
  <c r="FX13" i="17"/>
  <c r="FX15" i="17" s="1"/>
  <c r="FW13" i="17"/>
  <c r="FV13" i="17"/>
  <c r="FU13" i="17"/>
  <c r="FT13" i="17"/>
  <c r="FT15" i="17" s="1"/>
  <c r="FT17" i="17" s="1"/>
  <c r="FS13" i="17"/>
  <c r="FS15" i="17" s="1"/>
  <c r="FR13" i="17"/>
  <c r="FQ13" i="17"/>
  <c r="FQ15" i="17" s="1"/>
  <c r="FQ17" i="17" s="1"/>
  <c r="FO13" i="17"/>
  <c r="FO15" i="17" s="1"/>
  <c r="FO17" i="17" s="1"/>
  <c r="FN13" i="17"/>
  <c r="FN15" i="17" s="1"/>
  <c r="FN17" i="17" s="1"/>
  <c r="FJ13" i="17"/>
  <c r="FH13" i="17"/>
  <c r="FH15" i="17" s="1"/>
  <c r="FH17" i="17" s="1"/>
  <c r="FG13" i="17"/>
  <c r="FF13" i="17"/>
  <c r="FE13" i="17"/>
  <c r="FD13" i="17"/>
  <c r="FC13" i="17"/>
  <c r="FC15" i="17" s="1"/>
  <c r="FC17" i="17" s="1"/>
  <c r="FB13" i="17"/>
  <c r="FB15" i="17" s="1"/>
  <c r="FB17" i="17" s="1"/>
  <c r="FB29" i="17" s="1"/>
  <c r="FB41" i="17" s="1"/>
  <c r="EZ13" i="17"/>
  <c r="EZ15" i="17" s="1"/>
  <c r="EY13" i="17"/>
  <c r="EY15" i="17" s="1"/>
  <c r="EY17" i="17" s="1"/>
  <c r="EX13" i="17"/>
  <c r="EX15" i="17" s="1"/>
  <c r="EX17" i="17" s="1"/>
  <c r="EV13" i="17"/>
  <c r="EV15" i="17" s="1"/>
  <c r="EV17" i="17" s="1"/>
  <c r="EU13" i="17"/>
  <c r="ET13" i="17"/>
  <c r="ES13" i="17"/>
  <c r="EQ13" i="17"/>
  <c r="EO13" i="17"/>
  <c r="EO15" i="17" s="1"/>
  <c r="EO17" i="17" s="1"/>
  <c r="EO29" i="17" s="1"/>
  <c r="EO41" i="17" s="1"/>
  <c r="EN13" i="17"/>
  <c r="EN15" i="17" s="1"/>
  <c r="EN17" i="17" s="1"/>
  <c r="EM13" i="17"/>
  <c r="EM15" i="17" s="1"/>
  <c r="EM17" i="17" s="1"/>
  <c r="EL13" i="17"/>
  <c r="EL15" i="17" s="1"/>
  <c r="EL17" i="17" s="1"/>
  <c r="EL38" i="17" s="1"/>
  <c r="EK13" i="17"/>
  <c r="EJ13" i="17"/>
  <c r="EJ15" i="17" s="1"/>
  <c r="EJ17" i="17" s="1"/>
  <c r="EI13" i="17"/>
  <c r="EI15" i="17" s="1"/>
  <c r="EI17" i="17" s="1"/>
  <c r="EH13" i="17"/>
  <c r="EH15" i="17" s="1"/>
  <c r="EH17" i="17" s="1"/>
  <c r="EG13" i="17"/>
  <c r="EG15" i="17" s="1"/>
  <c r="EG17" i="17" s="1"/>
  <c r="EF13" i="17"/>
  <c r="EF15" i="17" s="1"/>
  <c r="EF17" i="17" s="1"/>
  <c r="EE13" i="17"/>
  <c r="EC13" i="17"/>
  <c r="EC15" i="17" s="1"/>
  <c r="EC17" i="17" s="1"/>
  <c r="EC29" i="17" s="1"/>
  <c r="EC41" i="17" s="1"/>
  <c r="EB13" i="17"/>
  <c r="EB15" i="17" s="1"/>
  <c r="EB17" i="17" s="1"/>
  <c r="DZ13" i="17"/>
  <c r="DZ15" i="17" s="1"/>
  <c r="DZ17" i="17" s="1"/>
  <c r="DZ38" i="17" s="1"/>
  <c r="DY13" i="17"/>
  <c r="DY15" i="17" s="1"/>
  <c r="DY17" i="17" s="1"/>
  <c r="DX13" i="17"/>
  <c r="DW13" i="17"/>
  <c r="DW15" i="17" s="1"/>
  <c r="DV13" i="17"/>
  <c r="DV15" i="17" s="1"/>
  <c r="DV17" i="17" s="1"/>
  <c r="DV29" i="17" s="1"/>
  <c r="DV41" i="17" s="1"/>
  <c r="DU13" i="17"/>
  <c r="DT13" i="17"/>
  <c r="DT15" i="17" s="1"/>
  <c r="DS13" i="17"/>
  <c r="DR13" i="17"/>
  <c r="DR15" i="17" s="1"/>
  <c r="DR17" i="17" s="1"/>
  <c r="DQ13" i="17"/>
  <c r="DQ15" i="17" s="1"/>
  <c r="DQ17" i="17" s="1"/>
  <c r="DQ29" i="17" s="1"/>
  <c r="DQ41" i="17" s="1"/>
  <c r="DP13" i="17"/>
  <c r="DP15" i="17" s="1"/>
  <c r="DP17" i="17" s="1"/>
  <c r="DO13" i="17"/>
  <c r="DO15" i="17" s="1"/>
  <c r="DN13" i="17"/>
  <c r="DN15" i="17" s="1"/>
  <c r="DN17" i="17" s="1"/>
  <c r="DM13" i="17"/>
  <c r="DM15" i="17" s="1"/>
  <c r="DL13" i="17"/>
  <c r="DK13" i="17"/>
  <c r="DK15" i="17" s="1"/>
  <c r="DK17" i="17" s="1"/>
  <c r="DJ13" i="17"/>
  <c r="DJ15" i="17" s="1"/>
  <c r="DJ17" i="17" s="1"/>
  <c r="DI13" i="17"/>
  <c r="DH13" i="17"/>
  <c r="DH15" i="17" s="1"/>
  <c r="DH17" i="17" s="1"/>
  <c r="DG13" i="17"/>
  <c r="DF13" i="17"/>
  <c r="DF15" i="17" s="1"/>
  <c r="DF17" i="17" s="1"/>
  <c r="DE13" i="17"/>
  <c r="DE15" i="17" s="1"/>
  <c r="DE17" i="17" s="1"/>
  <c r="DE29" i="17" s="1"/>
  <c r="DE41" i="17" s="1"/>
  <c r="DD13" i="17"/>
  <c r="DD15" i="17" s="1"/>
  <c r="DD17" i="17" s="1"/>
  <c r="DD38" i="17" s="1"/>
  <c r="DC13" i="17"/>
  <c r="DC15" i="17" s="1"/>
  <c r="DB13" i="17"/>
  <c r="DB15" i="17" s="1"/>
  <c r="DB17" i="17" s="1"/>
  <c r="DA13" i="17"/>
  <c r="DA15" i="17" s="1"/>
  <c r="DA17" i="17" s="1"/>
  <c r="CY13" i="17"/>
  <c r="CY15" i="17" s="1"/>
  <c r="CY17" i="17" s="1"/>
  <c r="CY29" i="17" s="1"/>
  <c r="CY41" i="17" s="1"/>
  <c r="CX13" i="17"/>
  <c r="CW13" i="17"/>
  <c r="CW15" i="17" s="1"/>
  <c r="CW17" i="17" s="1"/>
  <c r="CV13" i="17"/>
  <c r="CV15" i="17" s="1"/>
  <c r="CV17" i="17" s="1"/>
  <c r="CU13" i="17"/>
  <c r="CU15" i="17" s="1"/>
  <c r="CU17" i="17" s="1"/>
  <c r="CT13" i="17"/>
  <c r="CS13" i="17"/>
  <c r="CS15" i="17" s="1"/>
  <c r="CS17" i="17" s="1"/>
  <c r="CR13" i="17"/>
  <c r="CR15" i="17" s="1"/>
  <c r="CR17" i="17" s="1"/>
  <c r="CQ13" i="17"/>
  <c r="CQ15" i="17" s="1"/>
  <c r="CQ17" i="17" s="1"/>
  <c r="CM13" i="17"/>
  <c r="CM15" i="17" s="1"/>
  <c r="CL13" i="17"/>
  <c r="CL15" i="17" s="1"/>
  <c r="CL17" i="17" s="1"/>
  <c r="CL38" i="17" s="1"/>
  <c r="CK13" i="17"/>
  <c r="CI13" i="17"/>
  <c r="CH13" i="17"/>
  <c r="CG13" i="17"/>
  <c r="CG15" i="17" s="1"/>
  <c r="CG17" i="17" s="1"/>
  <c r="CG29" i="17" s="1"/>
  <c r="CG41" i="17" s="1"/>
  <c r="CF13" i="17"/>
  <c r="CF15" i="17" s="1"/>
  <c r="CF17" i="17" s="1"/>
  <c r="CE13" i="17"/>
  <c r="CE15" i="17" s="1"/>
  <c r="CD13" i="17"/>
  <c r="CD15" i="17" s="1"/>
  <c r="CD17" i="17" s="1"/>
  <c r="CD38" i="17" s="1"/>
  <c r="CC13" i="17"/>
  <c r="CC15" i="17" s="1"/>
  <c r="CB13" i="17"/>
  <c r="CA13" i="17"/>
  <c r="CA15" i="17" s="1"/>
  <c r="CA17" i="17" s="1"/>
  <c r="BZ13" i="17"/>
  <c r="BY13" i="17"/>
  <c r="BY15" i="17" s="1"/>
  <c r="BY17" i="17" s="1"/>
  <c r="BX13" i="17"/>
  <c r="BX15" i="17" s="1"/>
  <c r="BW13" i="17"/>
  <c r="BU13" i="17"/>
  <c r="BU15" i="17" s="1"/>
  <c r="BU17" i="17" s="1"/>
  <c r="BU29" i="17" s="1"/>
  <c r="BU41" i="17" s="1"/>
  <c r="BT13" i="17"/>
  <c r="BT15" i="17" s="1"/>
  <c r="BT17" i="17" s="1"/>
  <c r="BT29" i="17" s="1"/>
  <c r="BT41" i="17" s="1"/>
  <c r="BS13" i="17"/>
  <c r="BS15" i="17" s="1"/>
  <c r="BR13" i="17"/>
  <c r="BQ13" i="17"/>
  <c r="BQ15" i="17" s="1"/>
  <c r="BQ17" i="17" s="1"/>
  <c r="BP13" i="17"/>
  <c r="BP15" i="17" s="1"/>
  <c r="BP17" i="17" s="1"/>
  <c r="BO13" i="17"/>
  <c r="BO15" i="17" s="1"/>
  <c r="BN13" i="17"/>
  <c r="BL13" i="17"/>
  <c r="BK13" i="17"/>
  <c r="BK15" i="17" s="1"/>
  <c r="BK17" i="17" s="1"/>
  <c r="BJ13" i="17"/>
  <c r="BI13" i="17"/>
  <c r="BH13" i="17"/>
  <c r="BH15" i="17" s="1"/>
  <c r="BH17" i="17" s="1"/>
  <c r="BH29" i="17" s="1"/>
  <c r="BH41" i="17" s="1"/>
  <c r="BG13" i="17"/>
  <c r="BG15" i="17" s="1"/>
  <c r="BG17" i="17" s="1"/>
  <c r="BF13" i="17"/>
  <c r="BF15" i="17" s="1"/>
  <c r="BF17" i="17" s="1"/>
  <c r="BE13" i="17"/>
  <c r="BE15" i="17" s="1"/>
  <c r="BE17" i="17" s="1"/>
  <c r="BD13" i="17"/>
  <c r="BD15" i="17" s="1"/>
  <c r="BD17" i="17" s="1"/>
  <c r="BC13" i="17"/>
  <c r="BC15" i="17" s="1"/>
  <c r="BC17" i="17" s="1"/>
  <c r="BB13" i="17"/>
  <c r="BB15" i="17" s="1"/>
  <c r="AZ13" i="17"/>
  <c r="AY13" i="17"/>
  <c r="AX13" i="17"/>
  <c r="AX15" i="17" s="1"/>
  <c r="AX17" i="17" s="1"/>
  <c r="AW13" i="17"/>
  <c r="AW15" i="17" s="1"/>
  <c r="AW17" i="17" s="1"/>
  <c r="AW38" i="17" s="1"/>
  <c r="AV13" i="17"/>
  <c r="AV15" i="17" s="1"/>
  <c r="AV17" i="17" s="1"/>
  <c r="AU13" i="17"/>
  <c r="AU15" i="17" s="1"/>
  <c r="AU17" i="17" s="1"/>
  <c r="AU38" i="17" s="1"/>
  <c r="AQ13" i="17"/>
  <c r="AO13" i="17"/>
  <c r="AO15" i="17" s="1"/>
  <c r="AO17" i="17" s="1"/>
  <c r="AO29" i="17" s="1"/>
  <c r="AO41" i="17" s="1"/>
  <c r="AM13" i="17"/>
  <c r="AM15" i="17" s="1"/>
  <c r="AM17" i="17" s="1"/>
  <c r="AK13" i="17"/>
  <c r="AK15" i="17" s="1"/>
  <c r="AK17" i="17" s="1"/>
  <c r="AJ13" i="17"/>
  <c r="AJ15" i="17" s="1"/>
  <c r="AJ17" i="17" s="1"/>
  <c r="AI13" i="17"/>
  <c r="AI15" i="17" s="1"/>
  <c r="AI17" i="17" s="1"/>
  <c r="AH13" i="17"/>
  <c r="AH15" i="17" s="1"/>
  <c r="AG13" i="17"/>
  <c r="AF13" i="17"/>
  <c r="AF15" i="17" s="1"/>
  <c r="AF17" i="17" s="1"/>
  <c r="AE13" i="17"/>
  <c r="AE15" i="17" s="1"/>
  <c r="AE17" i="17" s="1"/>
  <c r="AD13" i="17"/>
  <c r="AD15" i="17" s="1"/>
  <c r="AD17" i="17" s="1"/>
  <c r="AC13" i="17"/>
  <c r="AA13" i="17"/>
  <c r="AA15" i="17" s="1"/>
  <c r="AA17" i="17" s="1"/>
  <c r="Z13" i="17"/>
  <c r="Y13" i="17"/>
  <c r="Y15" i="17" s="1"/>
  <c r="Y17" i="17" s="1"/>
  <c r="X13" i="17"/>
  <c r="X15" i="17" s="1"/>
  <c r="X17" i="17" s="1"/>
  <c r="W13" i="17"/>
  <c r="W15" i="17" s="1"/>
  <c r="W17" i="17" s="1"/>
  <c r="V13" i="17"/>
  <c r="V15" i="17" s="1"/>
  <c r="U13" i="17"/>
  <c r="T13" i="17"/>
  <c r="S13" i="17"/>
  <c r="R13" i="17"/>
  <c r="R15" i="17" s="1"/>
  <c r="P13" i="17"/>
  <c r="M13" i="17"/>
  <c r="K13" i="17"/>
  <c r="K15" i="17" s="1"/>
  <c r="K17" i="17" s="1"/>
  <c r="J13" i="17"/>
  <c r="J15" i="17" s="1"/>
  <c r="I13" i="17"/>
  <c r="I15" i="17" s="1"/>
  <c r="I17" i="17" s="1"/>
  <c r="H13" i="17"/>
  <c r="G13" i="17"/>
  <c r="F13" i="17"/>
  <c r="F15" i="17" s="1"/>
  <c r="F17" i="17" s="1"/>
  <c r="E13" i="17"/>
  <c r="D13" i="17"/>
  <c r="FZ11" i="17"/>
  <c r="FZ10" i="17"/>
  <c r="FZ8" i="17"/>
  <c r="FZ6" i="17"/>
  <c r="FZ5" i="17"/>
  <c r="CJ41" i="16"/>
  <c r="FX38" i="16"/>
  <c r="FU38" i="16"/>
  <c r="FS38" i="16"/>
  <c r="FG38" i="16"/>
  <c r="FA38" i="16"/>
  <c r="EW38" i="16"/>
  <c r="EU38" i="16"/>
  <c r="ES38" i="16"/>
  <c r="EH38" i="16"/>
  <c r="DX38" i="16"/>
  <c r="DV38" i="16"/>
  <c r="DT38" i="16"/>
  <c r="DO38" i="16"/>
  <c r="DJ38" i="16"/>
  <c r="CX38" i="16"/>
  <c r="CN38" i="16"/>
  <c r="CL38" i="16"/>
  <c r="CJ38" i="16"/>
  <c r="BZ38" i="16"/>
  <c r="BT38" i="16"/>
  <c r="BP38" i="16"/>
  <c r="BN38" i="16"/>
  <c r="BK38" i="16"/>
  <c r="BG38" i="16"/>
  <c r="BC38" i="16"/>
  <c r="BA38" i="16"/>
  <c r="AG38" i="16"/>
  <c r="AD38" i="16"/>
  <c r="I38" i="16"/>
  <c r="F38" i="16"/>
  <c r="D38" i="16"/>
  <c r="FH29" i="16"/>
  <c r="FH41" i="16" s="1"/>
  <c r="FD29" i="16"/>
  <c r="FD41" i="16" s="1"/>
  <c r="FC29" i="16"/>
  <c r="FC41" i="16" s="1"/>
  <c r="CY29" i="16"/>
  <c r="CY41" i="16" s="1"/>
  <c r="CI29" i="16"/>
  <c r="CI41" i="16" s="1"/>
  <c r="BW29" i="16"/>
  <c r="BW41" i="16" s="1"/>
  <c r="BU29" i="16"/>
  <c r="BU41" i="16" s="1"/>
  <c r="AX29" i="16"/>
  <c r="AX41" i="16" s="1"/>
  <c r="AW29" i="16"/>
  <c r="AW41" i="16" s="1"/>
  <c r="AV29" i="16"/>
  <c r="AV41" i="16" s="1"/>
  <c r="X29" i="16"/>
  <c r="X41" i="16" s="1"/>
  <c r="FY27" i="16"/>
  <c r="FX27" i="16"/>
  <c r="FW27" i="16"/>
  <c r="FV27" i="16"/>
  <c r="FU27" i="16"/>
  <c r="FT27" i="16"/>
  <c r="FS27" i="16"/>
  <c r="FR27" i="16"/>
  <c r="FQ27" i="16"/>
  <c r="FP27" i="16"/>
  <c r="FO27" i="16"/>
  <c r="FN27" i="16"/>
  <c r="FM27" i="16"/>
  <c r="FL27" i="16"/>
  <c r="FK27" i="16"/>
  <c r="FJ27" i="16"/>
  <c r="FI27" i="16"/>
  <c r="FH27" i="16"/>
  <c r="FG27" i="16"/>
  <c r="FF27" i="16"/>
  <c r="FE27" i="16"/>
  <c r="FD27" i="16"/>
  <c r="FC27" i="16"/>
  <c r="FB27" i="16"/>
  <c r="FA27" i="16"/>
  <c r="EZ27" i="16"/>
  <c r="EY27" i="16"/>
  <c r="EX27" i="16"/>
  <c r="EW27" i="16"/>
  <c r="EV27" i="16"/>
  <c r="EU27" i="16"/>
  <c r="ET27" i="16"/>
  <c r="ES27" i="16"/>
  <c r="EQ27" i="16"/>
  <c r="EP27" i="16"/>
  <c r="EO27" i="16"/>
  <c r="EN27" i="16"/>
  <c r="EM27" i="16"/>
  <c r="EL27" i="16"/>
  <c r="EK27" i="16"/>
  <c r="EJ27" i="16"/>
  <c r="EI27" i="16"/>
  <c r="EH27" i="16"/>
  <c r="EG27" i="16"/>
  <c r="EF27" i="16"/>
  <c r="EE27" i="16"/>
  <c r="ED27" i="16"/>
  <c r="EC27" i="16"/>
  <c r="EB27" i="16"/>
  <c r="EA27" i="16"/>
  <c r="EA29" i="16" s="1"/>
  <c r="EA41" i="16" s="1"/>
  <c r="DZ27" i="16"/>
  <c r="DY27" i="16"/>
  <c r="DX27" i="16"/>
  <c r="DW27" i="16"/>
  <c r="DV27" i="16"/>
  <c r="DU27" i="16"/>
  <c r="DT27" i="16"/>
  <c r="DS27" i="16"/>
  <c r="DR27" i="16"/>
  <c r="DQ27" i="16"/>
  <c r="DP27" i="16"/>
  <c r="DO27" i="16"/>
  <c r="DN27" i="16"/>
  <c r="DM27" i="16"/>
  <c r="DL27" i="16"/>
  <c r="DK27" i="16"/>
  <c r="DJ27" i="16"/>
  <c r="DI27" i="16"/>
  <c r="DH27" i="16"/>
  <c r="DG27" i="16"/>
  <c r="DF27" i="16"/>
  <c r="DE27" i="16"/>
  <c r="DD27" i="16"/>
  <c r="DC27" i="16"/>
  <c r="DB27" i="16"/>
  <c r="DA27" i="16"/>
  <c r="CZ27" i="16"/>
  <c r="CY27" i="16"/>
  <c r="CX27" i="16"/>
  <c r="CW27" i="16"/>
  <c r="CV27" i="16"/>
  <c r="CU27" i="16"/>
  <c r="CT27" i="16"/>
  <c r="CS27" i="16"/>
  <c r="CR27" i="16"/>
  <c r="CQ27" i="16"/>
  <c r="CP27" i="16"/>
  <c r="CO27" i="16"/>
  <c r="CN27" i="16"/>
  <c r="CM27" i="16"/>
  <c r="CL27" i="16"/>
  <c r="CK27" i="16"/>
  <c r="CJ27" i="16"/>
  <c r="CI27" i="16"/>
  <c r="CH27" i="16"/>
  <c r="CG27" i="16"/>
  <c r="CF27" i="16"/>
  <c r="CE27" i="16"/>
  <c r="CD27" i="16"/>
  <c r="CC27" i="16"/>
  <c r="CB27" i="16"/>
  <c r="CA27" i="16"/>
  <c r="BZ27" i="16"/>
  <c r="BY27" i="16"/>
  <c r="BX27" i="16"/>
  <c r="BW27" i="16"/>
  <c r="BV27" i="16"/>
  <c r="BU27" i="16"/>
  <c r="BT27" i="16"/>
  <c r="BS27" i="16"/>
  <c r="BR27" i="16"/>
  <c r="BQ27" i="16"/>
  <c r="BP27" i="16"/>
  <c r="BO27" i="16"/>
  <c r="BN27" i="16"/>
  <c r="BL27" i="16"/>
  <c r="BK27" i="16"/>
  <c r="BJ27" i="16"/>
  <c r="BI27" i="16"/>
  <c r="BH27" i="16"/>
  <c r="BG27" i="16"/>
  <c r="BF27" i="16"/>
  <c r="BE27" i="16"/>
  <c r="BD27" i="16"/>
  <c r="BC27" i="16"/>
  <c r="BB27" i="16"/>
  <c r="BA27" i="16"/>
  <c r="AZ27" i="16"/>
  <c r="AY27" i="16"/>
  <c r="AX27" i="16"/>
  <c r="AW27" i="16"/>
  <c r="AV27" i="16"/>
  <c r="AU27" i="16"/>
  <c r="AT27" i="16"/>
  <c r="AS27" i="16"/>
  <c r="AR27" i="16"/>
  <c r="AQ27" i="16"/>
  <c r="AP27" i="16"/>
  <c r="AO27" i="16"/>
  <c r="AN27" i="16"/>
  <c r="AM27" i="16"/>
  <c r="AL27" i="16"/>
  <c r="AK27" i="16"/>
  <c r="AJ27" i="16"/>
  <c r="AI27" i="16"/>
  <c r="AH27" i="16"/>
  <c r="AG27" i="16"/>
  <c r="AF27" i="16"/>
  <c r="AE27" i="16"/>
  <c r="AD27" i="16"/>
  <c r="AC27" i="16"/>
  <c r="AB27" i="16"/>
  <c r="AA27" i="16"/>
  <c r="Z27" i="16"/>
  <c r="Y27" i="16"/>
  <c r="X27" i="16"/>
  <c r="W27" i="16"/>
  <c r="V27" i="16"/>
  <c r="U27" i="16"/>
  <c r="T27" i="16"/>
  <c r="S27" i="16"/>
  <c r="R27" i="16"/>
  <c r="Q27" i="16"/>
  <c r="P27" i="16"/>
  <c r="O27" i="16"/>
  <c r="N27" i="16"/>
  <c r="M27" i="16"/>
  <c r="L27" i="16"/>
  <c r="K27" i="16"/>
  <c r="J27" i="16"/>
  <c r="FZ27" i="16" s="1"/>
  <c r="I27" i="16"/>
  <c r="H27" i="16"/>
  <c r="G27" i="16"/>
  <c r="F27" i="16"/>
  <c r="E27" i="16"/>
  <c r="D27" i="16"/>
  <c r="C27" i="16"/>
  <c r="FZ25" i="16"/>
  <c r="FZ24" i="16"/>
  <c r="FZ23" i="16"/>
  <c r="FZ22" i="16"/>
  <c r="FZ21" i="16"/>
  <c r="FW17" i="16"/>
  <c r="FU17" i="16"/>
  <c r="FU29" i="16" s="1"/>
  <c r="FU41" i="16" s="1"/>
  <c r="FS17" i="16"/>
  <c r="FS29" i="16" s="1"/>
  <c r="FS41" i="16" s="1"/>
  <c r="FQ17" i="16"/>
  <c r="FQ29" i="16" s="1"/>
  <c r="FQ41" i="16" s="1"/>
  <c r="FM17" i="16"/>
  <c r="FK17" i="16"/>
  <c r="FI17" i="16"/>
  <c r="FI29" i="16" s="1"/>
  <c r="FI41" i="16" s="1"/>
  <c r="FG17" i="16"/>
  <c r="FG29" i="16" s="1"/>
  <c r="FG41" i="16" s="1"/>
  <c r="FE17" i="16"/>
  <c r="FE29" i="16" s="1"/>
  <c r="FE41" i="16" s="1"/>
  <c r="FD17" i="16"/>
  <c r="FD38" i="16" s="1"/>
  <c r="FC17" i="16"/>
  <c r="FC38" i="16" s="1"/>
  <c r="FA17" i="16"/>
  <c r="EY17" i="16"/>
  <c r="EW17" i="16"/>
  <c r="EW29" i="16" s="1"/>
  <c r="EW41" i="16" s="1"/>
  <c r="EU17" i="16"/>
  <c r="EU29" i="16" s="1"/>
  <c r="EU41" i="16" s="1"/>
  <c r="ES17" i="16"/>
  <c r="ES29" i="16" s="1"/>
  <c r="ES41" i="16" s="1"/>
  <c r="EQ17" i="16"/>
  <c r="EQ38" i="16" s="1"/>
  <c r="EP17" i="16"/>
  <c r="EP38" i="16" s="1"/>
  <c r="EN17" i="16"/>
  <c r="EL17" i="16"/>
  <c r="EJ17" i="16"/>
  <c r="EJ29" i="16" s="1"/>
  <c r="EJ41" i="16" s="1"/>
  <c r="EH17" i="16"/>
  <c r="EH29" i="16" s="1"/>
  <c r="EH41" i="16" s="1"/>
  <c r="EF17" i="16"/>
  <c r="EF29" i="16" s="1"/>
  <c r="EF41" i="16" s="1"/>
  <c r="EB17" i="16"/>
  <c r="EB38" i="16" s="1"/>
  <c r="DZ17" i="16"/>
  <c r="DX17" i="16"/>
  <c r="DX29" i="16" s="1"/>
  <c r="DX41" i="16" s="1"/>
  <c r="DV17" i="16"/>
  <c r="DV29" i="16" s="1"/>
  <c r="DV41" i="16" s="1"/>
  <c r="DT17" i="16"/>
  <c r="DT29" i="16" s="1"/>
  <c r="DT41" i="16" s="1"/>
  <c r="DS17" i="16"/>
  <c r="DS38" i="16" s="1"/>
  <c r="DR17" i="16"/>
  <c r="DR38" i="16" s="1"/>
  <c r="DP17" i="16"/>
  <c r="DP29" i="16" s="1"/>
  <c r="DP41" i="16" s="1"/>
  <c r="DN17" i="16"/>
  <c r="DL17" i="16"/>
  <c r="DL29" i="16" s="1"/>
  <c r="DL41" i="16" s="1"/>
  <c r="DJ17" i="16"/>
  <c r="DJ29" i="16" s="1"/>
  <c r="DJ41" i="16" s="1"/>
  <c r="DH17" i="16"/>
  <c r="DH29" i="16" s="1"/>
  <c r="DH41" i="16" s="1"/>
  <c r="DG17" i="16"/>
  <c r="DG38" i="16" s="1"/>
  <c r="DD17" i="16"/>
  <c r="DB17" i="16"/>
  <c r="CZ17" i="16"/>
  <c r="CZ29" i="16" s="1"/>
  <c r="CZ41" i="16" s="1"/>
  <c r="CX17" i="16"/>
  <c r="CX29" i="16" s="1"/>
  <c r="CX41" i="16" s="1"/>
  <c r="CV17" i="16"/>
  <c r="CV29" i="16" s="1"/>
  <c r="CV41" i="16" s="1"/>
  <c r="CU17" i="16"/>
  <c r="CU38" i="16" s="1"/>
  <c r="CR17" i="16"/>
  <c r="CR38" i="16" s="1"/>
  <c r="CP17" i="16"/>
  <c r="CN17" i="16"/>
  <c r="CN29" i="16" s="1"/>
  <c r="CN41" i="16" s="1"/>
  <c r="CL17" i="16"/>
  <c r="CL29" i="16" s="1"/>
  <c r="CL41" i="16" s="1"/>
  <c r="CJ17" i="16"/>
  <c r="CJ29" i="16" s="1"/>
  <c r="CI17" i="16"/>
  <c r="CI38" i="16" s="1"/>
  <c r="CH17" i="16"/>
  <c r="CH38" i="16" s="1"/>
  <c r="CF17" i="16"/>
  <c r="CD17" i="16"/>
  <c r="CB17" i="16"/>
  <c r="CB29" i="16" s="1"/>
  <c r="CB41" i="16" s="1"/>
  <c r="BZ17" i="16"/>
  <c r="BZ29" i="16" s="1"/>
  <c r="BZ41" i="16" s="1"/>
  <c r="BX17" i="16"/>
  <c r="BX29" i="16" s="1"/>
  <c r="BX41" i="16" s="1"/>
  <c r="BW17" i="16"/>
  <c r="BW38" i="16" s="1"/>
  <c r="BT17" i="16"/>
  <c r="BR17" i="16"/>
  <c r="BP17" i="16"/>
  <c r="BP29" i="16" s="1"/>
  <c r="BP41" i="16" s="1"/>
  <c r="BN17" i="16"/>
  <c r="BN29" i="16" s="1"/>
  <c r="BN41" i="16" s="1"/>
  <c r="BK17" i="16"/>
  <c r="BK29" i="16" s="1"/>
  <c r="BK41" i="16" s="1"/>
  <c r="BJ17" i="16"/>
  <c r="BJ38" i="16" s="1"/>
  <c r="BI17" i="16"/>
  <c r="BI38" i="16" s="1"/>
  <c r="BG17" i="16"/>
  <c r="BG29" i="16" s="1"/>
  <c r="BG41" i="16" s="1"/>
  <c r="BE17" i="16"/>
  <c r="BC17" i="16"/>
  <c r="BC29" i="16" s="1"/>
  <c r="BC41" i="16" s="1"/>
  <c r="BA17" i="16"/>
  <c r="BA29" i="16" s="1"/>
  <c r="BA41" i="16" s="1"/>
  <c r="AY17" i="16"/>
  <c r="AX17" i="16"/>
  <c r="AX38" i="16" s="1"/>
  <c r="AW17" i="16"/>
  <c r="AW38" i="16" s="1"/>
  <c r="AU17" i="16"/>
  <c r="AS17" i="16"/>
  <c r="AS29" i="16" s="1"/>
  <c r="AS41" i="16" s="1"/>
  <c r="AQ17" i="16"/>
  <c r="AO17" i="16"/>
  <c r="AO38" i="16" s="1"/>
  <c r="AM17" i="16"/>
  <c r="AL17" i="16"/>
  <c r="AL29" i="16" s="1"/>
  <c r="AL41" i="16" s="1"/>
  <c r="AK17" i="16"/>
  <c r="AK38" i="16" s="1"/>
  <c r="AI17" i="16"/>
  <c r="AG17" i="16"/>
  <c r="AG29" i="16" s="1"/>
  <c r="AG41" i="16" s="1"/>
  <c r="AE17" i="16"/>
  <c r="AC17" i="16"/>
  <c r="AC38" i="16" s="1"/>
  <c r="AA17" i="16"/>
  <c r="W17" i="16"/>
  <c r="U17" i="16"/>
  <c r="U29" i="16" s="1"/>
  <c r="U41" i="16" s="1"/>
  <c r="S17" i="16"/>
  <c r="Q17" i="16"/>
  <c r="Q38" i="16" s="1"/>
  <c r="O17" i="16"/>
  <c r="N17" i="16"/>
  <c r="N29" i="16" s="1"/>
  <c r="N41" i="16" s="1"/>
  <c r="M17" i="16"/>
  <c r="M38" i="16" s="1"/>
  <c r="K17" i="16"/>
  <c r="I17" i="16"/>
  <c r="I29" i="16" s="1"/>
  <c r="I41" i="16" s="1"/>
  <c r="G17" i="16"/>
  <c r="E17" i="16"/>
  <c r="E38" i="16" s="1"/>
  <c r="FZ16" i="16"/>
  <c r="FX15" i="16"/>
  <c r="FX17" i="16" s="1"/>
  <c r="FX29" i="16" s="1"/>
  <c r="FX41" i="16" s="1"/>
  <c r="FW15" i="16"/>
  <c r="FV15" i="16"/>
  <c r="FV17" i="16" s="1"/>
  <c r="FV38" i="16" s="1"/>
  <c r="FU15" i="16"/>
  <c r="FT15" i="16"/>
  <c r="FT17" i="16" s="1"/>
  <c r="FT38" i="16" s="1"/>
  <c r="FS15" i="16"/>
  <c r="FR15" i="16"/>
  <c r="FR17" i="16" s="1"/>
  <c r="FQ15" i="16"/>
  <c r="FP15" i="16"/>
  <c r="FP17" i="16" s="1"/>
  <c r="FO15" i="16"/>
  <c r="FO17" i="16" s="1"/>
  <c r="FN15" i="16"/>
  <c r="FN17" i="16" s="1"/>
  <c r="FM15" i="16"/>
  <c r="FL15" i="16"/>
  <c r="FL17" i="16" s="1"/>
  <c r="FL38" i="16" s="1"/>
  <c r="FK15" i="16"/>
  <c r="FJ15" i="16"/>
  <c r="FJ17" i="16" s="1"/>
  <c r="FJ38" i="16" s="1"/>
  <c r="FI15" i="16"/>
  <c r="FH15" i="16"/>
  <c r="FH17" i="16" s="1"/>
  <c r="FH38" i="16" s="1"/>
  <c r="FG15" i="16"/>
  <c r="FF15" i="16"/>
  <c r="FF17" i="16" s="1"/>
  <c r="FE15" i="16"/>
  <c r="FD15" i="16"/>
  <c r="FC15" i="16"/>
  <c r="FB15" i="16"/>
  <c r="FB17" i="16" s="1"/>
  <c r="FA15" i="16"/>
  <c r="EZ15" i="16"/>
  <c r="EZ17" i="16" s="1"/>
  <c r="EZ29" i="16" s="1"/>
  <c r="EZ41" i="16" s="1"/>
  <c r="EY15" i="16"/>
  <c r="EX15" i="16"/>
  <c r="EX17" i="16" s="1"/>
  <c r="EX38" i="16" s="1"/>
  <c r="EW15" i="16"/>
  <c r="EV15" i="16"/>
  <c r="EV17" i="16" s="1"/>
  <c r="EV38" i="16" s="1"/>
  <c r="EU15" i="16"/>
  <c r="ET15" i="16"/>
  <c r="ET17" i="16" s="1"/>
  <c r="ES15" i="16"/>
  <c r="EQ15" i="16"/>
  <c r="EP15" i="16"/>
  <c r="EO15" i="16"/>
  <c r="EO17" i="16" s="1"/>
  <c r="EN15" i="16"/>
  <c r="EM15" i="16"/>
  <c r="EM17" i="16" s="1"/>
  <c r="EM38" i="16" s="1"/>
  <c r="EL15" i="16"/>
  <c r="EK15" i="16"/>
  <c r="EK17" i="16" s="1"/>
  <c r="EK38" i="16" s="1"/>
  <c r="EJ15" i="16"/>
  <c r="EI15" i="16"/>
  <c r="EI17" i="16" s="1"/>
  <c r="EI38" i="16" s="1"/>
  <c r="EH15" i="16"/>
  <c r="EG15" i="16"/>
  <c r="EG17" i="16" s="1"/>
  <c r="EF15" i="16"/>
  <c r="EE15" i="16"/>
  <c r="EE17" i="16" s="1"/>
  <c r="ED15" i="16"/>
  <c r="ED17" i="16" s="1"/>
  <c r="EC15" i="16"/>
  <c r="EC17" i="16" s="1"/>
  <c r="EB15" i="16"/>
  <c r="EA15" i="16"/>
  <c r="EA17" i="16" s="1"/>
  <c r="EA38" i="16" s="1"/>
  <c r="DZ15" i="16"/>
  <c r="DY15" i="16"/>
  <c r="DY17" i="16" s="1"/>
  <c r="DY38" i="16" s="1"/>
  <c r="DX15" i="16"/>
  <c r="DW15" i="16"/>
  <c r="DW17" i="16" s="1"/>
  <c r="DW38" i="16" s="1"/>
  <c r="DV15" i="16"/>
  <c r="DU15" i="16"/>
  <c r="DU17" i="16" s="1"/>
  <c r="DT15" i="16"/>
  <c r="DS15" i="16"/>
  <c r="DR15" i="16"/>
  <c r="DQ15" i="16"/>
  <c r="DQ17" i="16" s="1"/>
  <c r="DP15" i="16"/>
  <c r="DO15" i="16"/>
  <c r="DO17" i="16" s="1"/>
  <c r="DO29" i="16" s="1"/>
  <c r="DO41" i="16" s="1"/>
  <c r="DN15" i="16"/>
  <c r="DM15" i="16"/>
  <c r="DM17" i="16" s="1"/>
  <c r="DM38" i="16" s="1"/>
  <c r="DL15" i="16"/>
  <c r="DK15" i="16"/>
  <c r="DK17" i="16" s="1"/>
  <c r="DK38" i="16" s="1"/>
  <c r="DJ15" i="16"/>
  <c r="DI15" i="16"/>
  <c r="DI17" i="16" s="1"/>
  <c r="DH15" i="16"/>
  <c r="DG15" i="16"/>
  <c r="DF15" i="16"/>
  <c r="DF17" i="16" s="1"/>
  <c r="DE15" i="16"/>
  <c r="DE17" i="16" s="1"/>
  <c r="DD15" i="16"/>
  <c r="DC15" i="16"/>
  <c r="DC17" i="16" s="1"/>
  <c r="DC38" i="16" s="1"/>
  <c r="DB15" i="16"/>
  <c r="DA15" i="16"/>
  <c r="DA17" i="16" s="1"/>
  <c r="DA38" i="16" s="1"/>
  <c r="CZ15" i="16"/>
  <c r="CY15" i="16"/>
  <c r="CY17" i="16" s="1"/>
  <c r="CY38" i="16" s="1"/>
  <c r="CX15" i="16"/>
  <c r="CW15" i="16"/>
  <c r="CW17" i="16" s="1"/>
  <c r="CV15" i="16"/>
  <c r="CU15" i="16"/>
  <c r="CT15" i="16"/>
  <c r="CT17" i="16" s="1"/>
  <c r="CS15" i="16"/>
  <c r="CS17" i="16" s="1"/>
  <c r="CR15" i="16"/>
  <c r="CQ15" i="16"/>
  <c r="CQ17" i="16" s="1"/>
  <c r="CQ29" i="16" s="1"/>
  <c r="CQ41" i="16" s="1"/>
  <c r="CP15" i="16"/>
  <c r="CO15" i="16"/>
  <c r="CO17" i="16" s="1"/>
  <c r="CO38" i="16" s="1"/>
  <c r="CN15" i="16"/>
  <c r="CM15" i="16"/>
  <c r="CM17" i="16" s="1"/>
  <c r="CM38" i="16" s="1"/>
  <c r="CL15" i="16"/>
  <c r="CK15" i="16"/>
  <c r="CK17" i="16" s="1"/>
  <c r="CJ15" i="16"/>
  <c r="CI15" i="16"/>
  <c r="CH15" i="16"/>
  <c r="CG15" i="16"/>
  <c r="CG17" i="16" s="1"/>
  <c r="CF15" i="16"/>
  <c r="CE15" i="16"/>
  <c r="CE17" i="16" s="1"/>
  <c r="CE38" i="16" s="1"/>
  <c r="CD15" i="16"/>
  <c r="CC15" i="16"/>
  <c r="CC17" i="16" s="1"/>
  <c r="CC38" i="16" s="1"/>
  <c r="CB15" i="16"/>
  <c r="CA15" i="16"/>
  <c r="CA17" i="16" s="1"/>
  <c r="CA38" i="16" s="1"/>
  <c r="BZ15" i="16"/>
  <c r="BY15" i="16"/>
  <c r="BY17" i="16" s="1"/>
  <c r="BX15" i="16"/>
  <c r="BW15" i="16"/>
  <c r="BV15" i="16"/>
  <c r="BV17" i="16" s="1"/>
  <c r="BU15" i="16"/>
  <c r="BU17" i="16" s="1"/>
  <c r="BU38" i="16" s="1"/>
  <c r="BT15" i="16"/>
  <c r="BS15" i="16"/>
  <c r="BS17" i="16" s="1"/>
  <c r="BS29" i="16" s="1"/>
  <c r="BS41" i="16" s="1"/>
  <c r="BR15" i="16"/>
  <c r="BQ15" i="16"/>
  <c r="BQ17" i="16" s="1"/>
  <c r="BQ38" i="16" s="1"/>
  <c r="BP15" i="16"/>
  <c r="BO15" i="16"/>
  <c r="BO17" i="16" s="1"/>
  <c r="BO38" i="16" s="1"/>
  <c r="BN15" i="16"/>
  <c r="BL15" i="16"/>
  <c r="BL17" i="16" s="1"/>
  <c r="BK15" i="16"/>
  <c r="BJ15" i="16"/>
  <c r="BI15" i="16"/>
  <c r="BH15" i="16"/>
  <c r="BH17" i="16" s="1"/>
  <c r="BH38" i="16" s="1"/>
  <c r="BG15" i="16"/>
  <c r="BF15" i="16"/>
  <c r="BF17" i="16" s="1"/>
  <c r="BF38" i="16" s="1"/>
  <c r="BE15" i="16"/>
  <c r="BD15" i="16"/>
  <c r="BD17" i="16" s="1"/>
  <c r="BD38" i="16" s="1"/>
  <c r="BC15" i="16"/>
  <c r="BB15" i="16"/>
  <c r="BB17" i="16" s="1"/>
  <c r="BB38" i="16" s="1"/>
  <c r="BA15" i="16"/>
  <c r="AZ15" i="16"/>
  <c r="AZ17" i="16" s="1"/>
  <c r="AZ29" i="16" s="1"/>
  <c r="AY15" i="16"/>
  <c r="AX15" i="16"/>
  <c r="AW15" i="16"/>
  <c r="AV15" i="16"/>
  <c r="AV17" i="16" s="1"/>
  <c r="AV38" i="16" s="1"/>
  <c r="AU15" i="16"/>
  <c r="AT15" i="16"/>
  <c r="AT17" i="16" s="1"/>
  <c r="AT29" i="16" s="1"/>
  <c r="AT41" i="16" s="1"/>
  <c r="AS15" i="16"/>
  <c r="AR15" i="16"/>
  <c r="AR17" i="16" s="1"/>
  <c r="AR38" i="16" s="1"/>
  <c r="AQ15" i="16"/>
  <c r="AP15" i="16"/>
  <c r="AP17" i="16" s="1"/>
  <c r="AP29" i="16" s="1"/>
  <c r="AP41" i="16" s="1"/>
  <c r="AO15" i="16"/>
  <c r="AN15" i="16"/>
  <c r="AN17" i="16" s="1"/>
  <c r="AN29" i="16" s="1"/>
  <c r="AN41" i="16" s="1"/>
  <c r="AM15" i="16"/>
  <c r="AL15" i="16"/>
  <c r="AK15" i="16"/>
  <c r="AJ15" i="16"/>
  <c r="AJ17" i="16" s="1"/>
  <c r="AJ38" i="16" s="1"/>
  <c r="AI15" i="16"/>
  <c r="AH15" i="16"/>
  <c r="AH17" i="16" s="1"/>
  <c r="AH38" i="16" s="1"/>
  <c r="AG15" i="16"/>
  <c r="AF15" i="16"/>
  <c r="AF17" i="16" s="1"/>
  <c r="AF38" i="16" s="1"/>
  <c r="AE15" i="16"/>
  <c r="AD15" i="16"/>
  <c r="AD17" i="16" s="1"/>
  <c r="AD29" i="16" s="1"/>
  <c r="AD41" i="16" s="1"/>
  <c r="AC15" i="16"/>
  <c r="AB15" i="16"/>
  <c r="AB17" i="16" s="1"/>
  <c r="AB29" i="16" s="1"/>
  <c r="AB41" i="16" s="1"/>
  <c r="AA15" i="16"/>
  <c r="Z15" i="16"/>
  <c r="Z17" i="16" s="1"/>
  <c r="Y15" i="16"/>
  <c r="Y17" i="16" s="1"/>
  <c r="X15" i="16"/>
  <c r="X17" i="16" s="1"/>
  <c r="X38" i="16" s="1"/>
  <c r="W15" i="16"/>
  <c r="V15" i="16"/>
  <c r="V17" i="16" s="1"/>
  <c r="V29" i="16" s="1"/>
  <c r="V41" i="16" s="1"/>
  <c r="U15" i="16"/>
  <c r="T15" i="16"/>
  <c r="T17" i="16" s="1"/>
  <c r="T38" i="16" s="1"/>
  <c r="S15" i="16"/>
  <c r="R15" i="16"/>
  <c r="R17" i="16" s="1"/>
  <c r="R29" i="16" s="1"/>
  <c r="R41" i="16" s="1"/>
  <c r="Q15" i="16"/>
  <c r="P15" i="16"/>
  <c r="P17" i="16" s="1"/>
  <c r="P29" i="16" s="1"/>
  <c r="P41" i="16" s="1"/>
  <c r="O15" i="16"/>
  <c r="N15" i="16"/>
  <c r="M15" i="16"/>
  <c r="L15" i="16"/>
  <c r="L17" i="16" s="1"/>
  <c r="L38" i="16" s="1"/>
  <c r="K15" i="16"/>
  <c r="J15" i="16"/>
  <c r="J17" i="16" s="1"/>
  <c r="J29" i="16" s="1"/>
  <c r="J41" i="16" s="1"/>
  <c r="I15" i="16"/>
  <c r="H15" i="16"/>
  <c r="H17" i="16" s="1"/>
  <c r="H38" i="16" s="1"/>
  <c r="G15" i="16"/>
  <c r="F15" i="16"/>
  <c r="F17" i="16" s="1"/>
  <c r="F29" i="16" s="1"/>
  <c r="F41" i="16" s="1"/>
  <c r="E15" i="16"/>
  <c r="D15" i="16"/>
  <c r="D17" i="16" s="1"/>
  <c r="D29" i="16" s="1"/>
  <c r="D41" i="16" s="1"/>
  <c r="FZ13" i="16"/>
  <c r="FY13" i="16"/>
  <c r="FY15" i="16" s="1"/>
  <c r="FY17" i="16" s="1"/>
  <c r="FY29" i="16" s="1"/>
  <c r="C13" i="16"/>
  <c r="C15" i="16" s="1"/>
  <c r="C17" i="16" s="1"/>
  <c r="FZ11" i="16"/>
  <c r="FZ10" i="16"/>
  <c r="FZ8" i="16"/>
  <c r="FZ6" i="16"/>
  <c r="FZ5" i="16"/>
  <c r="CW38" i="18" l="1"/>
  <c r="CW29" i="18"/>
  <c r="CW41" i="18" s="1"/>
  <c r="I29" i="17"/>
  <c r="I41" i="17" s="1"/>
  <c r="I38" i="17"/>
  <c r="BA29" i="18"/>
  <c r="BA41" i="18" s="1"/>
  <c r="BA38" i="18"/>
  <c r="EX38" i="17"/>
  <c r="EX29" i="17"/>
  <c r="EX41" i="17" s="1"/>
  <c r="DJ29" i="17"/>
  <c r="DJ41" i="17" s="1"/>
  <c r="DJ38" i="17"/>
  <c r="FQ38" i="17"/>
  <c r="FQ29" i="17"/>
  <c r="FQ41" i="17" s="1"/>
  <c r="CU29" i="17"/>
  <c r="CU41" i="17" s="1"/>
  <c r="CU38" i="17"/>
  <c r="AC29" i="18"/>
  <c r="AC41" i="18" s="1"/>
  <c r="AC38" i="18"/>
  <c r="DA38" i="17"/>
  <c r="DA29" i="17"/>
  <c r="DA41" i="17" s="1"/>
  <c r="DY38" i="17"/>
  <c r="DY29" i="17"/>
  <c r="DY41" i="17" s="1"/>
  <c r="AF38" i="17"/>
  <c r="AF29" i="17"/>
  <c r="AF41" i="17" s="1"/>
  <c r="AX38" i="17"/>
  <c r="AX29" i="17"/>
  <c r="AX41" i="17" s="1"/>
  <c r="BK38" i="17"/>
  <c r="BK29" i="17"/>
  <c r="BK41" i="17" s="1"/>
  <c r="DB38" i="17"/>
  <c r="DB29" i="17"/>
  <c r="DB41" i="17" s="1"/>
  <c r="EK38" i="17"/>
  <c r="EK29" i="17"/>
  <c r="EK41" i="17" s="1"/>
  <c r="AM38" i="17"/>
  <c r="AM29" i="17"/>
  <c r="AM41" i="17" s="1"/>
  <c r="DH38" i="17"/>
  <c r="DH29" i="17"/>
  <c r="DH41" i="17" s="1"/>
  <c r="FQ29" i="18"/>
  <c r="FQ41" i="18" s="1"/>
  <c r="FQ38" i="18"/>
  <c r="AR38" i="17"/>
  <c r="AR29" i="17"/>
  <c r="AR41" i="17" s="1"/>
  <c r="DU29" i="18"/>
  <c r="DU41" i="18" s="1"/>
  <c r="DU38" i="18"/>
  <c r="CV38" i="17"/>
  <c r="CV29" i="17"/>
  <c r="CV41" i="17" s="1"/>
  <c r="AA38" i="17"/>
  <c r="AA29" i="17"/>
  <c r="AA41" i="17" s="1"/>
  <c r="FZ17" i="16"/>
  <c r="C32" i="16" s="1"/>
  <c r="C38" i="16"/>
  <c r="C33" i="16"/>
  <c r="C29" i="16"/>
  <c r="BV38" i="16"/>
  <c r="BV29" i="16"/>
  <c r="BV41" i="16" s="1"/>
  <c r="CT38" i="16"/>
  <c r="CT29" i="16"/>
  <c r="CT41" i="16" s="1"/>
  <c r="DF38" i="16"/>
  <c r="DF29" i="16"/>
  <c r="DF41" i="16" s="1"/>
  <c r="ED38" i="16"/>
  <c r="ED29" i="16"/>
  <c r="ED41" i="16" s="1"/>
  <c r="FO38" i="16"/>
  <c r="FO29" i="16"/>
  <c r="FO41" i="16" s="1"/>
  <c r="BC38" i="17"/>
  <c r="BC29" i="17"/>
  <c r="BC41" i="17" s="1"/>
  <c r="BP38" i="17"/>
  <c r="BP29" i="17"/>
  <c r="BP41" i="17" s="1"/>
  <c r="EF38" i="17"/>
  <c r="EF29" i="17"/>
  <c r="EF41" i="17" s="1"/>
  <c r="FH29" i="17"/>
  <c r="FH41" i="17" s="1"/>
  <c r="FH38" i="17"/>
  <c r="EH29" i="17"/>
  <c r="EH41" i="17" s="1"/>
  <c r="EH38" i="17"/>
  <c r="Y38" i="16"/>
  <c r="Y29" i="16"/>
  <c r="Y41" i="16" s="1"/>
  <c r="Z38" i="16"/>
  <c r="Z29" i="16"/>
  <c r="Z41" i="16" s="1"/>
  <c r="EE38" i="16"/>
  <c r="EE29" i="16"/>
  <c r="EE41" i="16" s="1"/>
  <c r="FP38" i="16"/>
  <c r="FP29" i="16"/>
  <c r="FP41" i="16" s="1"/>
  <c r="BD38" i="17"/>
  <c r="BD29" i="17"/>
  <c r="BD41" i="17" s="1"/>
  <c r="BQ38" i="17"/>
  <c r="BQ29" i="17"/>
  <c r="BQ41" i="17" s="1"/>
  <c r="DY29" i="16"/>
  <c r="DY41" i="16" s="1"/>
  <c r="R29" i="17"/>
  <c r="R41" i="17" s="1"/>
  <c r="R38" i="17"/>
  <c r="CC38" i="22"/>
  <c r="CC29" i="22"/>
  <c r="CC41" i="22" s="1"/>
  <c r="AJ29" i="23"/>
  <c r="AJ41" i="23" s="1"/>
  <c r="AJ38" i="23"/>
  <c r="BT29" i="23"/>
  <c r="BT41" i="23" s="1"/>
  <c r="BT38" i="23"/>
  <c r="CF29" i="23"/>
  <c r="CF41" i="23" s="1"/>
  <c r="CF38" i="23"/>
  <c r="CR29" i="23"/>
  <c r="CR41" i="23" s="1"/>
  <c r="CR38" i="23"/>
  <c r="EG38" i="23"/>
  <c r="EG29" i="23"/>
  <c r="EG41" i="23" s="1"/>
  <c r="EL38" i="16"/>
  <c r="EL29" i="16"/>
  <c r="EL41" i="16" s="1"/>
  <c r="CN38" i="17"/>
  <c r="CN29" i="17"/>
  <c r="CN41" i="17" s="1"/>
  <c r="E29" i="18"/>
  <c r="E41" i="18" s="1"/>
  <c r="E38" i="18"/>
  <c r="AK29" i="19"/>
  <c r="AK41" i="19" s="1"/>
  <c r="AK38" i="19"/>
  <c r="AK29" i="23"/>
  <c r="AK41" i="23" s="1"/>
  <c r="AK38" i="23"/>
  <c r="BU29" i="23"/>
  <c r="BU41" i="23" s="1"/>
  <c r="BU38" i="23"/>
  <c r="FM29" i="23"/>
  <c r="FM41" i="23" s="1"/>
  <c r="FM38" i="23"/>
  <c r="AM38" i="16"/>
  <c r="AM29" i="16"/>
  <c r="AM41" i="16" s="1"/>
  <c r="DU38" i="17"/>
  <c r="CV38" i="18"/>
  <c r="CV29" i="18"/>
  <c r="CV41" i="18" s="1"/>
  <c r="EW38" i="18"/>
  <c r="EW29" i="18"/>
  <c r="EW41" i="18" s="1"/>
  <c r="DF38" i="19"/>
  <c r="DF29" i="19"/>
  <c r="DF41" i="19" s="1"/>
  <c r="FZ15" i="16"/>
  <c r="CF29" i="16"/>
  <c r="CF41" i="16" s="1"/>
  <c r="FK38" i="16"/>
  <c r="FK29" i="16"/>
  <c r="FK41" i="16" s="1"/>
  <c r="BB29" i="16"/>
  <c r="BB41" i="16" s="1"/>
  <c r="CA29" i="16"/>
  <c r="CA41" i="16" s="1"/>
  <c r="DC29" i="16"/>
  <c r="DC41" i="16" s="1"/>
  <c r="FJ29" i="16"/>
  <c r="FJ41" i="16" s="1"/>
  <c r="AL38" i="16"/>
  <c r="EZ38" i="16"/>
  <c r="G15" i="17"/>
  <c r="G17" i="17" s="1"/>
  <c r="FZ13" i="17"/>
  <c r="W29" i="17"/>
  <c r="W41" i="17" s="1"/>
  <c r="W38" i="17"/>
  <c r="AJ38" i="17"/>
  <c r="AJ29" i="17"/>
  <c r="AJ41" i="17" s="1"/>
  <c r="CS29" i="17"/>
  <c r="CS41" i="17" s="1"/>
  <c r="CS38" i="17"/>
  <c r="DF38" i="17"/>
  <c r="DF29" i="17"/>
  <c r="DF41" i="17" s="1"/>
  <c r="DR38" i="17"/>
  <c r="DR29" i="17"/>
  <c r="DR41" i="17" s="1"/>
  <c r="CP38" i="17"/>
  <c r="CP29" i="17"/>
  <c r="CP41" i="17" s="1"/>
  <c r="DX38" i="17"/>
  <c r="DX29" i="17"/>
  <c r="DX41" i="17" s="1"/>
  <c r="FA29" i="17"/>
  <c r="FA41" i="17" s="1"/>
  <c r="FA38" i="17"/>
  <c r="FU38" i="17"/>
  <c r="FU29" i="17"/>
  <c r="FU41" i="17" s="1"/>
  <c r="BB29" i="17"/>
  <c r="BB41" i="17" s="1"/>
  <c r="BB38" i="17"/>
  <c r="CJ38" i="17"/>
  <c r="CJ29" i="17"/>
  <c r="CJ41" i="17" s="1"/>
  <c r="DW29" i="17"/>
  <c r="DW41" i="17" s="1"/>
  <c r="DW38" i="17"/>
  <c r="CZ29" i="17"/>
  <c r="CZ41" i="17" s="1"/>
  <c r="DV38" i="17"/>
  <c r="Q38" i="18"/>
  <c r="Q29" i="18"/>
  <c r="Q41" i="18" s="1"/>
  <c r="AO38" i="18"/>
  <c r="AO29" i="18"/>
  <c r="AO41" i="18" s="1"/>
  <c r="BM29" i="18"/>
  <c r="BM41" i="18" s="1"/>
  <c r="BM38" i="18"/>
  <c r="CK38" i="18"/>
  <c r="CK29" i="18"/>
  <c r="CK41" i="18" s="1"/>
  <c r="DI38" i="18"/>
  <c r="DI29" i="18"/>
  <c r="DI41" i="18" s="1"/>
  <c r="EG29" i="18"/>
  <c r="EG41" i="18" s="1"/>
  <c r="EG38" i="18"/>
  <c r="FE38" i="18"/>
  <c r="FE29" i="18"/>
  <c r="FE41" i="18" s="1"/>
  <c r="C38" i="19"/>
  <c r="FZ17" i="19"/>
  <c r="C32" i="19" s="1"/>
  <c r="C33" i="19"/>
  <c r="C29" i="19"/>
  <c r="AM38" i="19"/>
  <c r="AM29" i="19"/>
  <c r="AM41" i="19" s="1"/>
  <c r="BW38" i="19"/>
  <c r="BW29" i="19"/>
  <c r="BW41" i="19" s="1"/>
  <c r="CI38" i="19"/>
  <c r="CI29" i="19"/>
  <c r="CI41" i="19" s="1"/>
  <c r="FO38" i="19"/>
  <c r="FO29" i="19"/>
  <c r="FO41" i="19" s="1"/>
  <c r="BU38" i="19"/>
  <c r="BU29" i="19"/>
  <c r="BU41" i="19" s="1"/>
  <c r="ET29" i="17"/>
  <c r="ET41" i="17" s="1"/>
  <c r="ET38" i="17"/>
  <c r="ER38" i="22"/>
  <c r="ER29" i="22"/>
  <c r="ER41" i="22" s="1"/>
  <c r="BM38" i="23"/>
  <c r="BM29" i="23"/>
  <c r="BM41" i="23" s="1"/>
  <c r="DP38" i="16"/>
  <c r="AN38" i="18"/>
  <c r="AN29" i="18"/>
  <c r="AN41" i="18" s="1"/>
  <c r="EC29" i="23"/>
  <c r="EC41" i="23" s="1"/>
  <c r="EC38" i="23"/>
  <c r="S38" i="16"/>
  <c r="S29" i="16"/>
  <c r="S41" i="16" s="1"/>
  <c r="BJ38" i="17"/>
  <c r="BX38" i="18"/>
  <c r="BX29" i="18"/>
  <c r="BX41" i="18" s="1"/>
  <c r="DE29" i="16"/>
  <c r="DE41" i="16" s="1"/>
  <c r="DE38" i="16"/>
  <c r="EO29" i="16"/>
  <c r="EO41" i="16" s="1"/>
  <c r="EO38" i="16"/>
  <c r="W29" i="16"/>
  <c r="W41" i="16" s="1"/>
  <c r="W38" i="16"/>
  <c r="DB38" i="16"/>
  <c r="DB29" i="16"/>
  <c r="DB41" i="16" s="1"/>
  <c r="FM29" i="16"/>
  <c r="FM41" i="16" s="1"/>
  <c r="H29" i="16"/>
  <c r="H41" i="16" s="1"/>
  <c r="AF29" i="16"/>
  <c r="AF41" i="16" s="1"/>
  <c r="BD29" i="16"/>
  <c r="BD41" i="16" s="1"/>
  <c r="CC29" i="16"/>
  <c r="CC41" i="16" s="1"/>
  <c r="EI29" i="16"/>
  <c r="EI41" i="16" s="1"/>
  <c r="FL29" i="16"/>
  <c r="FL41" i="16" s="1"/>
  <c r="J38" i="16"/>
  <c r="AN38" i="16"/>
  <c r="BS38" i="16"/>
  <c r="CV38" i="16"/>
  <c r="AK38" i="17"/>
  <c r="AK29" i="17"/>
  <c r="AK41" i="17" s="1"/>
  <c r="EG29" i="17"/>
  <c r="EG41" i="17" s="1"/>
  <c r="EG38" i="17"/>
  <c r="FZ15" i="17"/>
  <c r="BR38" i="17"/>
  <c r="BR29" i="17"/>
  <c r="BR41" i="17" s="1"/>
  <c r="CT38" i="17"/>
  <c r="CT29" i="17"/>
  <c r="CT41" i="17" s="1"/>
  <c r="FD29" i="17"/>
  <c r="FD41" i="17" s="1"/>
  <c r="FD38" i="17"/>
  <c r="AC38" i="17"/>
  <c r="AC29" i="17"/>
  <c r="AC41" i="17" s="1"/>
  <c r="BT38" i="17"/>
  <c r="F29" i="18"/>
  <c r="F41" i="18" s="1"/>
  <c r="F38" i="18"/>
  <c r="R29" i="18"/>
  <c r="R41" i="18" s="1"/>
  <c r="R38" i="18"/>
  <c r="AD38" i="18"/>
  <c r="AD29" i="18"/>
  <c r="AD41" i="18" s="1"/>
  <c r="AP38" i="18"/>
  <c r="AP29" i="18"/>
  <c r="AP41" i="18" s="1"/>
  <c r="BB29" i="18"/>
  <c r="BB41" i="18" s="1"/>
  <c r="BB38" i="18"/>
  <c r="BN29" i="18"/>
  <c r="BN41" i="18" s="1"/>
  <c r="BN38" i="18"/>
  <c r="BZ29" i="18"/>
  <c r="BZ41" i="18" s="1"/>
  <c r="BZ38" i="18"/>
  <c r="CL38" i="18"/>
  <c r="CL29" i="18"/>
  <c r="CL41" i="18" s="1"/>
  <c r="CX29" i="18"/>
  <c r="CX41" i="18" s="1"/>
  <c r="CX38" i="18"/>
  <c r="DJ38" i="18"/>
  <c r="DJ29" i="18"/>
  <c r="DJ41" i="18" s="1"/>
  <c r="DV29" i="18"/>
  <c r="DV41" i="18" s="1"/>
  <c r="DV38" i="18"/>
  <c r="EH29" i="18"/>
  <c r="EH41" i="18" s="1"/>
  <c r="EH38" i="18"/>
  <c r="ET29" i="18"/>
  <c r="ET41" i="18" s="1"/>
  <c r="ET38" i="18"/>
  <c r="FF38" i="18"/>
  <c r="FF29" i="18"/>
  <c r="FF41" i="18" s="1"/>
  <c r="FR29" i="18"/>
  <c r="FR41" i="18" s="1"/>
  <c r="FR38" i="18"/>
  <c r="D38" i="19"/>
  <c r="D29" i="19"/>
  <c r="D41" i="19" s="1"/>
  <c r="BX38" i="19"/>
  <c r="BX29" i="19"/>
  <c r="BX41" i="19" s="1"/>
  <c r="FD38" i="19"/>
  <c r="FD29" i="19"/>
  <c r="FD41" i="19" s="1"/>
  <c r="DM38" i="17"/>
  <c r="DM29" i="17"/>
  <c r="DM41" i="17" s="1"/>
  <c r="DH38" i="22"/>
  <c r="DH29" i="22"/>
  <c r="DH41" i="22" s="1"/>
  <c r="DD29" i="23"/>
  <c r="DD41" i="23" s="1"/>
  <c r="DD19" i="23"/>
  <c r="DD38" i="23"/>
  <c r="EU29" i="17"/>
  <c r="EU41" i="17" s="1"/>
  <c r="EU38" i="17"/>
  <c r="BY29" i="18"/>
  <c r="BY41" i="18" s="1"/>
  <c r="BY38" i="18"/>
  <c r="M29" i="23"/>
  <c r="M41" i="23" s="1"/>
  <c r="M38" i="23"/>
  <c r="DE29" i="23"/>
  <c r="DE41" i="23" s="1"/>
  <c r="DE38" i="23"/>
  <c r="FR29" i="17"/>
  <c r="FR41" i="17" s="1"/>
  <c r="FR38" i="17"/>
  <c r="AB38" i="18"/>
  <c r="AB29" i="18"/>
  <c r="AB41" i="18" s="1"/>
  <c r="ER38" i="18"/>
  <c r="ER29" i="18"/>
  <c r="ER41" i="18" s="1"/>
  <c r="CG29" i="16"/>
  <c r="CG41" i="16" s="1"/>
  <c r="CG38" i="16"/>
  <c r="EC29" i="16"/>
  <c r="EC41" i="16" s="1"/>
  <c r="EC38" i="16"/>
  <c r="FN29" i="16"/>
  <c r="FN41" i="16" s="1"/>
  <c r="FN38" i="16"/>
  <c r="AQ38" i="16"/>
  <c r="AQ29" i="16"/>
  <c r="AQ41" i="16" s="1"/>
  <c r="AH29" i="16"/>
  <c r="AH41" i="16" s="1"/>
  <c r="BF29" i="16"/>
  <c r="BF41" i="16" s="1"/>
  <c r="CE29" i="16"/>
  <c r="CE41" i="16" s="1"/>
  <c r="DG29" i="16"/>
  <c r="DG41" i="16" s="1"/>
  <c r="EK29" i="16"/>
  <c r="EK41" i="16" s="1"/>
  <c r="N38" i="16"/>
  <c r="AP38" i="16"/>
  <c r="FE38" i="16"/>
  <c r="Y38" i="17"/>
  <c r="Y29" i="17"/>
  <c r="Y41" i="17" s="1"/>
  <c r="BE38" i="17"/>
  <c r="BE29" i="17"/>
  <c r="BE41" i="17" s="1"/>
  <c r="EV29" i="17"/>
  <c r="EV41" i="17" s="1"/>
  <c r="EV38" i="17"/>
  <c r="FN29" i="17"/>
  <c r="FN41" i="17" s="1"/>
  <c r="FN38" i="17"/>
  <c r="D29" i="17"/>
  <c r="D41" i="17" s="1"/>
  <c r="D38" i="17"/>
  <c r="ED38" i="17"/>
  <c r="ED29" i="17"/>
  <c r="ED41" i="17" s="1"/>
  <c r="FW38" i="17"/>
  <c r="FW29" i="17"/>
  <c r="FW41" i="17" s="1"/>
  <c r="CO38" i="17"/>
  <c r="CO29" i="17"/>
  <c r="CO41" i="17" s="1"/>
  <c r="DS29" i="17"/>
  <c r="DS41" i="17" s="1"/>
  <c r="U38" i="17"/>
  <c r="P38" i="18"/>
  <c r="P29" i="18"/>
  <c r="P41" i="18" s="1"/>
  <c r="CJ29" i="18"/>
  <c r="CJ41" i="18" s="1"/>
  <c r="CJ38" i="18"/>
  <c r="FD29" i="18"/>
  <c r="FD41" i="18" s="1"/>
  <c r="FD38" i="18"/>
  <c r="DB38" i="18"/>
  <c r="EQ38" i="19"/>
  <c r="EQ29" i="19"/>
  <c r="EQ41" i="19" s="1"/>
  <c r="CU29" i="16"/>
  <c r="CU41" i="16" s="1"/>
  <c r="CK29" i="17"/>
  <c r="CK41" i="17" s="1"/>
  <c r="CK38" i="17"/>
  <c r="DY38" i="19"/>
  <c r="DY29" i="19"/>
  <c r="DY41" i="19" s="1"/>
  <c r="I29" i="22"/>
  <c r="I41" i="22" s="1"/>
  <c r="I38" i="22"/>
  <c r="L29" i="23"/>
  <c r="L41" i="23" s="1"/>
  <c r="L38" i="23"/>
  <c r="EZ29" i="23"/>
  <c r="EZ41" i="23" s="1"/>
  <c r="EZ38" i="23"/>
  <c r="CA29" i="17"/>
  <c r="CA41" i="17" s="1"/>
  <c r="CA38" i="17"/>
  <c r="P29" i="17"/>
  <c r="P41" i="17" s="1"/>
  <c r="P38" i="17"/>
  <c r="FP29" i="17"/>
  <c r="FP41" i="17" s="1"/>
  <c r="FP38" i="17"/>
  <c r="DO29" i="17"/>
  <c r="DO41" i="17" s="1"/>
  <c r="DO38" i="17"/>
  <c r="M38" i="19"/>
  <c r="M29" i="19"/>
  <c r="M41" i="19" s="1"/>
  <c r="EO29" i="23"/>
  <c r="EO41" i="23" s="1"/>
  <c r="EO38" i="23"/>
  <c r="AQ38" i="17"/>
  <c r="AQ29" i="17"/>
  <c r="AQ41" i="17" s="1"/>
  <c r="CE29" i="17"/>
  <c r="CE41" i="17" s="1"/>
  <c r="CE38" i="17"/>
  <c r="FP38" i="18"/>
  <c r="FP29" i="18"/>
  <c r="FP41" i="18" s="1"/>
  <c r="CS29" i="16"/>
  <c r="CS41" i="16" s="1"/>
  <c r="CS38" i="16"/>
  <c r="DQ29" i="16"/>
  <c r="DQ41" i="16" s="1"/>
  <c r="DQ38" i="16"/>
  <c r="FB29" i="16"/>
  <c r="FB41" i="16" s="1"/>
  <c r="FB38" i="16"/>
  <c r="DD29" i="16"/>
  <c r="DD41" i="16" s="1"/>
  <c r="AU29" i="16"/>
  <c r="AU41" i="16" s="1"/>
  <c r="AU38" i="16"/>
  <c r="DZ38" i="16"/>
  <c r="DZ29" i="16"/>
  <c r="DZ41" i="16" s="1"/>
  <c r="L29" i="16"/>
  <c r="L41" i="16" s="1"/>
  <c r="AJ29" i="16"/>
  <c r="AJ41" i="16" s="1"/>
  <c r="BH29" i="16"/>
  <c r="BH41" i="16" s="1"/>
  <c r="CH29" i="16"/>
  <c r="CH41" i="16" s="1"/>
  <c r="DK29" i="16"/>
  <c r="DK41" i="16" s="1"/>
  <c r="EM29" i="16"/>
  <c r="EM41" i="16" s="1"/>
  <c r="P38" i="16"/>
  <c r="AS38" i="16"/>
  <c r="BX38" i="16"/>
  <c r="CZ38" i="16"/>
  <c r="BF29" i="17"/>
  <c r="BF41" i="17" s="1"/>
  <c r="BF38" i="17"/>
  <c r="EI29" i="17"/>
  <c r="EI41" i="17" s="1"/>
  <c r="EI38" i="17"/>
  <c r="FO38" i="17"/>
  <c r="FO29" i="17"/>
  <c r="FO41" i="17" s="1"/>
  <c r="E38" i="17"/>
  <c r="E29" i="17"/>
  <c r="E41" i="17" s="1"/>
  <c r="Z38" i="17"/>
  <c r="Z29" i="17"/>
  <c r="Z41" i="17" s="1"/>
  <c r="EE29" i="17"/>
  <c r="EE41" i="17" s="1"/>
  <c r="EE38" i="17"/>
  <c r="FF29" i="17"/>
  <c r="FF41" i="17" s="1"/>
  <c r="FF38" i="17"/>
  <c r="AW29" i="17"/>
  <c r="AW41" i="17" s="1"/>
  <c r="DT29" i="17"/>
  <c r="DT41" i="17" s="1"/>
  <c r="EQ38" i="17"/>
  <c r="BE38" i="18"/>
  <c r="BE29" i="18"/>
  <c r="BE41" i="18" s="1"/>
  <c r="DY38" i="18"/>
  <c r="DY29" i="18"/>
  <c r="DY41" i="18" s="1"/>
  <c r="CZ38" i="22"/>
  <c r="CZ29" i="22"/>
  <c r="CZ41" i="22" s="1"/>
  <c r="X29" i="23"/>
  <c r="X41" i="23" s="1"/>
  <c r="X38" i="23"/>
  <c r="BH29" i="23"/>
  <c r="BH41" i="23" s="1"/>
  <c r="BH38" i="23"/>
  <c r="EN29" i="23"/>
  <c r="EN41" i="23" s="1"/>
  <c r="EN38" i="23"/>
  <c r="FE38" i="17"/>
  <c r="FE29" i="17"/>
  <c r="FE41" i="17" s="1"/>
  <c r="DH38" i="18"/>
  <c r="DH29" i="18"/>
  <c r="DH41" i="18" s="1"/>
  <c r="AF38" i="19"/>
  <c r="AF29" i="19"/>
  <c r="AF41" i="19" s="1"/>
  <c r="Y29" i="23"/>
  <c r="Y41" i="23" s="1"/>
  <c r="Y38" i="23"/>
  <c r="BI29" i="23"/>
  <c r="BI41" i="23" s="1"/>
  <c r="BI38" i="23"/>
  <c r="CG29" i="23"/>
  <c r="CG41" i="23" s="1"/>
  <c r="CG38" i="23"/>
  <c r="CS29" i="23"/>
  <c r="CS41" i="23" s="1"/>
  <c r="CS38" i="23"/>
  <c r="EM38" i="23"/>
  <c r="EM29" i="23"/>
  <c r="EM41" i="23" s="1"/>
  <c r="CD38" i="16"/>
  <c r="CD29" i="16"/>
  <c r="CD41" i="16" s="1"/>
  <c r="DA29" i="16"/>
  <c r="DA41" i="16" s="1"/>
  <c r="AL38" i="19"/>
  <c r="AL29" i="19"/>
  <c r="AL41" i="19" s="1"/>
  <c r="G38" i="16"/>
  <c r="G29" i="16"/>
  <c r="G41" i="16" s="1"/>
  <c r="BR38" i="16"/>
  <c r="BR29" i="16"/>
  <c r="BR41" i="16" s="1"/>
  <c r="EB29" i="16"/>
  <c r="EB41" i="16" s="1"/>
  <c r="M29" i="16"/>
  <c r="M41" i="16" s="1"/>
  <c r="AK29" i="16"/>
  <c r="AK41" i="16" s="1"/>
  <c r="BI29" i="16"/>
  <c r="BI41" i="16" s="1"/>
  <c r="DM29" i="16"/>
  <c r="DM41" i="16" s="1"/>
  <c r="EP29" i="16"/>
  <c r="EP41" i="16" s="1"/>
  <c r="FT29" i="16"/>
  <c r="FT41" i="16" s="1"/>
  <c r="R38" i="16"/>
  <c r="AT38" i="16"/>
  <c r="EF38" i="16"/>
  <c r="FI38" i="16"/>
  <c r="K29" i="17"/>
  <c r="K41" i="17" s="1"/>
  <c r="K38" i="17"/>
  <c r="BG29" i="17"/>
  <c r="BG41" i="17" s="1"/>
  <c r="BG38" i="17"/>
  <c r="CW29" i="17"/>
  <c r="CW41" i="17" s="1"/>
  <c r="CW38" i="17"/>
  <c r="EJ38" i="17"/>
  <c r="EJ29" i="17"/>
  <c r="EJ41" i="17" s="1"/>
  <c r="EY38" i="17"/>
  <c r="EY29" i="17"/>
  <c r="EY41" i="17" s="1"/>
  <c r="BZ29" i="17"/>
  <c r="BZ41" i="17" s="1"/>
  <c r="BZ38" i="17"/>
  <c r="C17" i="17"/>
  <c r="AL38" i="17"/>
  <c r="AL29" i="17"/>
  <c r="AL41" i="17" s="1"/>
  <c r="BN29" i="17"/>
  <c r="BN41" i="17" s="1"/>
  <c r="BN38" i="17"/>
  <c r="DZ29" i="17"/>
  <c r="DZ41" i="17" s="1"/>
  <c r="AB38" i="17"/>
  <c r="CG38" i="17"/>
  <c r="EZ38" i="17"/>
  <c r="O29" i="20"/>
  <c r="O41" i="20" s="1"/>
  <c r="O38" i="20"/>
  <c r="AA29" i="20"/>
  <c r="AA41" i="20" s="1"/>
  <c r="AA38" i="20"/>
  <c r="FC29" i="20"/>
  <c r="FC41" i="20" s="1"/>
  <c r="FC38" i="20"/>
  <c r="AT29" i="17"/>
  <c r="AT41" i="17" s="1"/>
  <c r="AT38" i="17"/>
  <c r="BX38" i="22"/>
  <c r="BX29" i="22"/>
  <c r="BX41" i="22" s="1"/>
  <c r="FT38" i="22"/>
  <c r="FT29" i="22"/>
  <c r="FT41" i="22" s="1"/>
  <c r="AV29" i="23"/>
  <c r="AV41" i="23" s="1"/>
  <c r="AV38" i="23"/>
  <c r="DP29" i="23"/>
  <c r="DP41" i="23" s="1"/>
  <c r="DP38" i="23"/>
  <c r="CH38" i="19"/>
  <c r="CH29" i="19"/>
  <c r="CH41" i="19" s="1"/>
  <c r="AA38" i="16"/>
  <c r="AA29" i="16"/>
  <c r="AA41" i="16" s="1"/>
  <c r="BL38" i="16"/>
  <c r="BL29" i="16"/>
  <c r="BL41" i="16" s="1"/>
  <c r="CK38" i="16"/>
  <c r="CK29" i="16"/>
  <c r="CK41" i="16" s="1"/>
  <c r="DI38" i="16"/>
  <c r="DI29" i="16"/>
  <c r="DI41" i="16" s="1"/>
  <c r="EG38" i="16"/>
  <c r="EG29" i="16"/>
  <c r="EG41" i="16" s="1"/>
  <c r="EY38" i="16"/>
  <c r="EY29" i="16"/>
  <c r="EY41" i="16" s="1"/>
  <c r="BJ29" i="16"/>
  <c r="BJ41" i="16" s="1"/>
  <c r="CM29" i="16"/>
  <c r="CM41" i="16" s="1"/>
  <c r="EQ29" i="16"/>
  <c r="EQ41" i="16" s="1"/>
  <c r="FV29" i="16"/>
  <c r="FV41" i="16" s="1"/>
  <c r="U38" i="16"/>
  <c r="CB38" i="16"/>
  <c r="DD38" i="16"/>
  <c r="DK29" i="17"/>
  <c r="DK41" i="17" s="1"/>
  <c r="DK38" i="17"/>
  <c r="CB38" i="17"/>
  <c r="CB29" i="17"/>
  <c r="CB41" i="17" s="1"/>
  <c r="H38" i="17"/>
  <c r="H29" i="17"/>
  <c r="H41" i="17" s="1"/>
  <c r="FV38" i="17"/>
  <c r="FV29" i="17"/>
  <c r="FV41" i="17" s="1"/>
  <c r="CM38" i="17"/>
  <c r="J29" i="18"/>
  <c r="J41" i="18" s="1"/>
  <c r="J38" i="18"/>
  <c r="V29" i="18"/>
  <c r="V41" i="18" s="1"/>
  <c r="V38" i="18"/>
  <c r="AH29" i="18"/>
  <c r="AH41" i="18" s="1"/>
  <c r="AH38" i="18"/>
  <c r="AT38" i="18"/>
  <c r="AT29" i="18"/>
  <c r="AT41" i="18" s="1"/>
  <c r="BF29" i="18"/>
  <c r="BF41" i="18" s="1"/>
  <c r="BF38" i="18"/>
  <c r="BR29" i="18"/>
  <c r="BR41" i="18" s="1"/>
  <c r="BR38" i="18"/>
  <c r="CD29" i="18"/>
  <c r="CD41" i="18" s="1"/>
  <c r="CD38" i="18"/>
  <c r="CP29" i="18"/>
  <c r="CP41" i="18" s="1"/>
  <c r="CP38" i="18"/>
  <c r="DN29" i="18"/>
  <c r="DN41" i="18" s="1"/>
  <c r="DN38" i="18"/>
  <c r="DZ29" i="18"/>
  <c r="DZ41" i="18" s="1"/>
  <c r="DZ38" i="18"/>
  <c r="EL29" i="18"/>
  <c r="EL41" i="18" s="1"/>
  <c r="EL38" i="18"/>
  <c r="EX29" i="18"/>
  <c r="EX41" i="18" s="1"/>
  <c r="EX38" i="18"/>
  <c r="FJ29" i="18"/>
  <c r="FJ41" i="18" s="1"/>
  <c r="FJ38" i="18"/>
  <c r="FV29" i="18"/>
  <c r="FV41" i="18" s="1"/>
  <c r="FV38" i="18"/>
  <c r="CK29" i="19"/>
  <c r="CK41" i="19" s="1"/>
  <c r="CK38" i="19"/>
  <c r="FV38" i="21"/>
  <c r="FV29" i="21"/>
  <c r="FV41" i="21" s="1"/>
  <c r="AN38" i="22"/>
  <c r="AN29" i="22"/>
  <c r="AN41" i="22" s="1"/>
  <c r="FX29" i="23"/>
  <c r="FX41" i="23" s="1"/>
  <c r="FX38" i="23"/>
  <c r="AY29" i="17"/>
  <c r="AY41" i="17" s="1"/>
  <c r="AY38" i="17"/>
  <c r="AW29" i="23"/>
  <c r="AW41" i="23" s="1"/>
  <c r="AW38" i="23"/>
  <c r="FA29" i="23"/>
  <c r="FA41" i="23" s="1"/>
  <c r="FA38" i="23"/>
  <c r="CQ38" i="16"/>
  <c r="DT29" i="18"/>
  <c r="DT41" i="18" s="1"/>
  <c r="DT38" i="18"/>
  <c r="BY38" i="16"/>
  <c r="BY29" i="16"/>
  <c r="BY41" i="16" s="1"/>
  <c r="CW38" i="16"/>
  <c r="CW29" i="16"/>
  <c r="CW41" i="16" s="1"/>
  <c r="DU38" i="16"/>
  <c r="DU29" i="16"/>
  <c r="DU41" i="16" s="1"/>
  <c r="ET38" i="16"/>
  <c r="ET29" i="16"/>
  <c r="ET41" i="16" s="1"/>
  <c r="FF38" i="16"/>
  <c r="FF29" i="16"/>
  <c r="FF41" i="16" s="1"/>
  <c r="FR38" i="16"/>
  <c r="FR29" i="16"/>
  <c r="FR41" i="16" s="1"/>
  <c r="BT29" i="16"/>
  <c r="BT41" i="16" s="1"/>
  <c r="K29" i="16"/>
  <c r="K41" i="16" s="1"/>
  <c r="K38" i="16"/>
  <c r="AE38" i="16"/>
  <c r="AE29" i="16"/>
  <c r="AE41" i="16" s="1"/>
  <c r="AY38" i="16"/>
  <c r="AY29" i="16"/>
  <c r="AY41" i="16" s="1"/>
  <c r="CP38" i="16"/>
  <c r="CP29" i="16"/>
  <c r="CP41" i="16" s="1"/>
  <c r="FA29" i="16"/>
  <c r="FA41" i="16" s="1"/>
  <c r="BO29" i="16"/>
  <c r="BO41" i="16" s="1"/>
  <c r="CO29" i="16"/>
  <c r="CO41" i="16" s="1"/>
  <c r="DR29" i="16"/>
  <c r="DR41" i="16" s="1"/>
  <c r="EV29" i="16"/>
  <c r="EV41" i="16" s="1"/>
  <c r="V38" i="16"/>
  <c r="DH38" i="16"/>
  <c r="EJ38" i="16"/>
  <c r="FM38" i="16"/>
  <c r="AD29" i="17"/>
  <c r="AD41" i="17" s="1"/>
  <c r="AD38" i="17"/>
  <c r="L38" i="17"/>
  <c r="L29" i="17"/>
  <c r="L41" i="17" s="1"/>
  <c r="J29" i="17"/>
  <c r="J41" i="17" s="1"/>
  <c r="J38" i="17"/>
  <c r="EP29" i="17"/>
  <c r="EP41" i="17" s="1"/>
  <c r="AN38" i="17"/>
  <c r="AU29" i="18"/>
  <c r="AU41" i="18" s="1"/>
  <c r="BL29" i="18"/>
  <c r="BL41" i="18" s="1"/>
  <c r="BL38" i="18"/>
  <c r="EF29" i="18"/>
  <c r="EF41" i="18" s="1"/>
  <c r="EF38" i="18"/>
  <c r="FU29" i="18"/>
  <c r="FU41" i="18" s="1"/>
  <c r="CN29" i="19"/>
  <c r="CN41" i="19" s="1"/>
  <c r="CN38" i="19"/>
  <c r="BE38" i="16"/>
  <c r="BE29" i="16"/>
  <c r="BE41" i="16" s="1"/>
  <c r="DL38" i="17"/>
  <c r="DL29" i="17"/>
  <c r="DL41" i="17" s="1"/>
  <c r="FL29" i="23"/>
  <c r="FL41" i="23" s="1"/>
  <c r="FL38" i="23"/>
  <c r="CQ29" i="17"/>
  <c r="CQ41" i="17" s="1"/>
  <c r="CQ38" i="17"/>
  <c r="ES29" i="18"/>
  <c r="ES41" i="18" s="1"/>
  <c r="ES38" i="18"/>
  <c r="DQ29" i="23"/>
  <c r="DQ41" i="23" s="1"/>
  <c r="DQ38" i="23"/>
  <c r="F29" i="17"/>
  <c r="F41" i="17" s="1"/>
  <c r="F38" i="17"/>
  <c r="I29" i="18"/>
  <c r="I41" i="18" s="1"/>
  <c r="I38" i="18"/>
  <c r="BV29" i="19"/>
  <c r="BV41" i="19" s="1"/>
  <c r="BV38" i="19"/>
  <c r="CR29" i="16"/>
  <c r="CR41" i="16" s="1"/>
  <c r="FW38" i="16"/>
  <c r="FW29" i="16"/>
  <c r="FW41" i="16" s="1"/>
  <c r="T29" i="16"/>
  <c r="T41" i="16" s="1"/>
  <c r="AR29" i="16"/>
  <c r="AR41" i="16" s="1"/>
  <c r="BQ29" i="16"/>
  <c r="BQ41" i="16" s="1"/>
  <c r="EX29" i="16"/>
  <c r="EX41" i="16" s="1"/>
  <c r="CF38" i="16"/>
  <c r="FQ38" i="16"/>
  <c r="AE38" i="17"/>
  <c r="AE29" i="17"/>
  <c r="AE41" i="17" s="1"/>
  <c r="EM29" i="17"/>
  <c r="EM41" i="17" s="1"/>
  <c r="EM38" i="17"/>
  <c r="FC38" i="17"/>
  <c r="FC29" i="17"/>
  <c r="FC41" i="17" s="1"/>
  <c r="FT29" i="17"/>
  <c r="FT41" i="17" s="1"/>
  <c r="FT38" i="17"/>
  <c r="AG29" i="17"/>
  <c r="AG41" i="17" s="1"/>
  <c r="AG38" i="17"/>
  <c r="CI29" i="17"/>
  <c r="CI41" i="17" s="1"/>
  <c r="CI38" i="17"/>
  <c r="FK38" i="17"/>
  <c r="FK29" i="17"/>
  <c r="FK41" i="17" s="1"/>
  <c r="O29" i="17"/>
  <c r="O41" i="17" s="1"/>
  <c r="O38" i="17"/>
  <c r="ES38" i="17"/>
  <c r="ES29" i="17"/>
  <c r="ES41" i="17" s="1"/>
  <c r="AG29" i="18"/>
  <c r="AG41" i="18" s="1"/>
  <c r="AG38" i="18"/>
  <c r="DA38" i="18"/>
  <c r="DA29" i="18"/>
  <c r="DA41" i="18" s="1"/>
  <c r="DZ38" i="19"/>
  <c r="DZ29" i="19"/>
  <c r="DZ41" i="19" s="1"/>
  <c r="FV29" i="19"/>
  <c r="FV41" i="19" s="1"/>
  <c r="FV38" i="19"/>
  <c r="O38" i="16"/>
  <c r="O29" i="16"/>
  <c r="O41" i="16" s="1"/>
  <c r="BX38" i="17"/>
  <c r="BX29" i="17"/>
  <c r="BX41" i="17" s="1"/>
  <c r="D29" i="22"/>
  <c r="D41" i="22" s="1"/>
  <c r="D38" i="22"/>
  <c r="AF38" i="22"/>
  <c r="AF29" i="22"/>
  <c r="AF41" i="22" s="1"/>
  <c r="EB29" i="23"/>
  <c r="EB41" i="23" s="1"/>
  <c r="EB38" i="23"/>
  <c r="BS38" i="23"/>
  <c r="BS29" i="23"/>
  <c r="BS41" i="23" s="1"/>
  <c r="EN29" i="16"/>
  <c r="EN41" i="16" s="1"/>
  <c r="T29" i="17"/>
  <c r="T41" i="17" s="1"/>
  <c r="D29" i="18"/>
  <c r="D41" i="18" s="1"/>
  <c r="D38" i="18"/>
  <c r="CC38" i="18"/>
  <c r="CC29" i="18"/>
  <c r="CC41" i="18" s="1"/>
  <c r="EP29" i="19"/>
  <c r="EP41" i="19" s="1"/>
  <c r="EP38" i="19"/>
  <c r="DS29" i="16"/>
  <c r="DS41" i="16" s="1"/>
  <c r="AI29" i="16"/>
  <c r="AI41" i="16" s="1"/>
  <c r="AI38" i="16"/>
  <c r="DN38" i="16"/>
  <c r="DN29" i="16"/>
  <c r="DN41" i="16" s="1"/>
  <c r="DW29" i="16"/>
  <c r="DW41" i="16" s="1"/>
  <c r="AB38" i="16"/>
  <c r="DL38" i="16"/>
  <c r="EN38" i="16"/>
  <c r="BY29" i="17"/>
  <c r="BY41" i="17" s="1"/>
  <c r="BY38" i="17"/>
  <c r="DN38" i="17"/>
  <c r="DN29" i="17"/>
  <c r="DN41" i="17" s="1"/>
  <c r="EN29" i="17"/>
  <c r="EN41" i="17" s="1"/>
  <c r="EN38" i="17"/>
  <c r="N38" i="17"/>
  <c r="N29" i="17"/>
  <c r="N41" i="17" s="1"/>
  <c r="BW29" i="17"/>
  <c r="BW41" i="17" s="1"/>
  <c r="BW38" i="17"/>
  <c r="CC29" i="17"/>
  <c r="CC41" i="17" s="1"/>
  <c r="FS38" i="17"/>
  <c r="G29" i="20"/>
  <c r="G41" i="20" s="1"/>
  <c r="G38" i="20"/>
  <c r="S29" i="20"/>
  <c r="S41" i="20" s="1"/>
  <c r="S38" i="20"/>
  <c r="EB29" i="17"/>
  <c r="EB41" i="17" s="1"/>
  <c r="CH29" i="17"/>
  <c r="CH41" i="17" s="1"/>
  <c r="AS38" i="17"/>
  <c r="G29" i="18"/>
  <c r="G41" i="18" s="1"/>
  <c r="G38" i="18"/>
  <c r="AE38" i="18"/>
  <c r="AE29" i="18"/>
  <c r="AE41" i="18" s="1"/>
  <c r="BC29" i="18"/>
  <c r="BC41" i="18" s="1"/>
  <c r="BC38" i="18"/>
  <c r="BO29" i="18"/>
  <c r="BO41" i="18" s="1"/>
  <c r="BO38" i="18"/>
  <c r="CA29" i="18"/>
  <c r="CA41" i="18" s="1"/>
  <c r="CA38" i="18"/>
  <c r="CY38" i="18"/>
  <c r="CY29" i="18"/>
  <c r="CY41" i="18" s="1"/>
  <c r="DK38" i="18"/>
  <c r="DK29" i="18"/>
  <c r="DK41" i="18" s="1"/>
  <c r="DW29" i="18"/>
  <c r="DW41" i="18" s="1"/>
  <c r="DW38" i="18"/>
  <c r="EI29" i="18"/>
  <c r="EI41" i="18" s="1"/>
  <c r="EI38" i="18"/>
  <c r="EU29" i="18"/>
  <c r="EU41" i="18" s="1"/>
  <c r="EU38" i="18"/>
  <c r="FS29" i="18"/>
  <c r="FS41" i="18" s="1"/>
  <c r="FS38" i="18"/>
  <c r="AF29" i="18"/>
  <c r="AF41" i="18" s="1"/>
  <c r="CB29" i="18"/>
  <c r="CB41" i="18" s="1"/>
  <c r="DT38" i="19"/>
  <c r="DT29" i="19"/>
  <c r="DT41" i="19" s="1"/>
  <c r="AV29" i="19"/>
  <c r="AV41" i="19" s="1"/>
  <c r="DK29" i="20"/>
  <c r="DK41" i="20" s="1"/>
  <c r="DK38" i="20"/>
  <c r="DD29" i="17"/>
  <c r="DD41" i="17" s="1"/>
  <c r="DP29" i="17"/>
  <c r="DP41" i="17" s="1"/>
  <c r="FM29" i="17"/>
  <c r="FM41" i="17" s="1"/>
  <c r="BO38" i="17"/>
  <c r="DE38" i="17"/>
  <c r="EA38" i="17"/>
  <c r="DX29" i="18"/>
  <c r="DX41" i="18" s="1"/>
  <c r="DX38" i="18"/>
  <c r="EJ29" i="18"/>
  <c r="EJ41" i="18" s="1"/>
  <c r="EJ38" i="18"/>
  <c r="EV29" i="18"/>
  <c r="EV41" i="18" s="1"/>
  <c r="EV38" i="18"/>
  <c r="M38" i="18"/>
  <c r="M29" i="18"/>
  <c r="M41" i="18" s="1"/>
  <c r="AK38" i="18"/>
  <c r="AK29" i="18"/>
  <c r="AK41" i="18" s="1"/>
  <c r="BI38" i="18"/>
  <c r="BI29" i="18"/>
  <c r="BI41" i="18" s="1"/>
  <c r="CG38" i="18"/>
  <c r="CG29" i="18"/>
  <c r="CG41" i="18" s="1"/>
  <c r="DE38" i="18"/>
  <c r="DE29" i="18"/>
  <c r="DE41" i="18" s="1"/>
  <c r="AI29" i="18"/>
  <c r="AI41" i="18" s="1"/>
  <c r="CE29" i="18"/>
  <c r="CE41" i="18" s="1"/>
  <c r="EB29" i="18"/>
  <c r="EB41" i="18" s="1"/>
  <c r="BK38" i="18"/>
  <c r="AW29" i="19"/>
  <c r="AW41" i="19" s="1"/>
  <c r="DB29" i="19"/>
  <c r="DB41" i="19" s="1"/>
  <c r="E29" i="16"/>
  <c r="E41" i="16" s="1"/>
  <c r="Q29" i="16"/>
  <c r="Q41" i="16" s="1"/>
  <c r="AC29" i="16"/>
  <c r="AC41" i="16" s="1"/>
  <c r="AO29" i="16"/>
  <c r="AO41" i="16" s="1"/>
  <c r="AI29" i="17"/>
  <c r="AI41" i="17" s="1"/>
  <c r="CR29" i="17"/>
  <c r="CR41" i="17" s="1"/>
  <c r="AP29" i="17"/>
  <c r="AP41" i="17" s="1"/>
  <c r="AP38" i="17"/>
  <c r="BS38" i="17"/>
  <c r="EB38" i="17"/>
  <c r="AM38" i="18"/>
  <c r="AM29" i="18"/>
  <c r="AM41" i="18" s="1"/>
  <c r="CI38" i="18"/>
  <c r="CI29" i="18"/>
  <c r="CI41" i="18" s="1"/>
  <c r="DG38" i="18"/>
  <c r="DG29" i="18"/>
  <c r="DG41" i="18" s="1"/>
  <c r="FC29" i="18"/>
  <c r="FC41" i="18" s="1"/>
  <c r="FC38" i="18"/>
  <c r="AJ29" i="18"/>
  <c r="AJ41" i="18" s="1"/>
  <c r="CF29" i="18"/>
  <c r="CF41" i="18" s="1"/>
  <c r="EC29" i="18"/>
  <c r="EC41" i="18" s="1"/>
  <c r="DQ38" i="18"/>
  <c r="FC38" i="19"/>
  <c r="FC29" i="19"/>
  <c r="FC41" i="19" s="1"/>
  <c r="AE38" i="20"/>
  <c r="AE29" i="20"/>
  <c r="AE41" i="20" s="1"/>
  <c r="AQ29" i="20"/>
  <c r="AQ41" i="20" s="1"/>
  <c r="AQ38" i="20"/>
  <c r="BC38" i="20"/>
  <c r="BC29" i="20"/>
  <c r="BC41" i="20" s="1"/>
  <c r="CA29" i="20"/>
  <c r="CA41" i="20" s="1"/>
  <c r="CA38" i="20"/>
  <c r="CY29" i="20"/>
  <c r="CY41" i="20" s="1"/>
  <c r="CY38" i="20"/>
  <c r="DW38" i="20"/>
  <c r="DW29" i="20"/>
  <c r="DW41" i="20" s="1"/>
  <c r="EI29" i="20"/>
  <c r="EI41" i="20" s="1"/>
  <c r="EI38" i="20"/>
  <c r="EU29" i="20"/>
  <c r="EU41" i="20" s="1"/>
  <c r="EU38" i="20"/>
  <c r="FG38" i="20"/>
  <c r="FG29" i="20"/>
  <c r="FG41" i="20" s="1"/>
  <c r="FS29" i="20"/>
  <c r="FS41" i="20" s="1"/>
  <c r="FS38" i="20"/>
  <c r="AP29" i="20"/>
  <c r="AP41" i="20" s="1"/>
  <c r="AP38" i="20"/>
  <c r="BQ38" i="20"/>
  <c r="BQ29" i="20"/>
  <c r="BQ41" i="20" s="1"/>
  <c r="X38" i="17"/>
  <c r="X29" i="17"/>
  <c r="X41" i="17" s="1"/>
  <c r="EA29" i="18"/>
  <c r="EA41" i="18" s="1"/>
  <c r="EY29" i="18"/>
  <c r="EY41" i="18" s="1"/>
  <c r="EY38" i="18"/>
  <c r="FK29" i="18"/>
  <c r="FK41" i="18" s="1"/>
  <c r="FK38" i="18"/>
  <c r="FW29" i="18"/>
  <c r="FW41" i="18" s="1"/>
  <c r="CQ29" i="18"/>
  <c r="CQ41" i="18" s="1"/>
  <c r="AG38" i="19"/>
  <c r="AG29" i="19"/>
  <c r="AG41" i="19" s="1"/>
  <c r="DM38" i="19"/>
  <c r="DM29" i="19"/>
  <c r="DM41" i="19" s="1"/>
  <c r="EK38" i="19"/>
  <c r="EK29" i="19"/>
  <c r="EK41" i="19" s="1"/>
  <c r="EW38" i="19"/>
  <c r="EW29" i="19"/>
  <c r="EW41" i="19" s="1"/>
  <c r="FU38" i="19"/>
  <c r="FU29" i="19"/>
  <c r="FU41" i="19" s="1"/>
  <c r="P29" i="19"/>
  <c r="P41" i="19" s="1"/>
  <c r="FH29" i="19"/>
  <c r="FH41" i="19" s="1"/>
  <c r="FH38" i="19"/>
  <c r="DS29" i="21"/>
  <c r="DS41" i="21" s="1"/>
  <c r="DS38" i="21"/>
  <c r="EN29" i="18"/>
  <c r="EN41" i="18" s="1"/>
  <c r="EN38" i="18"/>
  <c r="EZ29" i="18"/>
  <c r="EZ41" i="18" s="1"/>
  <c r="EZ38" i="18"/>
  <c r="FL29" i="18"/>
  <c r="FL41" i="18" s="1"/>
  <c r="FL38" i="18"/>
  <c r="FX29" i="18"/>
  <c r="FX41" i="18" s="1"/>
  <c r="FX38" i="18"/>
  <c r="U29" i="18"/>
  <c r="U41" i="18" s="1"/>
  <c r="U38" i="18"/>
  <c r="AS38" i="18"/>
  <c r="AS29" i="18"/>
  <c r="AS41" i="18" s="1"/>
  <c r="BQ38" i="18"/>
  <c r="BQ29" i="18"/>
  <c r="BQ41" i="18" s="1"/>
  <c r="CO38" i="18"/>
  <c r="CO29" i="18"/>
  <c r="CO41" i="18" s="1"/>
  <c r="DM38" i="18"/>
  <c r="DM29" i="18"/>
  <c r="DM41" i="18" s="1"/>
  <c r="EK38" i="18"/>
  <c r="EK29" i="18"/>
  <c r="EK41" i="18" s="1"/>
  <c r="FI38" i="18"/>
  <c r="FI29" i="18"/>
  <c r="FI41" i="18" s="1"/>
  <c r="CR29" i="18"/>
  <c r="CR41" i="18" s="1"/>
  <c r="V29" i="19"/>
  <c r="V41" i="19" s="1"/>
  <c r="V38" i="19"/>
  <c r="AH38" i="19"/>
  <c r="AH29" i="19"/>
  <c r="AH41" i="19" s="1"/>
  <c r="AT29" i="19"/>
  <c r="AT41" i="19" s="1"/>
  <c r="AT38" i="19"/>
  <c r="BF38" i="19"/>
  <c r="BF29" i="19"/>
  <c r="BF41" i="19" s="1"/>
  <c r="BR38" i="19"/>
  <c r="BR29" i="19"/>
  <c r="BR41" i="19" s="1"/>
  <c r="CP29" i="19"/>
  <c r="CP41" i="19" s="1"/>
  <c r="CP38" i="19"/>
  <c r="DN38" i="19"/>
  <c r="DN29" i="19"/>
  <c r="DN41" i="19" s="1"/>
  <c r="EL29" i="19"/>
  <c r="EL41" i="19" s="1"/>
  <c r="EL38" i="19"/>
  <c r="EX38" i="19"/>
  <c r="EX29" i="19"/>
  <c r="EX41" i="19" s="1"/>
  <c r="Q29" i="19"/>
  <c r="Q41" i="19" s="1"/>
  <c r="Q38" i="19"/>
  <c r="DA38" i="19"/>
  <c r="DA29" i="19"/>
  <c r="DA41" i="19" s="1"/>
  <c r="FK29" i="19"/>
  <c r="FK41" i="19" s="1"/>
  <c r="FK38" i="19"/>
  <c r="J29" i="19"/>
  <c r="J41" i="19" s="1"/>
  <c r="J38" i="21"/>
  <c r="J29" i="21"/>
  <c r="J41" i="21" s="1"/>
  <c r="V38" i="21"/>
  <c r="V29" i="21"/>
  <c r="V41" i="21" s="1"/>
  <c r="AH38" i="21"/>
  <c r="AH29" i="21"/>
  <c r="AH41" i="21" s="1"/>
  <c r="AT38" i="21"/>
  <c r="AT29" i="21"/>
  <c r="AT41" i="21" s="1"/>
  <c r="BF38" i="21"/>
  <c r="BF29" i="21"/>
  <c r="BF41" i="21" s="1"/>
  <c r="BR38" i="21"/>
  <c r="BR29" i="21"/>
  <c r="BR41" i="21" s="1"/>
  <c r="CD38" i="21"/>
  <c r="CD29" i="21"/>
  <c r="CD41" i="21" s="1"/>
  <c r="CP29" i="21"/>
  <c r="CP41" i="21" s="1"/>
  <c r="CP38" i="21"/>
  <c r="DB38" i="21"/>
  <c r="DB29" i="21"/>
  <c r="DB41" i="21" s="1"/>
  <c r="DN29" i="21"/>
  <c r="DN41" i="21" s="1"/>
  <c r="DN38" i="21"/>
  <c r="DZ29" i="21"/>
  <c r="DZ41" i="21" s="1"/>
  <c r="DZ38" i="21"/>
  <c r="EL29" i="21"/>
  <c r="EL41" i="21" s="1"/>
  <c r="EL38" i="21"/>
  <c r="EX29" i="21"/>
  <c r="EX41" i="21" s="1"/>
  <c r="EX38" i="21"/>
  <c r="FJ38" i="21"/>
  <c r="FJ29" i="21"/>
  <c r="FJ41" i="21" s="1"/>
  <c r="CF29" i="17"/>
  <c r="CF41" i="17" s="1"/>
  <c r="M29" i="17"/>
  <c r="M41" i="17" s="1"/>
  <c r="AH38" i="17"/>
  <c r="FZ15" i="18"/>
  <c r="EO38" i="18"/>
  <c r="AY38" i="19"/>
  <c r="AY29" i="19"/>
  <c r="AY41" i="19" s="1"/>
  <c r="CD29" i="19"/>
  <c r="CD41" i="19" s="1"/>
  <c r="N38" i="18"/>
  <c r="N29" i="18"/>
  <c r="N41" i="18" s="1"/>
  <c r="Z38" i="18"/>
  <c r="Z29" i="18"/>
  <c r="Z41" i="18" s="1"/>
  <c r="AL38" i="18"/>
  <c r="AL29" i="18"/>
  <c r="AL41" i="18" s="1"/>
  <c r="AX29" i="18"/>
  <c r="AX41" i="18" s="1"/>
  <c r="AX38" i="18"/>
  <c r="BJ38" i="18"/>
  <c r="BJ29" i="18"/>
  <c r="BJ41" i="18" s="1"/>
  <c r="BV38" i="18"/>
  <c r="BV29" i="18"/>
  <c r="BV41" i="18" s="1"/>
  <c r="CH38" i="18"/>
  <c r="CH29" i="18"/>
  <c r="CH41" i="18" s="1"/>
  <c r="CT38" i="18"/>
  <c r="CT29" i="18"/>
  <c r="CT41" i="18" s="1"/>
  <c r="DF38" i="18"/>
  <c r="DF29" i="18"/>
  <c r="DF41" i="18" s="1"/>
  <c r="ED38" i="18"/>
  <c r="ED29" i="18"/>
  <c r="ED41" i="18" s="1"/>
  <c r="EP38" i="18"/>
  <c r="EP29" i="18"/>
  <c r="EP41" i="18" s="1"/>
  <c r="FB38" i="18"/>
  <c r="FB29" i="18"/>
  <c r="FB41" i="18" s="1"/>
  <c r="FN38" i="18"/>
  <c r="FN29" i="18"/>
  <c r="FN41" i="18" s="1"/>
  <c r="Y38" i="18"/>
  <c r="Y29" i="18"/>
  <c r="Y41" i="18" s="1"/>
  <c r="AW38" i="18"/>
  <c r="AW29" i="18"/>
  <c r="AW41" i="18" s="1"/>
  <c r="CS38" i="18"/>
  <c r="CS29" i="18"/>
  <c r="CS41" i="18" s="1"/>
  <c r="FM29" i="18"/>
  <c r="FM41" i="18" s="1"/>
  <c r="FM38" i="18"/>
  <c r="BH29" i="19"/>
  <c r="BH41" i="19" s="1"/>
  <c r="BH38" i="19"/>
  <c r="BT38" i="19"/>
  <c r="BT29" i="19"/>
  <c r="BT41" i="19" s="1"/>
  <c r="CR29" i="19"/>
  <c r="CR41" i="19" s="1"/>
  <c r="CR38" i="19"/>
  <c r="DP29" i="19"/>
  <c r="DP41" i="19" s="1"/>
  <c r="DP38" i="19"/>
  <c r="EN38" i="19"/>
  <c r="EN29" i="19"/>
  <c r="EN41" i="19" s="1"/>
  <c r="FL38" i="19"/>
  <c r="FL29" i="19"/>
  <c r="FL41" i="19" s="1"/>
  <c r="DG38" i="19"/>
  <c r="DG29" i="19"/>
  <c r="DG41" i="19" s="1"/>
  <c r="EB29" i="19"/>
  <c r="EB41" i="19" s="1"/>
  <c r="K29" i="20"/>
  <c r="K41" i="20" s="1"/>
  <c r="K38" i="20"/>
  <c r="W29" i="20"/>
  <c r="W41" i="20" s="1"/>
  <c r="W38" i="20"/>
  <c r="AI29" i="20"/>
  <c r="AI41" i="20" s="1"/>
  <c r="AI38" i="20"/>
  <c r="AU29" i="20"/>
  <c r="AU41" i="20" s="1"/>
  <c r="AU38" i="20"/>
  <c r="BG29" i="20"/>
  <c r="BG41" i="20" s="1"/>
  <c r="BG38" i="20"/>
  <c r="BS29" i="20"/>
  <c r="BS41" i="20" s="1"/>
  <c r="BS38" i="20"/>
  <c r="CE29" i="20"/>
  <c r="CE41" i="20" s="1"/>
  <c r="CE38" i="20"/>
  <c r="CQ29" i="20"/>
  <c r="CQ41" i="20" s="1"/>
  <c r="CQ38" i="20"/>
  <c r="DC29" i="20"/>
  <c r="DC41" i="20" s="1"/>
  <c r="DC38" i="20"/>
  <c r="DO29" i="20"/>
  <c r="DO41" i="20" s="1"/>
  <c r="DO38" i="20"/>
  <c r="EA29" i="20"/>
  <c r="EA41" i="20" s="1"/>
  <c r="EA38" i="20"/>
  <c r="EM29" i="20"/>
  <c r="EM41" i="20" s="1"/>
  <c r="EM38" i="20"/>
  <c r="EY29" i="20"/>
  <c r="EY41" i="20" s="1"/>
  <c r="EY38" i="20"/>
  <c r="FK29" i="20"/>
  <c r="FK41" i="20" s="1"/>
  <c r="FK38" i="20"/>
  <c r="FW38" i="20"/>
  <c r="DR38" i="18"/>
  <c r="DR29" i="18"/>
  <c r="DR41" i="18" s="1"/>
  <c r="AU29" i="17"/>
  <c r="AU41" i="17" s="1"/>
  <c r="DQ38" i="17"/>
  <c r="FG38" i="17"/>
  <c r="C38" i="18"/>
  <c r="FZ38" i="18" s="1"/>
  <c r="FZ17" i="18"/>
  <c r="C32" i="18" s="1"/>
  <c r="C33" i="18"/>
  <c r="C29" i="18"/>
  <c r="AA38" i="18"/>
  <c r="AA29" i="18"/>
  <c r="AA41" i="18" s="1"/>
  <c r="AY29" i="18"/>
  <c r="AY41" i="18" s="1"/>
  <c r="AY38" i="18"/>
  <c r="BW38" i="18"/>
  <c r="BW29" i="18"/>
  <c r="BW41" i="18" s="1"/>
  <c r="CU38" i="18"/>
  <c r="CU29" i="18"/>
  <c r="CU41" i="18" s="1"/>
  <c r="DS29" i="18"/>
  <c r="DS41" i="18" s="1"/>
  <c r="DS38" i="18"/>
  <c r="FO29" i="18"/>
  <c r="FO41" i="18" s="1"/>
  <c r="FO38" i="18"/>
  <c r="FZ27" i="18"/>
  <c r="L29" i="18"/>
  <c r="L41" i="18" s="1"/>
  <c r="BH29" i="18"/>
  <c r="BH41" i="18" s="1"/>
  <c r="DD29" i="18"/>
  <c r="DD41" i="18" s="1"/>
  <c r="Y38" i="19"/>
  <c r="Y29" i="19"/>
  <c r="Y41" i="19" s="1"/>
  <c r="BI38" i="19"/>
  <c r="BI29" i="19"/>
  <c r="BI41" i="19" s="1"/>
  <c r="CS38" i="19"/>
  <c r="CS29" i="19"/>
  <c r="CS41" i="19" s="1"/>
  <c r="DE38" i="19"/>
  <c r="DE29" i="19"/>
  <c r="DE41" i="19" s="1"/>
  <c r="DQ38" i="19"/>
  <c r="DQ29" i="19"/>
  <c r="DQ41" i="19" s="1"/>
  <c r="EC38" i="19"/>
  <c r="EC29" i="19"/>
  <c r="EC41" i="19" s="1"/>
  <c r="EO38" i="19"/>
  <c r="EO29" i="19"/>
  <c r="EO41" i="19" s="1"/>
  <c r="FA38" i="19"/>
  <c r="FA29" i="19"/>
  <c r="FA41" i="19" s="1"/>
  <c r="FM38" i="19"/>
  <c r="FM29" i="19"/>
  <c r="FM41" i="19" s="1"/>
  <c r="EM29" i="19"/>
  <c r="EM41" i="19" s="1"/>
  <c r="EM38" i="19"/>
  <c r="X29" i="19"/>
  <c r="X41" i="19" s="1"/>
  <c r="AV38" i="17"/>
  <c r="AV29" i="17"/>
  <c r="AV41" i="17" s="1"/>
  <c r="Q29" i="17"/>
  <c r="Q41" i="17" s="1"/>
  <c r="N38" i="19"/>
  <c r="N29" i="19"/>
  <c r="N41" i="19" s="1"/>
  <c r="Z38" i="19"/>
  <c r="Z29" i="19"/>
  <c r="Z41" i="19" s="1"/>
  <c r="AX38" i="19"/>
  <c r="AX29" i="19"/>
  <c r="AX41" i="19" s="1"/>
  <c r="CT38" i="19"/>
  <c r="CT29" i="19"/>
  <c r="CT41" i="19" s="1"/>
  <c r="DR38" i="19"/>
  <c r="DR29" i="19"/>
  <c r="DR41" i="19" s="1"/>
  <c r="ED38" i="19"/>
  <c r="ED29" i="19"/>
  <c r="ED41" i="19" s="1"/>
  <c r="FB29" i="19"/>
  <c r="FB41" i="19" s="1"/>
  <c r="FB38" i="19"/>
  <c r="FN29" i="19"/>
  <c r="FN41" i="19" s="1"/>
  <c r="FN38" i="19"/>
  <c r="FZ15" i="19"/>
  <c r="BE38" i="19"/>
  <c r="BE29" i="19"/>
  <c r="BE41" i="19" s="1"/>
  <c r="EE38" i="19"/>
  <c r="EE29" i="19"/>
  <c r="EE41" i="19" s="1"/>
  <c r="T38" i="19"/>
  <c r="T29" i="19"/>
  <c r="T41" i="19" s="1"/>
  <c r="EA29" i="19"/>
  <c r="EA41" i="19" s="1"/>
  <c r="ER38" i="19"/>
  <c r="ER29" i="19"/>
  <c r="ER41" i="19" s="1"/>
  <c r="L29" i="19"/>
  <c r="L41" i="19" s="1"/>
  <c r="BC38" i="19"/>
  <c r="AV38" i="20"/>
  <c r="AV29" i="20"/>
  <c r="AV41" i="20" s="1"/>
  <c r="K38" i="21"/>
  <c r="K29" i="21"/>
  <c r="K41" i="21" s="1"/>
  <c r="W38" i="21"/>
  <c r="W29" i="21"/>
  <c r="W41" i="21" s="1"/>
  <c r="AI38" i="21"/>
  <c r="AI29" i="21"/>
  <c r="AI41" i="21" s="1"/>
  <c r="AU38" i="21"/>
  <c r="AU29" i="21"/>
  <c r="AU41" i="21" s="1"/>
  <c r="BG38" i="21"/>
  <c r="BG29" i="21"/>
  <c r="BG41" i="21" s="1"/>
  <c r="BS38" i="21"/>
  <c r="BS29" i="21"/>
  <c r="BS41" i="21" s="1"/>
  <c r="CQ38" i="21"/>
  <c r="CQ29" i="21"/>
  <c r="CQ41" i="21" s="1"/>
  <c r="DO38" i="21"/>
  <c r="DO29" i="21"/>
  <c r="DO41" i="21" s="1"/>
  <c r="EA38" i="21"/>
  <c r="EA29" i="21"/>
  <c r="EA41" i="21" s="1"/>
  <c r="EM38" i="21"/>
  <c r="EM29" i="21"/>
  <c r="EM41" i="21" s="1"/>
  <c r="EY38" i="21"/>
  <c r="EY29" i="21"/>
  <c r="EY41" i="21" s="1"/>
  <c r="FK38" i="21"/>
  <c r="FK29" i="21"/>
  <c r="FK41" i="21" s="1"/>
  <c r="FW38" i="21"/>
  <c r="FW29" i="21"/>
  <c r="FW41" i="21" s="1"/>
  <c r="CE29" i="21"/>
  <c r="CE41" i="21" s="1"/>
  <c r="BL38" i="19"/>
  <c r="BL29" i="19"/>
  <c r="BL41" i="19" s="1"/>
  <c r="DH38" i="19"/>
  <c r="DH29" i="19"/>
  <c r="DH41" i="19" s="1"/>
  <c r="BG29" i="19"/>
  <c r="BG41" i="19" s="1"/>
  <c r="DL29" i="19"/>
  <c r="DL41" i="19" s="1"/>
  <c r="DL38" i="19"/>
  <c r="EF29" i="19"/>
  <c r="EF41" i="19" s="1"/>
  <c r="EA38" i="19"/>
  <c r="FB29" i="20"/>
  <c r="FB41" i="20" s="1"/>
  <c r="FB38" i="20"/>
  <c r="P38" i="20"/>
  <c r="BT38" i="21"/>
  <c r="BT29" i="21"/>
  <c r="BT41" i="21" s="1"/>
  <c r="EN38" i="21"/>
  <c r="EN29" i="21"/>
  <c r="EN41" i="21" s="1"/>
  <c r="FX29" i="21"/>
  <c r="FX41" i="21" s="1"/>
  <c r="FX38" i="21"/>
  <c r="DC29" i="21"/>
  <c r="DC41" i="21" s="1"/>
  <c r="AR38" i="19"/>
  <c r="AR29" i="19"/>
  <c r="AR41" i="19" s="1"/>
  <c r="CO27" i="19"/>
  <c r="CO29" i="19"/>
  <c r="CO41" i="19" s="1"/>
  <c r="EG29" i="19"/>
  <c r="EG41" i="19" s="1"/>
  <c r="FP29" i="19"/>
  <c r="FP41" i="19" s="1"/>
  <c r="BG38" i="19"/>
  <c r="FS38" i="19"/>
  <c r="Y38" i="20"/>
  <c r="Y29" i="20"/>
  <c r="Y41" i="20" s="1"/>
  <c r="AX38" i="20"/>
  <c r="AX29" i="20"/>
  <c r="AX41" i="20" s="1"/>
  <c r="DD29" i="21"/>
  <c r="DD41" i="21" s="1"/>
  <c r="AS38" i="19"/>
  <c r="AS29" i="19"/>
  <c r="AS41" i="19" s="1"/>
  <c r="EI29" i="19"/>
  <c r="EI41" i="19" s="1"/>
  <c r="FX38" i="19"/>
  <c r="C17" i="20"/>
  <c r="FZ15" i="20"/>
  <c r="AM29" i="20"/>
  <c r="AM41" i="20" s="1"/>
  <c r="AM38" i="20"/>
  <c r="AY29" i="20"/>
  <c r="AY41" i="20" s="1"/>
  <c r="AY38" i="20"/>
  <c r="BK29" i="20"/>
  <c r="BK41" i="20" s="1"/>
  <c r="BK38" i="20"/>
  <c r="BW29" i="20"/>
  <c r="BW41" i="20" s="1"/>
  <c r="BW38" i="20"/>
  <c r="CI29" i="20"/>
  <c r="CI41" i="20" s="1"/>
  <c r="CI38" i="20"/>
  <c r="CU29" i="20"/>
  <c r="CU41" i="20" s="1"/>
  <c r="CU38" i="20"/>
  <c r="DG29" i="20"/>
  <c r="DG41" i="20" s="1"/>
  <c r="DG38" i="20"/>
  <c r="DS29" i="20"/>
  <c r="DS41" i="20" s="1"/>
  <c r="DS38" i="20"/>
  <c r="EE29" i="20"/>
  <c r="EE41" i="20" s="1"/>
  <c r="EE38" i="20"/>
  <c r="EQ29" i="20"/>
  <c r="EQ41" i="20" s="1"/>
  <c r="EQ38" i="20"/>
  <c r="FO29" i="20"/>
  <c r="FO41" i="20" s="1"/>
  <c r="FO38" i="20"/>
  <c r="F29" i="20"/>
  <c r="F41" i="20" s="1"/>
  <c r="F38" i="20"/>
  <c r="EC38" i="20"/>
  <c r="EC29" i="20"/>
  <c r="EC41" i="20" s="1"/>
  <c r="G38" i="19"/>
  <c r="G29" i="19"/>
  <c r="G41" i="19" s="1"/>
  <c r="S29" i="19"/>
  <c r="S41" i="19" s="1"/>
  <c r="S38" i="19"/>
  <c r="AE38" i="19"/>
  <c r="AE29" i="19"/>
  <c r="AE41" i="19" s="1"/>
  <c r="AQ38" i="19"/>
  <c r="AQ29" i="19"/>
  <c r="AQ41" i="19" s="1"/>
  <c r="BO29" i="19"/>
  <c r="BO41" i="19" s="1"/>
  <c r="BO38" i="19"/>
  <c r="CM29" i="19"/>
  <c r="CM41" i="19" s="1"/>
  <c r="CM38" i="19"/>
  <c r="DK29" i="19"/>
  <c r="DK41" i="19" s="1"/>
  <c r="DK38" i="19"/>
  <c r="FG29" i="19"/>
  <c r="FG41" i="19" s="1"/>
  <c r="FG38" i="19"/>
  <c r="EY38" i="19"/>
  <c r="EY29" i="19"/>
  <c r="EY41" i="19" s="1"/>
  <c r="CY38" i="19"/>
  <c r="D38" i="20"/>
  <c r="D29" i="20"/>
  <c r="D41" i="20" s="1"/>
  <c r="AB38" i="20"/>
  <c r="AB29" i="20"/>
  <c r="AB41" i="20" s="1"/>
  <c r="BL38" i="20"/>
  <c r="BL29" i="20"/>
  <c r="BL41" i="20" s="1"/>
  <c r="BX29" i="20"/>
  <c r="BX41" i="20" s="1"/>
  <c r="BX38" i="20"/>
  <c r="CJ38" i="20"/>
  <c r="CJ29" i="20"/>
  <c r="CJ41" i="20" s="1"/>
  <c r="CV38" i="20"/>
  <c r="CV29" i="20"/>
  <c r="CV41" i="20" s="1"/>
  <c r="CW38" i="19"/>
  <c r="CW29" i="19"/>
  <c r="CW41" i="19" s="1"/>
  <c r="EJ29" i="19"/>
  <c r="EJ41" i="19" s="1"/>
  <c r="EJ38" i="19"/>
  <c r="FT29" i="19"/>
  <c r="FT41" i="19" s="1"/>
  <c r="FT38" i="19"/>
  <c r="EG29" i="20"/>
  <c r="EG41" i="20" s="1"/>
  <c r="EG38" i="20"/>
  <c r="Z29" i="20"/>
  <c r="Z41" i="20" s="1"/>
  <c r="FI38" i="19"/>
  <c r="FI29" i="19"/>
  <c r="FI41" i="19" s="1"/>
  <c r="AC38" i="19"/>
  <c r="AC29" i="19"/>
  <c r="AC41" i="19" s="1"/>
  <c r="BP38" i="19"/>
  <c r="BP29" i="19"/>
  <c r="BP41" i="19" s="1"/>
  <c r="CZ38" i="19"/>
  <c r="CZ29" i="19"/>
  <c r="CZ41" i="19" s="1"/>
  <c r="CC29" i="19"/>
  <c r="CC41" i="19" s="1"/>
  <c r="CU29" i="19"/>
  <c r="CU41" i="19" s="1"/>
  <c r="ET38" i="20"/>
  <c r="ET29" i="20"/>
  <c r="ET41" i="20" s="1"/>
  <c r="DJ38" i="20"/>
  <c r="DJ29" i="20"/>
  <c r="DJ41" i="20" s="1"/>
  <c r="DC29" i="19"/>
  <c r="DC41" i="19" s="1"/>
  <c r="DC38" i="19"/>
  <c r="E29" i="19"/>
  <c r="E41" i="19" s="1"/>
  <c r="BK29" i="19"/>
  <c r="BK41" i="19" s="1"/>
  <c r="CE29" i="19"/>
  <c r="CE41" i="19" s="1"/>
  <c r="DO38" i="19"/>
  <c r="EZ38" i="19"/>
  <c r="H38" i="20"/>
  <c r="H29" i="20"/>
  <c r="H41" i="20" s="1"/>
  <c r="T29" i="20"/>
  <c r="T41" i="20" s="1"/>
  <c r="T38" i="20"/>
  <c r="AF38" i="20"/>
  <c r="AF29" i="20"/>
  <c r="AF41" i="20" s="1"/>
  <c r="AR38" i="20"/>
  <c r="AR29" i="20"/>
  <c r="AR41" i="20" s="1"/>
  <c r="BD29" i="20"/>
  <c r="BD41" i="20" s="1"/>
  <c r="BD38" i="20"/>
  <c r="BP38" i="20"/>
  <c r="BP29" i="20"/>
  <c r="BP41" i="20" s="1"/>
  <c r="CB38" i="20"/>
  <c r="CB29" i="20"/>
  <c r="CB41" i="20" s="1"/>
  <c r="CN29" i="20"/>
  <c r="CN41" i="20" s="1"/>
  <c r="CN38" i="20"/>
  <c r="CZ38" i="20"/>
  <c r="CZ29" i="20"/>
  <c r="CZ41" i="20" s="1"/>
  <c r="DL38" i="20"/>
  <c r="DL29" i="20"/>
  <c r="DL41" i="20" s="1"/>
  <c r="DX29" i="20"/>
  <c r="DX41" i="20" s="1"/>
  <c r="DX38" i="20"/>
  <c r="EJ38" i="20"/>
  <c r="EJ29" i="20"/>
  <c r="EJ41" i="20" s="1"/>
  <c r="EV38" i="20"/>
  <c r="EV29" i="20"/>
  <c r="EV41" i="20" s="1"/>
  <c r="FH29" i="20"/>
  <c r="FH41" i="20" s="1"/>
  <c r="FH38" i="20"/>
  <c r="AJ38" i="19"/>
  <c r="AJ29" i="19"/>
  <c r="AJ41" i="19" s="1"/>
  <c r="O38" i="19"/>
  <c r="O29" i="19"/>
  <c r="O41" i="19" s="1"/>
  <c r="CJ38" i="19"/>
  <c r="CJ29" i="19"/>
  <c r="CJ41" i="19" s="1"/>
  <c r="FZ27" i="19"/>
  <c r="I29" i="19"/>
  <c r="I41" i="19" s="1"/>
  <c r="BM29" i="19"/>
  <c r="BM41" i="19" s="1"/>
  <c r="CA38" i="19"/>
  <c r="CI29" i="21"/>
  <c r="CI41" i="21" s="1"/>
  <c r="CI38" i="21"/>
  <c r="DR29" i="21"/>
  <c r="DR41" i="21" s="1"/>
  <c r="DR38" i="21"/>
  <c r="AC38" i="20"/>
  <c r="AC29" i="20"/>
  <c r="AC41" i="20" s="1"/>
  <c r="BV38" i="20"/>
  <c r="BV29" i="20"/>
  <c r="BV41" i="20" s="1"/>
  <c r="CS29" i="20"/>
  <c r="CS41" i="20" s="1"/>
  <c r="AG38" i="21"/>
  <c r="AG29" i="21"/>
  <c r="AG41" i="21" s="1"/>
  <c r="FB38" i="21"/>
  <c r="FB29" i="21"/>
  <c r="FB41" i="21" s="1"/>
  <c r="H38" i="19"/>
  <c r="H29" i="19"/>
  <c r="H41" i="19" s="1"/>
  <c r="CB29" i="19"/>
  <c r="CB41" i="19" s="1"/>
  <c r="CB38" i="19"/>
  <c r="EV29" i="19"/>
  <c r="EV41" i="19" s="1"/>
  <c r="EV38" i="19"/>
  <c r="R29" i="20"/>
  <c r="R41" i="20" s="1"/>
  <c r="R38" i="20"/>
  <c r="BB38" i="20"/>
  <c r="BB29" i="20"/>
  <c r="BB41" i="20" s="1"/>
  <c r="BN38" i="20"/>
  <c r="BN29" i="20"/>
  <c r="BN41" i="20" s="1"/>
  <c r="CL38" i="20"/>
  <c r="CL29" i="20"/>
  <c r="CL41" i="20" s="1"/>
  <c r="CX38" i="20"/>
  <c r="CX29" i="20"/>
  <c r="CX41" i="20" s="1"/>
  <c r="DV38" i="20"/>
  <c r="DV29" i="20"/>
  <c r="DV41" i="20" s="1"/>
  <c r="EH38" i="20"/>
  <c r="EH29" i="20"/>
  <c r="EH41" i="20" s="1"/>
  <c r="FF38" i="20"/>
  <c r="FF29" i="20"/>
  <c r="FF41" i="20" s="1"/>
  <c r="FR38" i="20"/>
  <c r="FR29" i="20"/>
  <c r="FR41" i="20" s="1"/>
  <c r="L38" i="20"/>
  <c r="L29" i="20"/>
  <c r="L41" i="20" s="1"/>
  <c r="DP38" i="20"/>
  <c r="DP29" i="20"/>
  <c r="DP41" i="20" s="1"/>
  <c r="EK38" i="20"/>
  <c r="EK29" i="20"/>
  <c r="EK41" i="20" s="1"/>
  <c r="AS29" i="20"/>
  <c r="AS41" i="20" s="1"/>
  <c r="CT29" i="20"/>
  <c r="CT41" i="20" s="1"/>
  <c r="F29" i="21"/>
  <c r="F41" i="21" s="1"/>
  <c r="BN29" i="21"/>
  <c r="BN41" i="21" s="1"/>
  <c r="FC38" i="21"/>
  <c r="FC29" i="21"/>
  <c r="FC41" i="21" s="1"/>
  <c r="BM38" i="21"/>
  <c r="AG38" i="20"/>
  <c r="AG29" i="20"/>
  <c r="AG41" i="20" s="1"/>
  <c r="BZ38" i="20"/>
  <c r="BZ29" i="20"/>
  <c r="BZ41" i="20" s="1"/>
  <c r="CH38" i="20"/>
  <c r="AA38" i="21"/>
  <c r="AA29" i="21"/>
  <c r="AA41" i="21" s="1"/>
  <c r="AM38" i="21"/>
  <c r="AM29" i="21"/>
  <c r="AM41" i="21" s="1"/>
  <c r="BK38" i="21"/>
  <c r="BK29" i="21"/>
  <c r="BK41" i="21" s="1"/>
  <c r="BW29" i="21"/>
  <c r="BW41" i="21" s="1"/>
  <c r="BW38" i="21"/>
  <c r="CU38" i="21"/>
  <c r="CU29" i="21"/>
  <c r="CU41" i="21" s="1"/>
  <c r="DG29" i="21"/>
  <c r="DG41" i="21" s="1"/>
  <c r="DG38" i="21"/>
  <c r="EQ38" i="21"/>
  <c r="EQ29" i="21"/>
  <c r="EQ41" i="21" s="1"/>
  <c r="FO38" i="21"/>
  <c r="FO29" i="21"/>
  <c r="FO41" i="21" s="1"/>
  <c r="BQ29" i="21"/>
  <c r="BQ41" i="21" s="1"/>
  <c r="BQ38" i="21"/>
  <c r="EE29" i="21"/>
  <c r="EE41" i="21" s="1"/>
  <c r="FT38" i="20"/>
  <c r="FT29" i="20"/>
  <c r="FT41" i="20" s="1"/>
  <c r="N38" i="20"/>
  <c r="N29" i="20"/>
  <c r="N41" i="20" s="1"/>
  <c r="EP38" i="20"/>
  <c r="EP29" i="20"/>
  <c r="EP41" i="20" s="1"/>
  <c r="D38" i="21"/>
  <c r="D29" i="21"/>
  <c r="D41" i="21" s="1"/>
  <c r="P29" i="21"/>
  <c r="P41" i="21" s="1"/>
  <c r="P38" i="21"/>
  <c r="AN29" i="21"/>
  <c r="AN41" i="21" s="1"/>
  <c r="AN38" i="21"/>
  <c r="BX38" i="21"/>
  <c r="BX29" i="21"/>
  <c r="BX41" i="21" s="1"/>
  <c r="CJ38" i="21"/>
  <c r="CJ29" i="21"/>
  <c r="CJ41" i="21" s="1"/>
  <c r="DH38" i="21"/>
  <c r="DH29" i="21"/>
  <c r="DH41" i="21" s="1"/>
  <c r="DT29" i="21"/>
  <c r="DT41" i="21" s="1"/>
  <c r="DT38" i="21"/>
  <c r="ER29" i="21"/>
  <c r="ER41" i="21" s="1"/>
  <c r="ER38" i="21"/>
  <c r="FD29" i="21"/>
  <c r="FD41" i="21" s="1"/>
  <c r="FD38" i="21"/>
  <c r="CW29" i="20"/>
  <c r="CW41" i="20" s="1"/>
  <c r="CW38" i="20"/>
  <c r="FM29" i="20"/>
  <c r="FM41" i="20" s="1"/>
  <c r="AL38" i="20"/>
  <c r="E38" i="21"/>
  <c r="E29" i="21"/>
  <c r="E41" i="21" s="1"/>
  <c r="Q38" i="21"/>
  <c r="Q29" i="21"/>
  <c r="Q41" i="21" s="1"/>
  <c r="AC38" i="21"/>
  <c r="AC29" i="21"/>
  <c r="AC41" i="21" s="1"/>
  <c r="AO38" i="21"/>
  <c r="AO29" i="21"/>
  <c r="AO41" i="21" s="1"/>
  <c r="BA38" i="21"/>
  <c r="BA29" i="21"/>
  <c r="BA41" i="21" s="1"/>
  <c r="BY38" i="21"/>
  <c r="BY29" i="21"/>
  <c r="BY41" i="21" s="1"/>
  <c r="CK38" i="21"/>
  <c r="CK29" i="21"/>
  <c r="CK41" i="21" s="1"/>
  <c r="CW38" i="21"/>
  <c r="CW29" i="21"/>
  <c r="CW41" i="21" s="1"/>
  <c r="DI29" i="21"/>
  <c r="DI41" i="21" s="1"/>
  <c r="DI38" i="21"/>
  <c r="N29" i="21"/>
  <c r="N41" i="21" s="1"/>
  <c r="N38" i="21"/>
  <c r="DA29" i="21"/>
  <c r="DA41" i="21" s="1"/>
  <c r="DA38" i="21"/>
  <c r="FR38" i="19"/>
  <c r="J38" i="20"/>
  <c r="J29" i="20"/>
  <c r="J41" i="20" s="1"/>
  <c r="AT38" i="20"/>
  <c r="AT29" i="20"/>
  <c r="AT41" i="20" s="1"/>
  <c r="BR38" i="20"/>
  <c r="BR29" i="20"/>
  <c r="BR41" i="20" s="1"/>
  <c r="CD38" i="20"/>
  <c r="CD29" i="20"/>
  <c r="CD41" i="20" s="1"/>
  <c r="DB38" i="20"/>
  <c r="DB29" i="20"/>
  <c r="DB41" i="20" s="1"/>
  <c r="DN38" i="20"/>
  <c r="DN29" i="20"/>
  <c r="DN41" i="20" s="1"/>
  <c r="CF38" i="20"/>
  <c r="CF29" i="20"/>
  <c r="CF41" i="20" s="1"/>
  <c r="I29" i="20"/>
  <c r="I41" i="20" s="1"/>
  <c r="BJ29" i="20"/>
  <c r="BJ41" i="20" s="1"/>
  <c r="FN29" i="20"/>
  <c r="FN41" i="20" s="1"/>
  <c r="O38" i="21"/>
  <c r="O29" i="21"/>
  <c r="O41" i="21" s="1"/>
  <c r="DA38" i="20"/>
  <c r="DA29" i="20"/>
  <c r="DA41" i="20" s="1"/>
  <c r="FQ29" i="20"/>
  <c r="FQ41" i="20" s="1"/>
  <c r="FQ38" i="20"/>
  <c r="AX29" i="21"/>
  <c r="AX41" i="21" s="1"/>
  <c r="AX38" i="21"/>
  <c r="EK29" i="21"/>
  <c r="EK41" i="21" s="1"/>
  <c r="EK38" i="21"/>
  <c r="H29" i="21"/>
  <c r="H41" i="21" s="1"/>
  <c r="H38" i="21"/>
  <c r="T29" i="21"/>
  <c r="T41" i="21" s="1"/>
  <c r="T38" i="21"/>
  <c r="AY38" i="21"/>
  <c r="AY29" i="21"/>
  <c r="AY41" i="21" s="1"/>
  <c r="AK38" i="20"/>
  <c r="AK29" i="20"/>
  <c r="AK41" i="20" s="1"/>
  <c r="BU38" i="20"/>
  <c r="BU29" i="20"/>
  <c r="BU41" i="20" s="1"/>
  <c r="DE38" i="20"/>
  <c r="DE29" i="20"/>
  <c r="DE41" i="20" s="1"/>
  <c r="EO38" i="20"/>
  <c r="EO29" i="20"/>
  <c r="EO41" i="20" s="1"/>
  <c r="BM29" i="20"/>
  <c r="BM41" i="20" s="1"/>
  <c r="BM38" i="20"/>
  <c r="DF38" i="20"/>
  <c r="DF29" i="20"/>
  <c r="DF41" i="20" s="1"/>
  <c r="EZ38" i="20"/>
  <c r="EZ29" i="20"/>
  <c r="EZ41" i="20" s="1"/>
  <c r="FU38" i="20"/>
  <c r="FU29" i="20"/>
  <c r="FU41" i="20" s="1"/>
  <c r="CH38" i="21"/>
  <c r="CH29" i="21"/>
  <c r="CH41" i="21" s="1"/>
  <c r="FU29" i="21"/>
  <c r="FU41" i="21" s="1"/>
  <c r="FU38" i="21"/>
  <c r="C33" i="22"/>
  <c r="C29" i="22"/>
  <c r="C38" i="22"/>
  <c r="FZ17" i="22"/>
  <c r="C32" i="22" s="1"/>
  <c r="C34" i="22" s="1"/>
  <c r="AM38" i="22"/>
  <c r="AM29" i="22"/>
  <c r="AM41" i="22" s="1"/>
  <c r="BW38" i="22"/>
  <c r="BW29" i="22"/>
  <c r="BW41" i="22" s="1"/>
  <c r="DG38" i="22"/>
  <c r="DG29" i="22"/>
  <c r="DG41" i="22" s="1"/>
  <c r="EQ38" i="22"/>
  <c r="EQ29" i="22"/>
  <c r="EQ41" i="22" s="1"/>
  <c r="Q38" i="20"/>
  <c r="Q29" i="20"/>
  <c r="Q41" i="20" s="1"/>
  <c r="EF29" i="20"/>
  <c r="EF41" i="20" s="1"/>
  <c r="EX29" i="20"/>
  <c r="EX41" i="20" s="1"/>
  <c r="FP29" i="20"/>
  <c r="FP41" i="20" s="1"/>
  <c r="BY38" i="20"/>
  <c r="DI38" i="20"/>
  <c r="ES38" i="20"/>
  <c r="M29" i="21"/>
  <c r="M41" i="21" s="1"/>
  <c r="AK29" i="21"/>
  <c r="AK41" i="21" s="1"/>
  <c r="CG29" i="21"/>
  <c r="CG41" i="21" s="1"/>
  <c r="DF29" i="21"/>
  <c r="DF41" i="21" s="1"/>
  <c r="EH29" i="21"/>
  <c r="EH41" i="21" s="1"/>
  <c r="I38" i="21"/>
  <c r="AL38" i="21"/>
  <c r="BP38" i="21"/>
  <c r="E29" i="22"/>
  <c r="E41" i="22" s="1"/>
  <c r="E38" i="22"/>
  <c r="AC29" i="22"/>
  <c r="AC41" i="22" s="1"/>
  <c r="AC38" i="22"/>
  <c r="BA29" i="22"/>
  <c r="BA41" i="22" s="1"/>
  <c r="BA38" i="22"/>
  <c r="BM29" i="22"/>
  <c r="BM41" i="22" s="1"/>
  <c r="BM38" i="22"/>
  <c r="BY38" i="22"/>
  <c r="BY29" i="22"/>
  <c r="BY41" i="22" s="1"/>
  <c r="CK29" i="22"/>
  <c r="CK41" i="22" s="1"/>
  <c r="CK38" i="22"/>
  <c r="CW29" i="22"/>
  <c r="CW41" i="22" s="1"/>
  <c r="CW38" i="22"/>
  <c r="DI38" i="22"/>
  <c r="DI29" i="22"/>
  <c r="DI41" i="22" s="1"/>
  <c r="DU29" i="22"/>
  <c r="DU41" i="22" s="1"/>
  <c r="DU38" i="22"/>
  <c r="EG29" i="22"/>
  <c r="EG41" i="22" s="1"/>
  <c r="EG38" i="22"/>
  <c r="ES38" i="22"/>
  <c r="ES29" i="22"/>
  <c r="ES41" i="22" s="1"/>
  <c r="FQ38" i="22"/>
  <c r="FQ29" i="22"/>
  <c r="FQ41" i="22" s="1"/>
  <c r="AG29" i="22"/>
  <c r="AG41" i="22" s="1"/>
  <c r="AG38" i="22"/>
  <c r="DA38" i="22"/>
  <c r="DA29" i="22"/>
  <c r="DA41" i="22" s="1"/>
  <c r="FU38" i="22"/>
  <c r="FU29" i="22"/>
  <c r="FU41" i="22" s="1"/>
  <c r="BG29" i="22"/>
  <c r="BG41" i="22" s="1"/>
  <c r="EY29" i="22"/>
  <c r="EY41" i="22" s="1"/>
  <c r="DE29" i="21"/>
  <c r="DE41" i="21" s="1"/>
  <c r="EC29" i="21"/>
  <c r="EC41" i="21" s="1"/>
  <c r="FM29" i="21"/>
  <c r="FM41" i="21" s="1"/>
  <c r="FY15" i="21"/>
  <c r="FY17" i="21" s="1"/>
  <c r="FY29" i="21" s="1"/>
  <c r="DV29" i="21"/>
  <c r="DV41" i="21" s="1"/>
  <c r="FF29" i="21"/>
  <c r="FF41" i="21" s="1"/>
  <c r="FF38" i="21"/>
  <c r="DJ29" i="21"/>
  <c r="DJ41" i="21" s="1"/>
  <c r="AQ38" i="21"/>
  <c r="F29" i="22"/>
  <c r="F41" i="22" s="1"/>
  <c r="F38" i="22"/>
  <c r="AD29" i="22"/>
  <c r="AD41" i="22" s="1"/>
  <c r="AD38" i="22"/>
  <c r="BB29" i="22"/>
  <c r="BB41" i="22" s="1"/>
  <c r="BB38" i="22"/>
  <c r="BZ38" i="22"/>
  <c r="BZ29" i="22"/>
  <c r="BZ41" i="22" s="1"/>
  <c r="CL38" i="22"/>
  <c r="CL29" i="22"/>
  <c r="CL41" i="22" s="1"/>
  <c r="CX38" i="22"/>
  <c r="CX29" i="22"/>
  <c r="CX41" i="22" s="1"/>
  <c r="DJ38" i="22"/>
  <c r="DJ29" i="22"/>
  <c r="DJ41" i="22" s="1"/>
  <c r="DV38" i="22"/>
  <c r="DV29" i="22"/>
  <c r="DV41" i="22" s="1"/>
  <c r="EH38" i="22"/>
  <c r="EH29" i="22"/>
  <c r="EH41" i="22" s="1"/>
  <c r="DB38" i="22"/>
  <c r="BE29" i="21"/>
  <c r="BE41" i="21" s="1"/>
  <c r="BE38" i="21"/>
  <c r="DY29" i="21"/>
  <c r="DY41" i="21" s="1"/>
  <c r="DY38" i="21"/>
  <c r="AP29" i="21"/>
  <c r="AP41" i="21" s="1"/>
  <c r="DK29" i="21"/>
  <c r="DK41" i="21" s="1"/>
  <c r="FQ29" i="21"/>
  <c r="FQ41" i="21" s="1"/>
  <c r="AR38" i="21"/>
  <c r="BV38" i="21"/>
  <c r="CY38" i="21"/>
  <c r="EB38" i="21"/>
  <c r="O38" i="22"/>
  <c r="O29" i="22"/>
  <c r="O41" i="22" s="1"/>
  <c r="CI38" i="22"/>
  <c r="CI29" i="22"/>
  <c r="CI41" i="22" s="1"/>
  <c r="FC38" i="22"/>
  <c r="FC29" i="22"/>
  <c r="FC41" i="22" s="1"/>
  <c r="C17" i="21"/>
  <c r="S29" i="21"/>
  <c r="S41" i="21" s="1"/>
  <c r="BO29" i="21"/>
  <c r="BO41" i="21" s="1"/>
  <c r="CM29" i="21"/>
  <c r="CM41" i="21" s="1"/>
  <c r="DL29" i="21"/>
  <c r="DL41" i="21" s="1"/>
  <c r="FR29" i="21"/>
  <c r="FR41" i="21" s="1"/>
  <c r="AS38" i="21"/>
  <c r="CZ38" i="21"/>
  <c r="FI38" i="21"/>
  <c r="P38" i="22"/>
  <c r="P29" i="22"/>
  <c r="P41" i="22" s="1"/>
  <c r="BL38" i="22"/>
  <c r="BL29" i="22"/>
  <c r="BL41" i="22" s="1"/>
  <c r="CJ38" i="22"/>
  <c r="CJ29" i="22"/>
  <c r="CJ41" i="22" s="1"/>
  <c r="FD38" i="22"/>
  <c r="FD29" i="22"/>
  <c r="FD41" i="22" s="1"/>
  <c r="CE29" i="22"/>
  <c r="CE41" i="22" s="1"/>
  <c r="E38" i="20"/>
  <c r="E29" i="20"/>
  <c r="E41" i="20" s="1"/>
  <c r="AO38" i="20"/>
  <c r="AO29" i="20"/>
  <c r="AO41" i="20" s="1"/>
  <c r="DT29" i="20"/>
  <c r="DT41" i="20" s="1"/>
  <c r="EL29" i="20"/>
  <c r="EL41" i="20" s="1"/>
  <c r="FD29" i="20"/>
  <c r="FD41" i="20" s="1"/>
  <c r="FV29" i="20"/>
  <c r="FV41" i="20" s="1"/>
  <c r="DP29" i="21"/>
  <c r="DP41" i="21" s="1"/>
  <c r="ES29" i="21"/>
  <c r="ES41" i="21" s="1"/>
  <c r="CA38" i="21"/>
  <c r="U29" i="22"/>
  <c r="U41" i="22" s="1"/>
  <c r="U38" i="22"/>
  <c r="BE38" i="22"/>
  <c r="BE29" i="22"/>
  <c r="BE41" i="22" s="1"/>
  <c r="CO38" i="22"/>
  <c r="CO29" i="22"/>
  <c r="CO41" i="22" s="1"/>
  <c r="DY38" i="22"/>
  <c r="DY29" i="22"/>
  <c r="DY41" i="22" s="1"/>
  <c r="FI38" i="22"/>
  <c r="FI29" i="22"/>
  <c r="FI41" i="22" s="1"/>
  <c r="FJ38" i="22"/>
  <c r="DU29" i="21"/>
  <c r="DU41" i="21" s="1"/>
  <c r="DU38" i="21"/>
  <c r="EG38" i="21"/>
  <c r="EG29" i="21"/>
  <c r="EG41" i="21" s="1"/>
  <c r="FE29" i="21"/>
  <c r="FE41" i="21" s="1"/>
  <c r="FE38" i="21"/>
  <c r="CR38" i="21"/>
  <c r="CR29" i="21"/>
  <c r="CR41" i="21" s="1"/>
  <c r="FL38" i="21"/>
  <c r="FL29" i="21"/>
  <c r="FL41" i="21" s="1"/>
  <c r="ET29" i="21"/>
  <c r="ET41" i="21" s="1"/>
  <c r="U38" i="21"/>
  <c r="CB38" i="21"/>
  <c r="FN38" i="21"/>
  <c r="J29" i="22"/>
  <c r="J41" i="22" s="1"/>
  <c r="J38" i="22"/>
  <c r="V29" i="22"/>
  <c r="V41" i="22" s="1"/>
  <c r="V38" i="22"/>
  <c r="AH29" i="22"/>
  <c r="AH41" i="22" s="1"/>
  <c r="AH38" i="22"/>
  <c r="AT29" i="22"/>
  <c r="AT41" i="22" s="1"/>
  <c r="AT38" i="22"/>
  <c r="BF29" i="22"/>
  <c r="BF41" i="22" s="1"/>
  <c r="BF38" i="22"/>
  <c r="BR38" i="22"/>
  <c r="BR29" i="22"/>
  <c r="BR41" i="22" s="1"/>
  <c r="CD29" i="22"/>
  <c r="CD41" i="22" s="1"/>
  <c r="CD38" i="22"/>
  <c r="CP38" i="22"/>
  <c r="CP29" i="22"/>
  <c r="CP41" i="22" s="1"/>
  <c r="DN38" i="22"/>
  <c r="DN29" i="22"/>
  <c r="DN41" i="22" s="1"/>
  <c r="DZ29" i="22"/>
  <c r="DZ41" i="22" s="1"/>
  <c r="DZ38" i="22"/>
  <c r="EL38" i="22"/>
  <c r="EL29" i="22"/>
  <c r="EL41" i="22" s="1"/>
  <c r="EX29" i="22"/>
  <c r="EX41" i="22" s="1"/>
  <c r="EX38" i="22"/>
  <c r="FV29" i="22"/>
  <c r="FV41" i="22" s="1"/>
  <c r="FV38" i="22"/>
  <c r="AS29" i="22"/>
  <c r="AS41" i="22" s="1"/>
  <c r="AS38" i="22"/>
  <c r="EJ38" i="22"/>
  <c r="EJ29" i="22"/>
  <c r="EJ41" i="22" s="1"/>
  <c r="Z38" i="21"/>
  <c r="Z29" i="21"/>
  <c r="Z41" i="21" s="1"/>
  <c r="BJ38" i="21"/>
  <c r="BJ29" i="21"/>
  <c r="BJ41" i="21" s="1"/>
  <c r="CC29" i="21"/>
  <c r="CC41" i="21" s="1"/>
  <c r="CC38" i="21"/>
  <c r="CT38" i="21"/>
  <c r="CT29" i="21"/>
  <c r="CT41" i="21" s="1"/>
  <c r="EV29" i="21"/>
  <c r="EV41" i="21" s="1"/>
  <c r="X38" i="21"/>
  <c r="W38" i="22"/>
  <c r="W29" i="22"/>
  <c r="W41" i="22" s="1"/>
  <c r="AU38" i="22"/>
  <c r="AU29" i="22"/>
  <c r="AU41" i="22" s="1"/>
  <c r="BS38" i="22"/>
  <c r="BS29" i="22"/>
  <c r="BS41" i="22" s="1"/>
  <c r="CQ38" i="22"/>
  <c r="CQ29" i="22"/>
  <c r="CQ41" i="22" s="1"/>
  <c r="DO38" i="22"/>
  <c r="DO29" i="22"/>
  <c r="DO41" i="22" s="1"/>
  <c r="EM38" i="22"/>
  <c r="EM29" i="22"/>
  <c r="EM41" i="22" s="1"/>
  <c r="FK38" i="22"/>
  <c r="FK29" i="22"/>
  <c r="FK41" i="22" s="1"/>
  <c r="BQ38" i="22"/>
  <c r="BQ29" i="22"/>
  <c r="BQ41" i="22" s="1"/>
  <c r="EK38" i="22"/>
  <c r="EK29" i="22"/>
  <c r="EK41" i="22" s="1"/>
  <c r="K29" i="22"/>
  <c r="K41" i="22" s="1"/>
  <c r="DC29" i="22"/>
  <c r="DC41" i="22" s="1"/>
  <c r="U29" i="20"/>
  <c r="U41" i="20" s="1"/>
  <c r="DW29" i="21"/>
  <c r="DW41" i="21" s="1"/>
  <c r="DW38" i="21"/>
  <c r="EU38" i="21"/>
  <c r="EU29" i="21"/>
  <c r="EU41" i="21" s="1"/>
  <c r="FS29" i="21"/>
  <c r="FS41" i="21" s="1"/>
  <c r="FS38" i="21"/>
  <c r="DX29" i="21"/>
  <c r="DX41" i="21" s="1"/>
  <c r="EP38" i="21"/>
  <c r="AF38" i="21"/>
  <c r="AF29" i="21"/>
  <c r="AF41" i="21" s="1"/>
  <c r="BD29" i="21"/>
  <c r="BD41" i="21" s="1"/>
  <c r="BD38" i="21"/>
  <c r="CN38" i="21"/>
  <c r="CN29" i="21"/>
  <c r="CN41" i="21" s="1"/>
  <c r="EJ29" i="21"/>
  <c r="EJ41" i="21" s="1"/>
  <c r="EJ38" i="21"/>
  <c r="FT29" i="21"/>
  <c r="FT41" i="21" s="1"/>
  <c r="FT38" i="21"/>
  <c r="AB38" i="21"/>
  <c r="AB29" i="21"/>
  <c r="AB41" i="21" s="1"/>
  <c r="BL38" i="21"/>
  <c r="BL29" i="21"/>
  <c r="BL41" i="21" s="1"/>
  <c r="CV38" i="21"/>
  <c r="CV29" i="21"/>
  <c r="CV41" i="21" s="1"/>
  <c r="EF29" i="21"/>
  <c r="EF41" i="21" s="1"/>
  <c r="EF38" i="21"/>
  <c r="FP29" i="21"/>
  <c r="FP41" i="21" s="1"/>
  <c r="FP38" i="21"/>
  <c r="FZ27" i="21"/>
  <c r="BZ29" i="21"/>
  <c r="BZ41" i="21" s="1"/>
  <c r="BH38" i="21"/>
  <c r="DM38" i="21"/>
  <c r="M29" i="22"/>
  <c r="M41" i="22" s="1"/>
  <c r="M38" i="22"/>
  <c r="Y29" i="22"/>
  <c r="Y41" i="22" s="1"/>
  <c r="Y38" i="22"/>
  <c r="AK29" i="22"/>
  <c r="AK41" i="22" s="1"/>
  <c r="AK38" i="22"/>
  <c r="AW29" i="22"/>
  <c r="AW41" i="22" s="1"/>
  <c r="AW38" i="22"/>
  <c r="BI29" i="22"/>
  <c r="BI41" i="22" s="1"/>
  <c r="BI38" i="22"/>
  <c r="BU29" i="22"/>
  <c r="BU41" i="22" s="1"/>
  <c r="BU38" i="22"/>
  <c r="CG29" i="22"/>
  <c r="CG41" i="22" s="1"/>
  <c r="CG38" i="22"/>
  <c r="CS29" i="22"/>
  <c r="CS41" i="22" s="1"/>
  <c r="CS38" i="22"/>
  <c r="DE38" i="22"/>
  <c r="DE29" i="22"/>
  <c r="DE41" i="22" s="1"/>
  <c r="DQ29" i="22"/>
  <c r="DQ41" i="22" s="1"/>
  <c r="DQ38" i="22"/>
  <c r="EC38" i="22"/>
  <c r="EC29" i="22"/>
  <c r="EC41" i="22" s="1"/>
  <c r="EO29" i="22"/>
  <c r="EO41" i="22" s="1"/>
  <c r="EO38" i="22"/>
  <c r="FA38" i="22"/>
  <c r="FA29" i="22"/>
  <c r="FA41" i="22" s="1"/>
  <c r="FM38" i="22"/>
  <c r="FM29" i="22"/>
  <c r="FM41" i="22" s="1"/>
  <c r="AY29" i="22"/>
  <c r="AY41" i="22" s="1"/>
  <c r="AY38" i="22"/>
  <c r="DS38" i="22"/>
  <c r="DS29" i="22"/>
  <c r="DS41" i="22" s="1"/>
  <c r="X29" i="20"/>
  <c r="X41" i="20" s="1"/>
  <c r="BH29" i="20"/>
  <c r="BH41" i="20" s="1"/>
  <c r="CR29" i="20"/>
  <c r="CR41" i="20" s="1"/>
  <c r="EB29" i="20"/>
  <c r="EB41" i="20" s="1"/>
  <c r="L38" i="21"/>
  <c r="L29" i="21"/>
  <c r="L41" i="21" s="1"/>
  <c r="AV38" i="21"/>
  <c r="AV29" i="21"/>
  <c r="AV41" i="21" s="1"/>
  <c r="CF38" i="21"/>
  <c r="CF29" i="21"/>
  <c r="CF41" i="21" s="1"/>
  <c r="EZ29" i="21"/>
  <c r="EZ41" i="21" s="1"/>
  <c r="EZ38" i="21"/>
  <c r="AE29" i="21"/>
  <c r="AE41" i="21" s="1"/>
  <c r="BC29" i="21"/>
  <c r="BC41" i="21" s="1"/>
  <c r="AB29" i="22"/>
  <c r="AB41" i="22" s="1"/>
  <c r="AB38" i="22"/>
  <c r="DT29" i="22"/>
  <c r="DT41" i="22" s="1"/>
  <c r="DT38" i="22"/>
  <c r="AI29" i="22"/>
  <c r="AI41" i="22" s="1"/>
  <c r="EA29" i="22"/>
  <c r="EA41" i="22" s="1"/>
  <c r="BK29" i="22"/>
  <c r="BK41" i="22" s="1"/>
  <c r="EE29" i="22"/>
  <c r="EE41" i="22" s="1"/>
  <c r="S38" i="22"/>
  <c r="S29" i="22"/>
  <c r="S41" i="22" s="1"/>
  <c r="AL29" i="22"/>
  <c r="AL41" i="22" s="1"/>
  <c r="AL38" i="22"/>
  <c r="DF38" i="22"/>
  <c r="DF29" i="22"/>
  <c r="DF41" i="22" s="1"/>
  <c r="EP38" i="22"/>
  <c r="EP29" i="22"/>
  <c r="EP41" i="22" s="1"/>
  <c r="EF29" i="22"/>
  <c r="EF41" i="22" s="1"/>
  <c r="BV38" i="22"/>
  <c r="FZ13" i="22"/>
  <c r="FY15" i="22"/>
  <c r="FY17" i="22" s="1"/>
  <c r="FY29" i="22" s="1"/>
  <c r="T38" i="22"/>
  <c r="T29" i="22"/>
  <c r="T41" i="22" s="1"/>
  <c r="BD38" i="22"/>
  <c r="BD29" i="22"/>
  <c r="BD41" i="22" s="1"/>
  <c r="CN38" i="22"/>
  <c r="CN29" i="22"/>
  <c r="CN41" i="22" s="1"/>
  <c r="DX38" i="22"/>
  <c r="DX29" i="22"/>
  <c r="DX41" i="22" s="1"/>
  <c r="FH38" i="22"/>
  <c r="FH29" i="22"/>
  <c r="FH41" i="22" s="1"/>
  <c r="DM29" i="22"/>
  <c r="DM41" i="22" s="1"/>
  <c r="AA38" i="22"/>
  <c r="DR38" i="22"/>
  <c r="FZ15" i="22"/>
  <c r="G38" i="22"/>
  <c r="G29" i="22"/>
  <c r="G41" i="22" s="1"/>
  <c r="Z29" i="22"/>
  <c r="Z41" i="22" s="1"/>
  <c r="Z38" i="22"/>
  <c r="AQ38" i="22"/>
  <c r="AQ29" i="22"/>
  <c r="AQ41" i="22" s="1"/>
  <c r="BJ29" i="22"/>
  <c r="BJ41" i="22" s="1"/>
  <c r="BJ38" i="22"/>
  <c r="CA38" i="22"/>
  <c r="CA29" i="22"/>
  <c r="CA41" i="22" s="1"/>
  <c r="CT29" i="22"/>
  <c r="CT41" i="22" s="1"/>
  <c r="CT38" i="22"/>
  <c r="ED38" i="22"/>
  <c r="ED29" i="22"/>
  <c r="ED41" i="22" s="1"/>
  <c r="FN38" i="22"/>
  <c r="FN29" i="22"/>
  <c r="FN41" i="22" s="1"/>
  <c r="BC38" i="22"/>
  <c r="ET38" i="22"/>
  <c r="ET29" i="22"/>
  <c r="ET41" i="22" s="1"/>
  <c r="FF38" i="22"/>
  <c r="FF29" i="22"/>
  <c r="FF41" i="22" s="1"/>
  <c r="FR38" i="22"/>
  <c r="FR29" i="22"/>
  <c r="FR41" i="22" s="1"/>
  <c r="H38" i="22"/>
  <c r="H29" i="22"/>
  <c r="H41" i="22" s="1"/>
  <c r="AR38" i="22"/>
  <c r="AR29" i="22"/>
  <c r="AR41" i="22" s="1"/>
  <c r="CB38" i="22"/>
  <c r="CB29" i="22"/>
  <c r="CB41" i="22" s="1"/>
  <c r="DL38" i="22"/>
  <c r="DL29" i="22"/>
  <c r="DL41" i="22" s="1"/>
  <c r="EV38" i="22"/>
  <c r="EV29" i="22"/>
  <c r="EV41" i="22" s="1"/>
  <c r="CU29" i="22"/>
  <c r="CU41" i="22" s="1"/>
  <c r="FO29" i="22"/>
  <c r="FO41" i="22" s="1"/>
  <c r="CV29" i="22"/>
  <c r="CV41" i="22" s="1"/>
  <c r="FP29" i="22"/>
  <c r="FP41" i="22" s="1"/>
  <c r="I38" i="23"/>
  <c r="I29" i="23"/>
  <c r="I41" i="23" s="1"/>
  <c r="U38" i="23"/>
  <c r="U29" i="23"/>
  <c r="U41" i="23" s="1"/>
  <c r="AG38" i="23"/>
  <c r="AG29" i="23"/>
  <c r="AG41" i="23" s="1"/>
  <c r="EW29" i="22"/>
  <c r="EW41" i="22" s="1"/>
  <c r="N29" i="22"/>
  <c r="N41" i="22" s="1"/>
  <c r="N38" i="22"/>
  <c r="AE38" i="22"/>
  <c r="AE29" i="22"/>
  <c r="AE41" i="22" s="1"/>
  <c r="AX29" i="22"/>
  <c r="AX41" i="22" s="1"/>
  <c r="AX38" i="22"/>
  <c r="BO38" i="22"/>
  <c r="BO29" i="22"/>
  <c r="BO41" i="22" s="1"/>
  <c r="FB38" i="22"/>
  <c r="FB29" i="22"/>
  <c r="FB41" i="22" s="1"/>
  <c r="N29" i="23"/>
  <c r="N41" i="23" s="1"/>
  <c r="N38" i="23"/>
  <c r="Z29" i="23"/>
  <c r="Z41" i="23" s="1"/>
  <c r="Z38" i="23"/>
  <c r="AL29" i="23"/>
  <c r="AL41" i="23" s="1"/>
  <c r="AL38" i="23"/>
  <c r="AX29" i="23"/>
  <c r="AX41" i="23" s="1"/>
  <c r="AX38" i="23"/>
  <c r="BJ29" i="23"/>
  <c r="BJ41" i="23" s="1"/>
  <c r="BJ38" i="23"/>
  <c r="BV29" i="23"/>
  <c r="BV41" i="23" s="1"/>
  <c r="BV38" i="23"/>
  <c r="CH29" i="23"/>
  <c r="CH41" i="23" s="1"/>
  <c r="CH38" i="23"/>
  <c r="CT29" i="23"/>
  <c r="CT41" i="23" s="1"/>
  <c r="CT38" i="23"/>
  <c r="DF29" i="23"/>
  <c r="DF41" i="23" s="1"/>
  <c r="DF38" i="23"/>
  <c r="DR29" i="23"/>
  <c r="DR41" i="23" s="1"/>
  <c r="DR38" i="23"/>
  <c r="ED29" i="23"/>
  <c r="ED41" i="23" s="1"/>
  <c r="ED38" i="23"/>
  <c r="EP29" i="23"/>
  <c r="EP41" i="23" s="1"/>
  <c r="EP38" i="23"/>
  <c r="FB29" i="23"/>
  <c r="FB41" i="23" s="1"/>
  <c r="FB38" i="23"/>
  <c r="FN29" i="23"/>
  <c r="FN41" i="23" s="1"/>
  <c r="FN38" i="23"/>
  <c r="E38" i="23"/>
  <c r="E29" i="23"/>
  <c r="E41" i="23" s="1"/>
  <c r="BY38" i="23"/>
  <c r="BY29" i="23"/>
  <c r="BY41" i="23" s="1"/>
  <c r="ES38" i="23"/>
  <c r="ES29" i="23"/>
  <c r="ES41" i="23" s="1"/>
  <c r="C29" i="23"/>
  <c r="C38" i="23"/>
  <c r="FZ17" i="23"/>
  <c r="C32" i="23" s="1"/>
  <c r="C34" i="23" s="1"/>
  <c r="C33" i="23"/>
  <c r="O29" i="23"/>
  <c r="O41" i="23" s="1"/>
  <c r="O38" i="23"/>
  <c r="AA29" i="23"/>
  <c r="AA41" i="23" s="1"/>
  <c r="AA38" i="23"/>
  <c r="AM29" i="23"/>
  <c r="AM41" i="23" s="1"/>
  <c r="AM38" i="23"/>
  <c r="AY29" i="23"/>
  <c r="AY41" i="23" s="1"/>
  <c r="AY38" i="23"/>
  <c r="BK29" i="23"/>
  <c r="BK41" i="23" s="1"/>
  <c r="BK38" i="23"/>
  <c r="BW29" i="23"/>
  <c r="BW41" i="23" s="1"/>
  <c r="BW38" i="23"/>
  <c r="CI29" i="23"/>
  <c r="CI41" i="23" s="1"/>
  <c r="CI38" i="23"/>
  <c r="CU29" i="23"/>
  <c r="CU41" i="23" s="1"/>
  <c r="CU38" i="23"/>
  <c r="DG29" i="23"/>
  <c r="DG41" i="23" s="1"/>
  <c r="DG38" i="23"/>
  <c r="DS29" i="23"/>
  <c r="DS41" i="23" s="1"/>
  <c r="DS38" i="23"/>
  <c r="EE29" i="23"/>
  <c r="EE41" i="23" s="1"/>
  <c r="EE38" i="23"/>
  <c r="EQ29" i="23"/>
  <c r="EQ41" i="23" s="1"/>
  <c r="EQ38" i="23"/>
  <c r="FC29" i="23"/>
  <c r="FC41" i="23" s="1"/>
  <c r="FC38" i="23"/>
  <c r="FO29" i="23"/>
  <c r="FO41" i="23" s="1"/>
  <c r="FO38" i="23"/>
  <c r="K29" i="23"/>
  <c r="K41" i="23" s="1"/>
  <c r="K38" i="23"/>
  <c r="CE38" i="23"/>
  <c r="CE29" i="23"/>
  <c r="CE41" i="23" s="1"/>
  <c r="EY38" i="23"/>
  <c r="EY29" i="23"/>
  <c r="EY41" i="23" s="1"/>
  <c r="CM29" i="22"/>
  <c r="CM41" i="22" s="1"/>
  <c r="CY29" i="22"/>
  <c r="CY41" i="22" s="1"/>
  <c r="DK29" i="22"/>
  <c r="DK41" i="22" s="1"/>
  <c r="DW29" i="22"/>
  <c r="DW41" i="22" s="1"/>
  <c r="EI29" i="22"/>
  <c r="EI41" i="22" s="1"/>
  <c r="EU29" i="22"/>
  <c r="EU41" i="22" s="1"/>
  <c r="FG29" i="22"/>
  <c r="FG41" i="22" s="1"/>
  <c r="FS29" i="22"/>
  <c r="FS41" i="22" s="1"/>
  <c r="D29" i="23"/>
  <c r="D41" i="23" s="1"/>
  <c r="D38" i="23"/>
  <c r="P29" i="23"/>
  <c r="P41" i="23" s="1"/>
  <c r="P38" i="23"/>
  <c r="AB29" i="23"/>
  <c r="AB41" i="23" s="1"/>
  <c r="AB38" i="23"/>
  <c r="AN29" i="23"/>
  <c r="AN41" i="23" s="1"/>
  <c r="AN38" i="23"/>
  <c r="BL29" i="23"/>
  <c r="BL41" i="23" s="1"/>
  <c r="BL38" i="23"/>
  <c r="BX29" i="23"/>
  <c r="BX41" i="23" s="1"/>
  <c r="BX38" i="23"/>
  <c r="CJ29" i="23"/>
  <c r="CJ41" i="23" s="1"/>
  <c r="CJ38" i="23"/>
  <c r="CV29" i="23"/>
  <c r="CV41" i="23" s="1"/>
  <c r="CV38" i="23"/>
  <c r="DH29" i="23"/>
  <c r="DH41" i="23" s="1"/>
  <c r="DH38" i="23"/>
  <c r="DT29" i="23"/>
  <c r="DT41" i="23" s="1"/>
  <c r="DT38" i="23"/>
  <c r="EF29" i="23"/>
  <c r="EF41" i="23" s="1"/>
  <c r="EF38" i="23"/>
  <c r="ER29" i="23"/>
  <c r="ER41" i="23" s="1"/>
  <c r="ER38" i="23"/>
  <c r="FD29" i="23"/>
  <c r="FD41" i="23" s="1"/>
  <c r="FD38" i="23"/>
  <c r="FP29" i="23"/>
  <c r="FP41" i="23" s="1"/>
  <c r="FP38" i="23"/>
  <c r="Q38" i="23"/>
  <c r="Q29" i="23"/>
  <c r="Q41" i="23" s="1"/>
  <c r="CK38" i="23"/>
  <c r="CK29" i="23"/>
  <c r="CK41" i="23" s="1"/>
  <c r="FE38" i="23"/>
  <c r="FE29" i="23"/>
  <c r="FE41" i="23" s="1"/>
  <c r="W29" i="23"/>
  <c r="W41" i="23" s="1"/>
  <c r="W38" i="23"/>
  <c r="CQ38" i="23"/>
  <c r="CQ29" i="23"/>
  <c r="CQ41" i="23" s="1"/>
  <c r="FK38" i="23"/>
  <c r="FK29" i="23"/>
  <c r="FK41" i="23" s="1"/>
  <c r="F38" i="23"/>
  <c r="F29" i="23"/>
  <c r="F41" i="23" s="1"/>
  <c r="R38" i="23"/>
  <c r="R29" i="23"/>
  <c r="R41" i="23" s="1"/>
  <c r="AD38" i="23"/>
  <c r="AD29" i="23"/>
  <c r="AD41" i="23" s="1"/>
  <c r="AP38" i="23"/>
  <c r="AP29" i="23"/>
  <c r="AP41" i="23" s="1"/>
  <c r="BB38" i="23"/>
  <c r="BB29" i="23"/>
  <c r="BB41" i="23" s="1"/>
  <c r="BN38" i="23"/>
  <c r="BN29" i="23"/>
  <c r="BN41" i="23" s="1"/>
  <c r="BZ38" i="23"/>
  <c r="BZ29" i="23"/>
  <c r="BZ41" i="23" s="1"/>
  <c r="CL38" i="23"/>
  <c r="CL29" i="23"/>
  <c r="CL41" i="23" s="1"/>
  <c r="CX38" i="23"/>
  <c r="CX29" i="23"/>
  <c r="CX41" i="23" s="1"/>
  <c r="DJ38" i="23"/>
  <c r="DJ29" i="23"/>
  <c r="DJ41" i="23" s="1"/>
  <c r="DV38" i="23"/>
  <c r="DV29" i="23"/>
  <c r="DV41" i="23" s="1"/>
  <c r="EH38" i="23"/>
  <c r="EH29" i="23"/>
  <c r="EH41" i="23" s="1"/>
  <c r="ET38" i="23"/>
  <c r="ET29" i="23"/>
  <c r="ET41" i="23" s="1"/>
  <c r="FF38" i="23"/>
  <c r="FF29" i="23"/>
  <c r="FF41" i="23" s="1"/>
  <c r="FR38" i="23"/>
  <c r="FR29" i="23"/>
  <c r="FR41" i="23" s="1"/>
  <c r="AC38" i="23"/>
  <c r="AC29" i="23"/>
  <c r="AC41" i="23" s="1"/>
  <c r="CW38" i="23"/>
  <c r="CW29" i="23"/>
  <c r="CW41" i="23" s="1"/>
  <c r="FQ38" i="23"/>
  <c r="FQ29" i="23"/>
  <c r="FQ41" i="23" s="1"/>
  <c r="G38" i="23"/>
  <c r="G29" i="23"/>
  <c r="G41" i="23" s="1"/>
  <c r="S38" i="23"/>
  <c r="S29" i="23"/>
  <c r="S41" i="23" s="1"/>
  <c r="AE38" i="23"/>
  <c r="AE29" i="23"/>
  <c r="AE41" i="23" s="1"/>
  <c r="AQ38" i="23"/>
  <c r="AQ29" i="23"/>
  <c r="AQ41" i="23" s="1"/>
  <c r="BC38" i="23"/>
  <c r="BC29" i="23"/>
  <c r="BC41" i="23" s="1"/>
  <c r="BO38" i="23"/>
  <c r="BO29" i="23"/>
  <c r="BO41" i="23" s="1"/>
  <c r="CA38" i="23"/>
  <c r="CA29" i="23"/>
  <c r="CA41" i="23" s="1"/>
  <c r="CM38" i="23"/>
  <c r="CM29" i="23"/>
  <c r="CM41" i="23" s="1"/>
  <c r="CY38" i="23"/>
  <c r="CY29" i="23"/>
  <c r="CY41" i="23" s="1"/>
  <c r="DK38" i="23"/>
  <c r="DK29" i="23"/>
  <c r="DK41" i="23" s="1"/>
  <c r="DW38" i="23"/>
  <c r="DW29" i="23"/>
  <c r="DW41" i="23" s="1"/>
  <c r="EI38" i="23"/>
  <c r="EI29" i="23"/>
  <c r="EI41" i="23" s="1"/>
  <c r="EU38" i="23"/>
  <c r="EU29" i="23"/>
  <c r="EU41" i="23" s="1"/>
  <c r="FG38" i="23"/>
  <c r="FG29" i="23"/>
  <c r="FG41" i="23" s="1"/>
  <c r="FS38" i="23"/>
  <c r="FS29" i="23"/>
  <c r="FS41" i="23" s="1"/>
  <c r="AI29" i="23"/>
  <c r="AI41" i="23" s="1"/>
  <c r="AI38" i="23"/>
  <c r="DC38" i="23"/>
  <c r="DC29" i="23"/>
  <c r="DC41" i="23" s="1"/>
  <c r="FW38" i="23"/>
  <c r="FW29" i="23"/>
  <c r="FW41" i="23" s="1"/>
  <c r="H38" i="23"/>
  <c r="H29" i="23"/>
  <c r="H41" i="23" s="1"/>
  <c r="T38" i="23"/>
  <c r="T29" i="23"/>
  <c r="T41" i="23" s="1"/>
  <c r="AF38" i="23"/>
  <c r="AF29" i="23"/>
  <c r="AF41" i="23" s="1"/>
  <c r="AR38" i="23"/>
  <c r="AR29" i="23"/>
  <c r="AR41" i="23" s="1"/>
  <c r="BD38" i="23"/>
  <c r="BD29" i="23"/>
  <c r="BD41" i="23" s="1"/>
  <c r="BP38" i="23"/>
  <c r="BP29" i="23"/>
  <c r="BP41" i="23" s="1"/>
  <c r="CB38" i="23"/>
  <c r="CB29" i="23"/>
  <c r="CB41" i="23" s="1"/>
  <c r="CN38" i="23"/>
  <c r="CN29" i="23"/>
  <c r="CN41" i="23" s="1"/>
  <c r="CZ38" i="23"/>
  <c r="CZ29" i="23"/>
  <c r="CZ41" i="23" s="1"/>
  <c r="DL38" i="23"/>
  <c r="DL29" i="23"/>
  <c r="DL41" i="23" s="1"/>
  <c r="DX38" i="23"/>
  <c r="DX29" i="23"/>
  <c r="DX41" i="23" s="1"/>
  <c r="EJ38" i="23"/>
  <c r="EJ29" i="23"/>
  <c r="EJ41" i="23" s="1"/>
  <c r="EV38" i="23"/>
  <c r="EV29" i="23"/>
  <c r="EV41" i="23" s="1"/>
  <c r="FH38" i="23"/>
  <c r="FH29" i="23"/>
  <c r="FH41" i="23" s="1"/>
  <c r="FT38" i="23"/>
  <c r="FT29" i="23"/>
  <c r="FT41" i="23" s="1"/>
  <c r="AO38" i="23"/>
  <c r="AO29" i="23"/>
  <c r="AO41" i="23" s="1"/>
  <c r="DI38" i="23"/>
  <c r="DI29" i="23"/>
  <c r="DI41" i="23" s="1"/>
  <c r="AS38" i="23"/>
  <c r="AS29" i="23"/>
  <c r="AS41" i="23" s="1"/>
  <c r="BE38" i="23"/>
  <c r="BE29" i="23"/>
  <c r="BE41" i="23" s="1"/>
  <c r="BQ38" i="23"/>
  <c r="BQ29" i="23"/>
  <c r="BQ41" i="23" s="1"/>
  <c r="CC38" i="23"/>
  <c r="CC29" i="23"/>
  <c r="CC41" i="23" s="1"/>
  <c r="CO38" i="23"/>
  <c r="CO29" i="23"/>
  <c r="CO41" i="23" s="1"/>
  <c r="DA38" i="23"/>
  <c r="DA29" i="23"/>
  <c r="DA41" i="23" s="1"/>
  <c r="DM38" i="23"/>
  <c r="DM29" i="23"/>
  <c r="DM41" i="23" s="1"/>
  <c r="DY38" i="23"/>
  <c r="DY29" i="23"/>
  <c r="DY41" i="23" s="1"/>
  <c r="EK38" i="23"/>
  <c r="EK29" i="23"/>
  <c r="EK41" i="23" s="1"/>
  <c r="EW38" i="23"/>
  <c r="EW29" i="23"/>
  <c r="EW41" i="23" s="1"/>
  <c r="FI38" i="23"/>
  <c r="FI29" i="23"/>
  <c r="FI41" i="23" s="1"/>
  <c r="FU38" i="23"/>
  <c r="FU29" i="23"/>
  <c r="FU41" i="23" s="1"/>
  <c r="AU29" i="23"/>
  <c r="AU41" i="23" s="1"/>
  <c r="AU38" i="23"/>
  <c r="DO38" i="23"/>
  <c r="DO29" i="23"/>
  <c r="DO41" i="23" s="1"/>
  <c r="J38" i="23"/>
  <c r="J29" i="23"/>
  <c r="J41" i="23" s="1"/>
  <c r="V38" i="23"/>
  <c r="V29" i="23"/>
  <c r="V41" i="23" s="1"/>
  <c r="AH38" i="23"/>
  <c r="AH29" i="23"/>
  <c r="AH41" i="23" s="1"/>
  <c r="AT38" i="23"/>
  <c r="AT29" i="23"/>
  <c r="AT41" i="23" s="1"/>
  <c r="BF38" i="23"/>
  <c r="BF29" i="23"/>
  <c r="BF41" i="23" s="1"/>
  <c r="BR38" i="23"/>
  <c r="BR29" i="23"/>
  <c r="BR41" i="23" s="1"/>
  <c r="CD38" i="23"/>
  <c r="CD29" i="23"/>
  <c r="CD41" i="23" s="1"/>
  <c r="CP38" i="23"/>
  <c r="CP29" i="23"/>
  <c r="CP41" i="23" s="1"/>
  <c r="DB38" i="23"/>
  <c r="DB29" i="23"/>
  <c r="DB41" i="23" s="1"/>
  <c r="DN38" i="23"/>
  <c r="DN29" i="23"/>
  <c r="DN41" i="23" s="1"/>
  <c r="DZ38" i="23"/>
  <c r="DZ29" i="23"/>
  <c r="DZ41" i="23" s="1"/>
  <c r="EL38" i="23"/>
  <c r="EL29" i="23"/>
  <c r="EL41" i="23" s="1"/>
  <c r="EX38" i="23"/>
  <c r="EX29" i="23"/>
  <c r="EX41" i="23" s="1"/>
  <c r="FJ38" i="23"/>
  <c r="FJ29" i="23"/>
  <c r="FJ41" i="23" s="1"/>
  <c r="FV38" i="23"/>
  <c r="FV29" i="23"/>
  <c r="FV41" i="23" s="1"/>
  <c r="BA38" i="23"/>
  <c r="BA29" i="23"/>
  <c r="BA41" i="23" s="1"/>
  <c r="DU38" i="23"/>
  <c r="DU29" i="23"/>
  <c r="DU41" i="23" s="1"/>
  <c r="BG38" i="23"/>
  <c r="BG29" i="23"/>
  <c r="BG41" i="23" s="1"/>
  <c r="EA38" i="23"/>
  <c r="EA29" i="23"/>
  <c r="EA41" i="23" s="1"/>
  <c r="FY15" i="23"/>
  <c r="FY17" i="23" s="1"/>
  <c r="FY29" i="23" s="1"/>
  <c r="FZ15" i="23"/>
  <c r="FZ29" i="16" l="1"/>
  <c r="D32" i="16" s="1"/>
  <c r="D33" i="16"/>
  <c r="C41" i="16"/>
  <c r="FZ41" i="16" s="1"/>
  <c r="C41" i="18"/>
  <c r="FZ41" i="18" s="1"/>
  <c r="FZ29" i="18"/>
  <c r="D32" i="18" s="1"/>
  <c r="D34" i="18" s="1"/>
  <c r="D33" i="18"/>
  <c r="FZ38" i="16"/>
  <c r="C34" i="18"/>
  <c r="G38" i="17"/>
  <c r="G29" i="17"/>
  <c r="G41" i="17" s="1"/>
  <c r="C34" i="16"/>
  <c r="FZ38" i="23"/>
  <c r="FZ38" i="22"/>
  <c r="C41" i="22"/>
  <c r="FZ41" i="22" s="1"/>
  <c r="FZ29" i="22"/>
  <c r="D32" i="22" s="1"/>
  <c r="D33" i="22"/>
  <c r="FZ29" i="19"/>
  <c r="D32" i="19" s="1"/>
  <c r="D34" i="19" s="1"/>
  <c r="D33" i="19"/>
  <c r="C41" i="19"/>
  <c r="FZ41" i="19" s="1"/>
  <c r="FZ17" i="17"/>
  <c r="C32" i="17" s="1"/>
  <c r="C29" i="17"/>
  <c r="C38" i="17"/>
  <c r="FZ38" i="17" s="1"/>
  <c r="C33" i="17"/>
  <c r="C38" i="21"/>
  <c r="FZ38" i="21" s="1"/>
  <c r="C33" i="21"/>
  <c r="C29" i="21"/>
  <c r="FZ17" i="21"/>
  <c r="C32" i="21" s="1"/>
  <c r="C34" i="19"/>
  <c r="FZ29" i="23"/>
  <c r="D32" i="23" s="1"/>
  <c r="C41" i="23"/>
  <c r="FZ41" i="23" s="1"/>
  <c r="D33" i="23"/>
  <c r="FZ15" i="21"/>
  <c r="FZ38" i="19"/>
  <c r="C33" i="20"/>
  <c r="C29" i="20"/>
  <c r="FZ17" i="20"/>
  <c r="C32" i="20" s="1"/>
  <c r="C34" i="20" s="1"/>
  <c r="C38" i="20"/>
  <c r="FZ38" i="20" s="1"/>
  <c r="D33" i="20" l="1"/>
  <c r="C41" i="20"/>
  <c r="FZ41" i="20" s="1"/>
  <c r="FZ29" i="20"/>
  <c r="D32" i="20" s="1"/>
  <c r="D33" i="17"/>
  <c r="FZ29" i="17"/>
  <c r="D32" i="17" s="1"/>
  <c r="D34" i="17" s="1"/>
  <c r="C41" i="17"/>
  <c r="FZ41" i="17" s="1"/>
  <c r="C34" i="17"/>
  <c r="D34" i="23"/>
  <c r="C34" i="21"/>
  <c r="D34" i="22"/>
  <c r="C41" i="21"/>
  <c r="FZ41" i="21" s="1"/>
  <c r="FZ29" i="21"/>
  <c r="D32" i="21" s="1"/>
  <c r="D33" i="21"/>
  <c r="D34" i="16"/>
  <c r="D34" i="21" l="1"/>
  <c r="D34" i="2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 Kahle</author>
  </authors>
  <commentList>
    <comment ref="CD24" authorId="0" shapeId="0" xr:uid="{6226224A-B1EC-4021-9B87-3B506BB9EA3E}">
      <text>
        <r>
          <rPr>
            <b/>
            <sz val="9"/>
            <color indexed="81"/>
            <rFont val="Tahoma"/>
            <family val="2"/>
          </rPr>
          <t>$700 each month by district request for 27 months.  Final amount will be February 2025 for $367.34. Total due to CDE is $19,267.34.</t>
        </r>
      </text>
    </comment>
    <comment ref="CX24" authorId="0" shapeId="0" xr:uid="{97D71669-8ADC-4FA5-BCBF-32E6B5D14DF5}">
      <text>
        <r>
          <rPr>
            <b/>
            <sz val="9"/>
            <color indexed="81"/>
            <rFont val="Tahoma"/>
            <family val="2"/>
          </rPr>
          <t xml:space="preserve">July 2021 -$4,177.32
July 2022 -$4,177.32
July 2023 -$4,177.32
July 2024 -$4,177.32
Once per year only, remove for remaining months each year.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 Kahle</author>
  </authors>
  <commentList>
    <comment ref="BC22" authorId="0" shapeId="0" xr:uid="{1CC7AA89-8B5F-484D-882B-09DD6087A25B}">
      <text>
        <r>
          <rPr>
            <b/>
            <sz val="9"/>
            <color indexed="81"/>
            <rFont val="Tahoma"/>
            <family val="2"/>
          </rPr>
          <t>Remove the additional $45179 in October.  Withholding to catch up for July amount.</t>
        </r>
      </text>
    </comment>
    <comment ref="CE24" authorId="0" shapeId="0" xr:uid="{EBAE6F56-BAC2-46D3-A09F-C4C00588CB41}">
      <text>
        <r>
          <rPr>
            <b/>
            <sz val="9"/>
            <color indexed="81"/>
            <rFont val="Tahoma"/>
            <family val="2"/>
          </rPr>
          <t>$700 each month by district request for 27 months.  Final amount will be February 2025 for $367.34. Total due to CDE is $19,267.34.</t>
        </r>
      </text>
    </comment>
    <comment ref="CY24" authorId="0" shapeId="0" xr:uid="{CD379338-35A7-45F1-BDE6-9236646EA3E9}">
      <text>
        <r>
          <rPr>
            <b/>
            <sz val="9"/>
            <color indexed="81"/>
            <rFont val="Tahoma"/>
            <family val="2"/>
          </rPr>
          <t xml:space="preserve">July 2021 -$4,177.32
July 2022 -$4,177.32
July 2023 -$4,177.32
July 2024 -$4,177.32
Once per year only, remove for remaining months each year.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Fornecker, Gene</author>
    <author>Tim Kahle</author>
  </authors>
  <commentList>
    <comment ref="FY22" authorId="0" shapeId="0" xr:uid="{741EAC7B-9048-4961-8611-F8BC83CB6AE3}">
      <text>
        <r>
          <rPr>
            <b/>
            <sz val="9"/>
            <color indexed="81"/>
            <rFont val="Tahoma"/>
            <family val="2"/>
          </rPr>
          <t>Fornecker, Gene:</t>
        </r>
        <r>
          <rPr>
            <sz val="9"/>
            <color indexed="81"/>
            <rFont val="Tahoma"/>
            <family val="2"/>
          </rPr>
          <t xml:space="preserve">
Added $24,230.21 for July. Remove in September
</t>
        </r>
      </text>
    </comment>
    <comment ref="CE24" authorId="1" shapeId="0" xr:uid="{6C085E70-B710-40E8-92AE-228808BF6872}">
      <text>
        <r>
          <rPr>
            <b/>
            <sz val="9"/>
            <color indexed="81"/>
            <rFont val="Tahoma"/>
            <family val="2"/>
          </rPr>
          <t>$700 each month by district request for 27 months.  Final amount will be February 2025 for $367.34. Total due to CDE is $19,267.34.</t>
        </r>
      </text>
    </comment>
    <comment ref="CY24" authorId="1" shapeId="0" xr:uid="{9AD9448A-29E3-4F77-9979-76E6D25651AC}">
      <text>
        <r>
          <rPr>
            <b/>
            <sz val="9"/>
            <color indexed="81"/>
            <rFont val="Tahoma"/>
            <family val="2"/>
          </rPr>
          <t xml:space="preserve">July 2021 -$4,177.32
July 2022 -$4,177.32
July 2023 -$4,177.32
July 2024 -$4,177.32
Once per year only, remove for remaining months each year.
</t>
        </r>
      </text>
    </comment>
    <comment ref="DD25" authorId="1" shapeId="0" xr:uid="{341962B0-A050-4A2F-81EC-1DA0566702E7}">
      <text>
        <r>
          <rPr>
            <b/>
            <sz val="9"/>
            <color indexed="81"/>
            <rFont val="Tahoma"/>
            <family val="2"/>
          </rPr>
          <t>Remove in September 2023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 Kahle</author>
  </authors>
  <commentList>
    <comment ref="CE24" authorId="0" shapeId="0" xr:uid="{84F2B79D-4B13-4391-AB55-F3A4A6E194F2}">
      <text>
        <r>
          <rPr>
            <b/>
            <sz val="9"/>
            <color indexed="81"/>
            <rFont val="Tahoma"/>
            <family val="2"/>
          </rPr>
          <t>$700 each month by district request for 27 months.  Final amount will be February 2025 for $367.34. Total due to CDE is $19,267.34.</t>
        </r>
      </text>
    </comment>
    <comment ref="CY24" authorId="0" shapeId="0" xr:uid="{FB6D7EF0-D106-4CA4-9758-8FF28E5F5047}">
      <text>
        <r>
          <rPr>
            <b/>
            <sz val="9"/>
            <color indexed="81"/>
            <rFont val="Tahoma"/>
            <family val="2"/>
          </rPr>
          <t xml:space="preserve">July 2021 -$4,177.32
July 2022 -$4,177.32
July 2023 -$4,177.32
July 2024 -$4,177.32
Once per year only, remove for remaining months each year.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 Kahle</author>
  </authors>
  <commentList>
    <comment ref="A8" authorId="0" shapeId="0" xr:uid="{047A3BA6-3549-4DE7-A6F3-E6E2EEDAB68F}">
      <text>
        <r>
          <rPr>
            <b/>
            <sz val="9"/>
            <color indexed="81"/>
            <rFont val="Tahoma"/>
            <family val="2"/>
          </rPr>
          <t>Corrected to GT11 to remove CSI funding for CSI districts.</t>
        </r>
      </text>
    </comment>
    <comment ref="CD24" authorId="0" shapeId="0" xr:uid="{52B08A89-F5C4-4B6C-A31B-1E5C9E879F1F}">
      <text>
        <r>
          <rPr>
            <b/>
            <sz val="9"/>
            <color indexed="81"/>
            <rFont val="Tahoma"/>
            <family val="2"/>
          </rPr>
          <t>$700 each month by district request for 27 months.  Final amount will be February 2025 for $367.34. Total due to CDE is $19,267.34.</t>
        </r>
      </text>
    </comment>
    <comment ref="CX24" authorId="0" shapeId="0" xr:uid="{53C19CAB-34F1-4A42-90FF-5782222B8AA1}">
      <text>
        <r>
          <rPr>
            <b/>
            <sz val="9"/>
            <color indexed="81"/>
            <rFont val="Tahoma"/>
            <family val="2"/>
          </rPr>
          <t xml:space="preserve">July 2021 -$4,177.32
July 2022 -$4,177.32
July 2023 -$4,177.32
July 2024 -$4,177.32
Once per year only, remove for remaining months each year.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 Kahle</author>
  </authors>
  <commentList>
    <comment ref="A8" authorId="0" shapeId="0" xr:uid="{464386FF-3A46-4BD9-9169-A0FB9518B274}">
      <text>
        <r>
          <rPr>
            <b/>
            <sz val="9"/>
            <color indexed="81"/>
            <rFont val="Tahoma"/>
            <family val="2"/>
          </rPr>
          <t>Corrected to GT11 to remove CSI funding for CSI districts.</t>
        </r>
      </text>
    </comment>
    <comment ref="CD24" authorId="0" shapeId="0" xr:uid="{33426E8B-89AD-4C20-B8EB-46CC41A724B4}">
      <text>
        <r>
          <rPr>
            <b/>
            <sz val="9"/>
            <color indexed="81"/>
            <rFont val="Tahoma"/>
            <family val="2"/>
          </rPr>
          <t>$700 each month by district request for 27 months.  Final amount will be February 2025 for $367.34. Total due to CDE is $19,267.34.</t>
        </r>
      </text>
    </comment>
    <comment ref="CX24" authorId="0" shapeId="0" xr:uid="{5009D0F2-A9F8-4820-A2A1-580CA5CF86AC}">
      <text>
        <r>
          <rPr>
            <b/>
            <sz val="9"/>
            <color indexed="81"/>
            <rFont val="Tahoma"/>
            <family val="2"/>
          </rPr>
          <t xml:space="preserve">July 2021 -$4,177.32
July 2022 -$4,177.32
July 2023 -$4,177.32
July 2024 -$4,177.32
Once per year only, remove for remaining months each year.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 Kahle</author>
  </authors>
  <commentList>
    <comment ref="CE24" authorId="0" shapeId="0" xr:uid="{F7CDFB71-F854-4071-BC41-4720A6CA3A6C}">
      <text>
        <r>
          <rPr>
            <b/>
            <sz val="9"/>
            <color indexed="81"/>
            <rFont val="Tahoma"/>
            <family val="2"/>
          </rPr>
          <t>$700 each month by district request for 27 months.  Final amount will be February 2025 for $367.34. Total due to CDE is $19,267.34.</t>
        </r>
      </text>
    </comment>
    <comment ref="CY24" authorId="0" shapeId="0" xr:uid="{E90656A1-30BB-40C8-A274-EBE2945606BF}">
      <text>
        <r>
          <rPr>
            <b/>
            <sz val="9"/>
            <color indexed="81"/>
            <rFont val="Tahoma"/>
            <family val="2"/>
          </rPr>
          <t xml:space="preserve">July 2021 -$4,177.32
July 2022 -$4,177.32
July 2023 -$4,177.32
July 2024 -$4,177.32
Once per year only, remove for remaining months each year.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 Kahle</author>
  </authors>
  <commentList>
    <comment ref="CE24" authorId="0" shapeId="0" xr:uid="{8AB58A7E-7A6C-42BF-A837-EE7780960D9F}">
      <text>
        <r>
          <rPr>
            <b/>
            <sz val="9"/>
            <color indexed="81"/>
            <rFont val="Tahoma"/>
            <family val="2"/>
          </rPr>
          <t>$700 each month by district request for 27 months.  Final amount will be February 2025 for $367.34. Total due to CDE is $19,267.34.</t>
        </r>
      </text>
    </comment>
    <comment ref="CY24" authorId="0" shapeId="0" xr:uid="{A2D77F71-917C-4074-99BE-1267CCF70997}">
      <text>
        <r>
          <rPr>
            <b/>
            <sz val="9"/>
            <color indexed="81"/>
            <rFont val="Tahoma"/>
            <family val="2"/>
          </rPr>
          <t xml:space="preserve">July 2021 -$4,177.32
July 2022 -$4,177.32
July 2023 -$4,177.32
July 2024 -$4,177.32
Once per year only, remove for remaining months each year.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 Kahle</author>
  </authors>
  <commentList>
    <comment ref="CE24" authorId="0" shapeId="0" xr:uid="{4767BAD7-28F1-4807-8515-96A9ED3F222A}">
      <text>
        <r>
          <rPr>
            <b/>
            <sz val="9"/>
            <color indexed="81"/>
            <rFont val="Tahoma"/>
            <family val="2"/>
          </rPr>
          <t>$700 each month by district request for 27 months.  Final amount will be February 2025 for $367.34. Total due to CDE is $19,267.34.</t>
        </r>
      </text>
    </comment>
    <comment ref="CY24" authorId="0" shapeId="0" xr:uid="{36004204-72D1-4109-8724-A844601E0AE5}">
      <text>
        <r>
          <rPr>
            <b/>
            <sz val="9"/>
            <color indexed="81"/>
            <rFont val="Tahoma"/>
            <family val="2"/>
          </rPr>
          <t xml:space="preserve">July 2021 -$4,177.32
July 2022 -$4,177.32
July 2023 -$4,177.32
July 2024 -$4,177.32
Once per year only, remove for remaining months each year.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 Kahle</author>
  </authors>
  <commentList>
    <comment ref="CE24" authorId="0" shapeId="0" xr:uid="{3C2D865B-0E15-4363-89F0-D497F51DB699}">
      <text>
        <r>
          <rPr>
            <b/>
            <sz val="9"/>
            <color indexed="81"/>
            <rFont val="Tahoma"/>
            <family val="2"/>
          </rPr>
          <t>$700 each month by district request for 27 months.  Final amount will be February 2025 for $367.34. Total due to CDE is $19,267.34.</t>
        </r>
      </text>
    </comment>
    <comment ref="CY24" authorId="0" shapeId="0" xr:uid="{93611DF1-228F-4AE2-8014-1CB7D4A7E3C9}">
      <text>
        <r>
          <rPr>
            <b/>
            <sz val="9"/>
            <color indexed="81"/>
            <rFont val="Tahoma"/>
            <family val="2"/>
          </rPr>
          <t xml:space="preserve">July 2021 -$4,177.32
July 2022 -$4,177.32
July 2023 -$4,177.32
July 2024 -$4,177.32
Once per year only, remove for remaining months each year.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 Kahle</author>
  </authors>
  <commentList>
    <comment ref="CE24" authorId="0" shapeId="0" xr:uid="{F51142DF-80A3-4503-8DDE-8EDE4D77D2B4}">
      <text>
        <r>
          <rPr>
            <b/>
            <sz val="9"/>
            <color indexed="81"/>
            <rFont val="Tahoma"/>
            <family val="2"/>
          </rPr>
          <t>$700 each month by district request for 27 months.  Final amount will be February 2025 for $367.34. Total due to CDE is $19,267.34.</t>
        </r>
      </text>
    </comment>
    <comment ref="CY24" authorId="0" shapeId="0" xr:uid="{2135A73E-F0E2-4563-A1F2-7D93B2CB9A58}">
      <text>
        <r>
          <rPr>
            <b/>
            <sz val="9"/>
            <color indexed="81"/>
            <rFont val="Tahoma"/>
            <family val="2"/>
          </rPr>
          <t xml:space="preserve">July 2021 -$4,177.32
July 2022 -$4,177.32
July 2023 -$4,177.32
July 2024 -$4,177.32
Once per year only, remove for remaining months each year.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 Kahle</author>
  </authors>
  <commentList>
    <comment ref="CE24" authorId="0" shapeId="0" xr:uid="{125CFB0B-8F87-4B65-8C12-E38D9EDC8A73}">
      <text>
        <r>
          <rPr>
            <b/>
            <sz val="9"/>
            <color indexed="81"/>
            <rFont val="Tahoma"/>
            <family val="2"/>
          </rPr>
          <t>$700 each month by district request for 27 months.  Final amount will be February 2025 for $367.34. Total due to CDE is $19,267.34.</t>
        </r>
      </text>
    </comment>
    <comment ref="CY24" authorId="0" shapeId="0" xr:uid="{464DB82B-5D0F-48DD-BA24-BC1629A59C64}">
      <text>
        <r>
          <rPr>
            <b/>
            <sz val="9"/>
            <color indexed="81"/>
            <rFont val="Tahoma"/>
            <family val="2"/>
          </rPr>
          <t xml:space="preserve">July 2021 -$4,177.32
July 2022 -$4,177.32
July 2023 -$4,177.32
July 2024 -$4,177.32
Once per year only, remove for remaining months each year.
</t>
        </r>
      </text>
    </comment>
  </commentList>
</comments>
</file>

<file path=xl/sharedStrings.xml><?xml version="1.0" encoding="utf-8"?>
<sst xmlns="http://schemas.openxmlformats.org/spreadsheetml/2006/main" count="6784" uniqueCount="429">
  <si>
    <t xml:space="preserve"> </t>
  </si>
  <si>
    <t>0010</t>
  </si>
  <si>
    <t>0020</t>
  </si>
  <si>
    <t>0030</t>
  </si>
  <si>
    <t>0040</t>
  </si>
  <si>
    <t>0050</t>
  </si>
  <si>
    <t>0060</t>
  </si>
  <si>
    <t>0070</t>
  </si>
  <si>
    <t>0100</t>
  </si>
  <si>
    <t>0110</t>
  </si>
  <si>
    <t>0120</t>
  </si>
  <si>
    <t>0123</t>
  </si>
  <si>
    <t>0130</t>
  </si>
  <si>
    <t>0140</t>
  </si>
  <si>
    <t>0170</t>
  </si>
  <si>
    <t>0180</t>
  </si>
  <si>
    <t>0190</t>
  </si>
  <si>
    <t>0220</t>
  </si>
  <si>
    <t>0230</t>
  </si>
  <si>
    <t>0240</t>
  </si>
  <si>
    <t>0250</t>
  </si>
  <si>
    <t>0260</t>
  </si>
  <si>
    <t>0270</t>
  </si>
  <si>
    <t>0290</t>
  </si>
  <si>
    <t>0310</t>
  </si>
  <si>
    <t>0470</t>
  </si>
  <si>
    <t>0480</t>
  </si>
  <si>
    <t>0490</t>
  </si>
  <si>
    <t>0500</t>
  </si>
  <si>
    <t>0510</t>
  </si>
  <si>
    <t>0520</t>
  </si>
  <si>
    <t>0540</t>
  </si>
  <si>
    <t>0550</t>
  </si>
  <si>
    <t>0560</t>
  </si>
  <si>
    <t>0580</t>
  </si>
  <si>
    <t>0640</t>
  </si>
  <si>
    <t>0740</t>
  </si>
  <si>
    <t>0770</t>
  </si>
  <si>
    <t>0860</t>
  </si>
  <si>
    <t>0870</t>
  </si>
  <si>
    <t>0880</t>
  </si>
  <si>
    <t>0890</t>
  </si>
  <si>
    <t>0900</t>
  </si>
  <si>
    <t>0910</t>
  </si>
  <si>
    <t>0920</t>
  </si>
  <si>
    <t>0930</t>
  </si>
  <si>
    <t>0940</t>
  </si>
  <si>
    <t>0950</t>
  </si>
  <si>
    <t>0960</t>
  </si>
  <si>
    <t>0970</t>
  </si>
  <si>
    <t>0980</t>
  </si>
  <si>
    <t>0990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</si>
  <si>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</si>
  <si>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</si>
  <si>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</si>
  <si>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</si>
  <si>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</si>
  <si>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</si>
  <si>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</si>
  <si>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</si>
  <si>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</si>
  <si>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1110</t>
  </si>
  <si>
    <t>1120</t>
  </si>
  <si>
    <t>1130</t>
  </si>
  <si>
    <t>1140</t>
  </si>
  <si>
    <t>1150</t>
  </si>
  <si>
    <t>1160</t>
  </si>
  <si>
    <t>1180</t>
  </si>
  <si>
    <t>1195</t>
  </si>
  <si>
    <t>1220</t>
  </si>
  <si>
    <t>1330</t>
  </si>
  <si>
    <t>1340</t>
  </si>
  <si>
    <t>1350</t>
  </si>
  <si>
    <t>1360</t>
  </si>
  <si>
    <t>1380</t>
  </si>
  <si>
    <t>1390</t>
  </si>
  <si>
    <t>1400</t>
  </si>
  <si>
    <t>1410</t>
  </si>
  <si>
    <t>1420</t>
  </si>
  <si>
    <t>1430</t>
  </si>
  <si>
    <t>1440</t>
  </si>
  <si>
    <t>1450</t>
  </si>
  <si>
    <t>1460</t>
  </si>
  <si>
    <t>1480</t>
  </si>
  <si>
    <t>1490</t>
  </si>
  <si>
    <t>1500</t>
  </si>
  <si>
    <t>1510</t>
  </si>
  <si>
    <t>1520</t>
  </si>
  <si>
    <t>1530</t>
  </si>
  <si>
    <t>1540</t>
  </si>
  <si>
    <t>1550</t>
  </si>
  <si>
    <t>1560</t>
  </si>
  <si>
    <t>1570</t>
  </si>
  <si>
    <t>1580</t>
  </si>
  <si>
    <t>1590</t>
  </si>
  <si>
    <t>1600</t>
  </si>
  <si>
    <t>1620</t>
  </si>
  <si>
    <t>1750</t>
  </si>
  <si>
    <t>1760</t>
  </si>
  <si>
    <t>1780</t>
  </si>
  <si>
    <t>1790</t>
  </si>
  <si>
    <t>1810</t>
  </si>
  <si>
    <t>1828</t>
  </si>
  <si>
    <t>1850</t>
  </si>
  <si>
    <t>1860</t>
  </si>
  <si>
    <t>1870</t>
  </si>
  <si>
    <t>1980</t>
  </si>
  <si>
    <t>1990</t>
  </si>
  <si>
    <t>2000</t>
  </si>
  <si>
    <t>2010</t>
  </si>
  <si>
    <t>2020</t>
  </si>
  <si>
    <t>2035</t>
  </si>
  <si>
    <t>2055</t>
  </si>
  <si>
    <t>2070</t>
  </si>
  <si>
    <t>2180</t>
  </si>
  <si>
    <t>2190</t>
  </si>
  <si>
    <t>2395</t>
  </si>
  <si>
    <t>2405</t>
  </si>
  <si>
    <t>2505</t>
  </si>
  <si>
    <t>2515</t>
  </si>
  <si>
    <t>2520</t>
  </si>
  <si>
    <t>2530</t>
  </si>
  <si>
    <t>2535</t>
  </si>
  <si>
    <t>2540</t>
  </si>
  <si>
    <t>2560</t>
  </si>
  <si>
    <t>2570</t>
  </si>
  <si>
    <t>2580</t>
  </si>
  <si>
    <t>2590</t>
  </si>
  <si>
    <t>2600</t>
  </si>
  <si>
    <t>2610</t>
  </si>
  <si>
    <t>2620</t>
  </si>
  <si>
    <t>2630</t>
  </si>
  <si>
    <t>2640</t>
  </si>
  <si>
    <t>2650</t>
  </si>
  <si>
    <t>2660</t>
  </si>
  <si>
    <t>2670</t>
  </si>
  <si>
    <t>2680</t>
  </si>
  <si>
    <t>2690</t>
  </si>
  <si>
    <t>2700</t>
  </si>
  <si>
    <t>2710</t>
  </si>
  <si>
    <t>2720</t>
  </si>
  <si>
    <t>2730</t>
  </si>
  <si>
    <t>2740</t>
  </si>
  <si>
    <t>2750</t>
  </si>
  <si>
    <t>2760</t>
  </si>
  <si>
    <t>2770</t>
  </si>
  <si>
    <t>2780</t>
  </si>
  <si>
    <t>2790</t>
  </si>
  <si>
    <t>2800</t>
  </si>
  <si>
    <t>2810</t>
  </si>
  <si>
    <t>2820</t>
  </si>
  <si>
    <t>2830</t>
  </si>
  <si>
    <t>2840</t>
  </si>
  <si>
    <t>2862</t>
  </si>
  <si>
    <t>2865</t>
  </si>
  <si>
    <t>3000</t>
  </si>
  <si>
    <t>3010</t>
  </si>
  <si>
    <t>3020</t>
  </si>
  <si>
    <t>3030</t>
  </si>
  <si>
    <t>3040</t>
  </si>
  <si>
    <t>3050</t>
  </si>
  <si>
    <t>3060</t>
  </si>
  <si>
    <t>3070</t>
  </si>
  <si>
    <t>3080</t>
  </si>
  <si>
    <t>3085</t>
  </si>
  <si>
    <t>3090</t>
  </si>
  <si>
    <t>3100</t>
  </si>
  <si>
    <t>3110</t>
  </si>
  <si>
    <t>3120</t>
  </si>
  <si>
    <t>3130</t>
  </si>
  <si>
    <t>3140</t>
  </si>
  <si>
    <t>3145</t>
  </si>
  <si>
    <t>3146</t>
  </si>
  <si>
    <t>3147</t>
  </si>
  <si>
    <t>3148</t>
  </si>
  <si>
    <t>3200</t>
  </si>
  <si>
    <t>3210</t>
  </si>
  <si>
    <t>3220</t>
  </si>
  <si>
    <t>3230</t>
  </si>
  <si>
    <t>8001</t>
  </si>
  <si>
    <t>ADAMS</t>
  </si>
  <si>
    <t>ALAMOSA</t>
  </si>
  <si>
    <t>ARAPAHOE</t>
  </si>
  <si>
    <t>ARCHULETA</t>
  </si>
  <si>
    <t>BACA</t>
  </si>
  <si>
    <t>BENT</t>
  </si>
  <si>
    <t>BOULDER</t>
  </si>
  <si>
    <t>CHAFFEE</t>
  </si>
  <si>
    <t>CHEYENNE</t>
  </si>
  <si>
    <t>CLEAR CREEK</t>
  </si>
  <si>
    <t>CONEJOS</t>
  </si>
  <si>
    <t>COSTILLA</t>
  </si>
  <si>
    <t>CROWLEY</t>
  </si>
  <si>
    <t>CUSTER</t>
  </si>
  <si>
    <t>DELTA</t>
  </si>
  <si>
    <t>DENVER</t>
  </si>
  <si>
    <t>DOLORES</t>
  </si>
  <si>
    <t>DOUGLAS</t>
  </si>
  <si>
    <t>EAGLE</t>
  </si>
  <si>
    <t>ELBERT</t>
  </si>
  <si>
    <t>EL PASO</t>
  </si>
  <si>
    <t>FREMONT</t>
  </si>
  <si>
    <t>GARFIELD</t>
  </si>
  <si>
    <t>GILPIN</t>
  </si>
  <si>
    <t>GRAND</t>
  </si>
  <si>
    <t>GUNNISON</t>
  </si>
  <si>
    <t>HINSDALE</t>
  </si>
  <si>
    <t>HUERFANO</t>
  </si>
  <si>
    <t>JACKSON</t>
  </si>
  <si>
    <t>JEFFERSON</t>
  </si>
  <si>
    <t>KIOWA</t>
  </si>
  <si>
    <t>KIT CARSON</t>
  </si>
  <si>
    <t>LAKE</t>
  </si>
  <si>
    <t>LA PLATA</t>
  </si>
  <si>
    <t>LARIMER</t>
  </si>
  <si>
    <t>LAS ANIMAS</t>
  </si>
  <si>
    <t>LINCOLN</t>
  </si>
  <si>
    <t>LOGAN</t>
  </si>
  <si>
    <t>MESA</t>
  </si>
  <si>
    <t>MINERAL</t>
  </si>
  <si>
    <t>MOFFAT</t>
  </si>
  <si>
    <t>MONTEZUMA</t>
  </si>
  <si>
    <t xml:space="preserve">MONTEZUMA </t>
  </si>
  <si>
    <t>MONTROSE</t>
  </si>
  <si>
    <t>MORGAN</t>
  </si>
  <si>
    <t>OTERO</t>
  </si>
  <si>
    <t>OURAY</t>
  </si>
  <si>
    <t>PARK</t>
  </si>
  <si>
    <t>PHILLIPS</t>
  </si>
  <si>
    <t>PITKIN</t>
  </si>
  <si>
    <t>PROWERS</t>
  </si>
  <si>
    <t>PUEBLO</t>
  </si>
  <si>
    <t>RIO BLANCO</t>
  </si>
  <si>
    <t>RIO GRANDE</t>
  </si>
  <si>
    <t>ROUTT</t>
  </si>
  <si>
    <t>SAGUACHE</t>
  </si>
  <si>
    <t>SAN JUAN</t>
  </si>
  <si>
    <t>SAN MIGUEL</t>
  </si>
  <si>
    <t>SEDGWICK</t>
  </si>
  <si>
    <t>SUMMIT</t>
  </si>
  <si>
    <t>TELLER</t>
  </si>
  <si>
    <t>WASHINGTON</t>
  </si>
  <si>
    <t>WELD</t>
  </si>
  <si>
    <t>YUMA</t>
  </si>
  <si>
    <t>STATE</t>
  </si>
  <si>
    <t>MAPLETON</t>
  </si>
  <si>
    <t>FIVE STAR</t>
  </si>
  <si>
    <t>COMMERCE CITY</t>
  </si>
  <si>
    <t>27J</t>
  </si>
  <si>
    <t>BENNETT</t>
  </si>
  <si>
    <t>STRASBURG</t>
  </si>
  <si>
    <t>WESTMINSTER</t>
  </si>
  <si>
    <t>SANGRE DECRISTO</t>
  </si>
  <si>
    <t>ENGLEWOOD</t>
  </si>
  <si>
    <t>SHERIDAN</t>
  </si>
  <si>
    <t>CHERRY CREEK</t>
  </si>
  <si>
    <t>LITTLETON</t>
  </si>
  <si>
    <t>DEER TRAIL</t>
  </si>
  <si>
    <t>AURORA</t>
  </si>
  <si>
    <t>BYERS</t>
  </si>
  <si>
    <t>WALSH</t>
  </si>
  <si>
    <t>PRITCHETT</t>
  </si>
  <si>
    <t>SPRINGFIELD</t>
  </si>
  <si>
    <t>VILAS</t>
  </si>
  <si>
    <t>CAMPO</t>
  </si>
  <si>
    <t>MCCLAVE</t>
  </si>
  <si>
    <t>ST VRAIN</t>
  </si>
  <si>
    <t>BUENA VISTA</t>
  </si>
  <si>
    <t>SALIDA</t>
  </si>
  <si>
    <t>CHEYENNE R-5</t>
  </si>
  <si>
    <t>NORTH CONEJOS</t>
  </si>
  <si>
    <t>SANFORD</t>
  </si>
  <si>
    <t>SOUTH CONEJOS</t>
  </si>
  <si>
    <t>CENTENNIAL</t>
  </si>
  <si>
    <t>SIERRA GRANDE</t>
  </si>
  <si>
    <t>WESTCLIFFE</t>
  </si>
  <si>
    <t>ELIZABETH</t>
  </si>
  <si>
    <t>BIG SANDY</t>
  </si>
  <si>
    <t>AGATE</t>
  </si>
  <si>
    <t>CALHAN</t>
  </si>
  <si>
    <t>HARRISON</t>
  </si>
  <si>
    <t>WIDEFIELD</t>
  </si>
  <si>
    <t>FOUNTAIN</t>
  </si>
  <si>
    <t>COLORADO SPRINGS</t>
  </si>
  <si>
    <t>CHEYENNE MOUNTAIN</t>
  </si>
  <si>
    <t>MANITOU SPRINGS</t>
  </si>
  <si>
    <t>ACADEMY</t>
  </si>
  <si>
    <t>ELLICOTT</t>
  </si>
  <si>
    <t>PEYTON</t>
  </si>
  <si>
    <t>HANOVER</t>
  </si>
  <si>
    <t>LEWIS-PALMER</t>
  </si>
  <si>
    <t>DISTRICT 49</t>
  </si>
  <si>
    <t>EDISON</t>
  </si>
  <si>
    <t>MIAMI-YODER</t>
  </si>
  <si>
    <t>CANON CITY</t>
  </si>
  <si>
    <t>FLORENCE</t>
  </si>
  <si>
    <t>COTOPAXI</t>
  </si>
  <si>
    <t>ROARING FORK</t>
  </si>
  <si>
    <t>GARFIELD COUNTY</t>
  </si>
  <si>
    <t>GARFIELD COUNTY 16</t>
  </si>
  <si>
    <t>WEST GRAND</t>
  </si>
  <si>
    <t>EAST GRAND</t>
  </si>
  <si>
    <t>LA VETA</t>
  </si>
  <si>
    <t>NORTH PARK</t>
  </si>
  <si>
    <t>EADS</t>
  </si>
  <si>
    <t>PLAINVIEW</t>
  </si>
  <si>
    <t>ARRIBA/FLAGLER</t>
  </si>
  <si>
    <t>HI PLAINS</t>
  </si>
  <si>
    <t>STRATTON</t>
  </si>
  <si>
    <t>BETHUNE</t>
  </si>
  <si>
    <t>BURLINGTON</t>
  </si>
  <si>
    <t>DURANGO</t>
  </si>
  <si>
    <t>BAYFIELD</t>
  </si>
  <si>
    <t>IGNACIO</t>
  </si>
  <si>
    <t>POUDRE</t>
  </si>
  <si>
    <t>THOMPSON</t>
  </si>
  <si>
    <t>ESTES PRK</t>
  </si>
  <si>
    <t>TRINIDAD</t>
  </si>
  <si>
    <t>PRIMERO</t>
  </si>
  <si>
    <t>HOEHNE</t>
  </si>
  <si>
    <t>AGUILAR</t>
  </si>
  <si>
    <t>BRANSON</t>
  </si>
  <si>
    <t>KIM</t>
  </si>
  <si>
    <t>GENOA-HUGO</t>
  </si>
  <si>
    <t>LIMON</t>
  </si>
  <si>
    <t>KARVAL</t>
  </si>
  <si>
    <t>VALLEY</t>
  </si>
  <si>
    <t>FRENCHMAN</t>
  </si>
  <si>
    <t>BUFFALO</t>
  </si>
  <si>
    <t>PLATEAU</t>
  </si>
  <si>
    <t>DEBEQUE</t>
  </si>
  <si>
    <t>MESA VALLEY</t>
  </si>
  <si>
    <t>CREEDE</t>
  </si>
  <si>
    <t>MANCOS</t>
  </si>
  <si>
    <t>WEST END</t>
  </si>
  <si>
    <t>BRUSH</t>
  </si>
  <si>
    <t>FT MORGAN</t>
  </si>
  <si>
    <t>WELDON</t>
  </si>
  <si>
    <t>WIGGINS</t>
  </si>
  <si>
    <t>EAST OTERO</t>
  </si>
  <si>
    <t>ROCKY FORD</t>
  </si>
  <si>
    <t>MANZANOLA</t>
  </si>
  <si>
    <t>FOWLER</t>
  </si>
  <si>
    <t>CHERAW</t>
  </si>
  <si>
    <t>SWINK</t>
  </si>
  <si>
    <t>RIDGWAY</t>
  </si>
  <si>
    <t>PLATTE CANYON</t>
  </si>
  <si>
    <t>HOLYOKE</t>
  </si>
  <si>
    <t>HAXTUN</t>
  </si>
  <si>
    <t>ASPEN</t>
  </si>
  <si>
    <t>GRANADA</t>
  </si>
  <si>
    <t>LAMAR</t>
  </si>
  <si>
    <t>HOLLY</t>
  </si>
  <si>
    <t>WILEY</t>
  </si>
  <si>
    <t>PUEBLO CITY</t>
  </si>
  <si>
    <t>PUEBLO RURAL</t>
  </si>
  <si>
    <t>MEEKER</t>
  </si>
  <si>
    <t>RANGELY</t>
  </si>
  <si>
    <t>DEL NORTE</t>
  </si>
  <si>
    <t>MONTE VISTA</t>
  </si>
  <si>
    <t>SARGENT</t>
  </si>
  <si>
    <t>HAYDEN</t>
  </si>
  <si>
    <t>STEAMBOAT SPRINGS</t>
  </si>
  <si>
    <t>SOUTH ROUTT</t>
  </si>
  <si>
    <t>MTN VALLEY</t>
  </si>
  <si>
    <t>CENTER</t>
  </si>
  <si>
    <t>SILVERTON</t>
  </si>
  <si>
    <t>TELLURIDE</t>
  </si>
  <si>
    <t>NORWOOD</t>
  </si>
  <si>
    <t>JULESBURG</t>
  </si>
  <si>
    <t>REVERE</t>
  </si>
  <si>
    <t>CRIPPLE CREEK</t>
  </si>
  <si>
    <t>WOODLAND PARK</t>
  </si>
  <si>
    <t>AKRON</t>
  </si>
  <si>
    <t>ARICKAREE</t>
  </si>
  <si>
    <t>OTIS</t>
  </si>
  <si>
    <t>LONE STAR</t>
  </si>
  <si>
    <t>WOODLIN</t>
  </si>
  <si>
    <t>GILCREST</t>
  </si>
  <si>
    <t>EATON</t>
  </si>
  <si>
    <t>WELD COUNTY RE-3J</t>
  </si>
  <si>
    <t>WINDSOR</t>
  </si>
  <si>
    <t>JOHNSTOWN</t>
  </si>
  <si>
    <t>GREELEY</t>
  </si>
  <si>
    <t>PLATTE VLY</t>
  </si>
  <si>
    <t>FORT LUPTON</t>
  </si>
  <si>
    <t>AULT-HGHLND</t>
  </si>
  <si>
    <t>BRIGGSDALE</t>
  </si>
  <si>
    <t>PRAIRIE</t>
  </si>
  <si>
    <t>PAWNEE</t>
  </si>
  <si>
    <t>WRAY</t>
  </si>
  <si>
    <t>IDALIA</t>
  </si>
  <si>
    <t>LIBERTY</t>
  </si>
  <si>
    <t>CHARTER SCHOOL INSTITUTE</t>
  </si>
  <si>
    <t>Funded Pupil Count</t>
  </si>
  <si>
    <t>Total At-Risk Pupils</t>
  </si>
  <si>
    <t>Total Program Funding</t>
  </si>
  <si>
    <t>Property Tax Revenues</t>
  </si>
  <si>
    <t>Specific Ownership Tax</t>
  </si>
  <si>
    <t>Annual State Share</t>
  </si>
  <si>
    <t>Divide by</t>
  </si>
  <si>
    <t>Year-to-Date State Share to be Paid</t>
  </si>
  <si>
    <t>Year-to-Date State Share Already Paid</t>
  </si>
  <si>
    <t>Gross State Share Payment</t>
  </si>
  <si>
    <t>Other Adjustments</t>
  </si>
  <si>
    <t>SWAP Adjustment</t>
  </si>
  <si>
    <t>Charter School Intercept</t>
  </si>
  <si>
    <t>CSI Adjustment (3%)</t>
  </si>
  <si>
    <t>State Share Payment Adjustment/Audit</t>
  </si>
  <si>
    <t>Other (Rescission COL Study)</t>
  </si>
  <si>
    <t xml:space="preserve">Total Adjustments </t>
  </si>
  <si>
    <t>Net State Share (Payment Amount)</t>
  </si>
  <si>
    <t>Gross</t>
  </si>
  <si>
    <t>Net</t>
  </si>
  <si>
    <t>early pays</t>
  </si>
  <si>
    <t>STEQ System Variances</t>
  </si>
  <si>
    <t>From STEQ Calc Entitlement</t>
  </si>
  <si>
    <t>Difference to Gross</t>
  </si>
  <si>
    <t>From STEQ GAX File</t>
  </si>
  <si>
    <t>Difference to Net</t>
  </si>
  <si>
    <t>Funded Pupil Count (FC10)</t>
  </si>
  <si>
    <t>Total At-Risk Pupils (AR6)</t>
  </si>
  <si>
    <t>Total Program Funding (GT7.1)</t>
  </si>
  <si>
    <t>Property Tax Revenues (GT7.2)</t>
  </si>
  <si>
    <t>Specific Ownership Tax (GT7.3)</t>
  </si>
  <si>
    <t>Annual State Share (GT14)</t>
  </si>
  <si>
    <t>Total Program Funding (GT11)</t>
  </si>
  <si>
    <t>Property Tax Revenues (GT12)</t>
  </si>
  <si>
    <t>Specific Ownership Tax (GT13)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</si>
</sst>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&quot;$&quot;#,##0.00_);\(&quot;$&quot;#,##0.00\)"/>
    <numFmt numFmtId="8" formatCode="&quot;$&quot;#,##0.00_);[Red]\(&quot;$&quot;#,##0.00\)"/>
    <numFmt numFmtId="43" formatCode="_(* #,##0.00_);_(* \(#,##0.00\);_(* &quot;-&quot;??_);_(@_)"/>
    <numFmt numFmtId="164" formatCode="#,##0.0_);\(#,##0.0\)"/>
    <numFmt numFmtId="165" formatCode="0.0"/>
    <numFmt numFmtId="166" formatCode="#,##0.0"/>
    <numFmt numFmtId="167" formatCode="0.000000_)"/>
  </numFmts>
  <fonts count="10" x14ac:knownFonts="1">
    <font>
      <sz val="10"/>
      <name val="Arial"/>
    </font>
    <font>
      <b/>
      <sz val="12"/>
      <color indexed="8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u/>
      <sz val="10"/>
      <name val="Arial"/>
      <family val="2"/>
    </font>
    <font>
      <b/>
      <sz val="10"/>
      <color indexed="8"/>
      <name val="Arial"/>
      <family val="2"/>
    </font>
    <font>
      <u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0" fontId="3" fillId="0" borderId="0"/>
  </cellStyleXfs>
  <cellXfs count="63">
    <xf numFmtId="0" fontId="0" fillId="0" borderId="0" xfId="0"/>
    <xf numFmtId="49" fontId="0" fillId="2" borderId="0" xfId="0" applyNumberFormat="1" applyFill="1" applyAlignment="1">
      <alignment horizontal="center"/>
    </xf>
    <xf numFmtId="49" fontId="0" fillId="0" borderId="0" xfId="0" applyNumberFormat="1" applyAlignment="1">
      <alignment horizontal="center"/>
    </xf>
    <xf numFmtId="49" fontId="0" fillId="3" borderId="0" xfId="0" applyNumberForma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3" borderId="0" xfId="0" applyNumberFormat="1" applyFont="1" applyFill="1" applyAlignment="1">
      <alignment horizontal="center"/>
    </xf>
    <xf numFmtId="0" fontId="0" fillId="0" borderId="0" xfId="0" applyAlignment="1">
      <alignment wrapText="1"/>
    </xf>
    <xf numFmtId="164" fontId="1" fillId="2" borderId="0" xfId="0" applyNumberFormat="1" applyFont="1" applyFill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164" fontId="1" fillId="3" borderId="0" xfId="0" applyNumberFormat="1" applyFont="1" applyFill="1" applyAlignment="1">
      <alignment horizontal="center" wrapText="1"/>
    </xf>
    <xf numFmtId="4" fontId="0" fillId="0" borderId="0" xfId="0" applyNumberFormat="1"/>
    <xf numFmtId="165" fontId="0" fillId="0" borderId="0" xfId="0" applyNumberFormat="1"/>
    <xf numFmtId="166" fontId="0" fillId="0" borderId="0" xfId="0" applyNumberFormat="1"/>
    <xf numFmtId="166" fontId="2" fillId="0" borderId="0" xfId="0" applyNumberFormat="1" applyFont="1"/>
    <xf numFmtId="0" fontId="2" fillId="0" borderId="0" xfId="0" applyFont="1"/>
    <xf numFmtId="0" fontId="2" fillId="0" borderId="0" xfId="0" quotePrefix="1" applyFont="1"/>
    <xf numFmtId="4" fontId="2" fillId="0" borderId="0" xfId="0" applyNumberFormat="1" applyFont="1"/>
    <xf numFmtId="40" fontId="2" fillId="0" borderId="0" xfId="0" applyNumberFormat="1" applyFont="1"/>
    <xf numFmtId="40" fontId="0" fillId="0" borderId="0" xfId="0" applyNumberFormat="1"/>
    <xf numFmtId="40" fontId="2" fillId="0" borderId="0" xfId="2" applyFont="1"/>
    <xf numFmtId="0" fontId="2" fillId="0" borderId="1" xfId="0" applyFont="1" applyBorder="1"/>
    <xf numFmtId="0" fontId="0" fillId="0" borderId="1" xfId="0" applyBorder="1"/>
    <xf numFmtId="43" fontId="0" fillId="0" borderId="0" xfId="1" applyFont="1"/>
    <xf numFmtId="43" fontId="0" fillId="0" borderId="0" xfId="0" applyNumberFormat="1"/>
    <xf numFmtId="4" fontId="2" fillId="0" borderId="1" xfId="0" applyNumberFormat="1" applyFont="1" applyBorder="1"/>
    <xf numFmtId="4" fontId="0" fillId="0" borderId="1" xfId="0" applyNumberFormat="1" applyBorder="1"/>
    <xf numFmtId="43" fontId="0" fillId="0" borderId="0" xfId="1" applyFont="1" applyFill="1"/>
    <xf numFmtId="39" fontId="0" fillId="0" borderId="0" xfId="0" applyNumberFormat="1"/>
    <xf numFmtId="43" fontId="2" fillId="0" borderId="0" xfId="1" applyFont="1" applyFill="1"/>
    <xf numFmtId="39" fontId="4" fillId="0" borderId="0" xfId="0" applyNumberFormat="1" applyFont="1"/>
    <xf numFmtId="39" fontId="2" fillId="0" borderId="0" xfId="0" applyNumberFormat="1" applyFont="1"/>
    <xf numFmtId="39" fontId="2" fillId="4" borderId="0" xfId="0" applyNumberFormat="1" applyFont="1" applyFill="1"/>
    <xf numFmtId="7" fontId="0" fillId="0" borderId="0" xfId="0" applyNumberFormat="1"/>
    <xf numFmtId="39" fontId="2" fillId="5" borderId="0" xfId="0" applyNumberFormat="1" applyFont="1" applyFill="1"/>
    <xf numFmtId="39" fontId="2" fillId="6" borderId="0" xfId="0" applyNumberFormat="1" applyFont="1" applyFill="1"/>
    <xf numFmtId="39" fontId="0" fillId="0" borderId="1" xfId="0" applyNumberFormat="1" applyBorder="1"/>
    <xf numFmtId="7" fontId="5" fillId="0" borderId="0" xfId="0" applyNumberFormat="1" applyFont="1"/>
    <xf numFmtId="8" fontId="0" fillId="0" borderId="0" xfId="0" applyNumberFormat="1"/>
    <xf numFmtId="0" fontId="6" fillId="0" borderId="0" xfId="0" applyFont="1"/>
    <xf numFmtId="8" fontId="0" fillId="0" borderId="0" xfId="1" applyNumberFormat="1" applyFont="1"/>
    <xf numFmtId="2" fontId="0" fillId="0" borderId="0" xfId="0" applyNumberFormat="1"/>
    <xf numFmtId="167" fontId="0" fillId="0" borderId="0" xfId="0" applyNumberFormat="1"/>
    <xf numFmtId="167" fontId="2" fillId="0" borderId="0" xfId="0" applyNumberFormat="1" applyFont="1"/>
    <xf numFmtId="39" fontId="2" fillId="7" borderId="0" xfId="0" applyNumberFormat="1" applyFont="1" applyFill="1"/>
    <xf numFmtId="39" fontId="2" fillId="8" borderId="0" xfId="0" applyNumberFormat="1" applyFont="1" applyFill="1"/>
    <xf numFmtId="43" fontId="2" fillId="0" borderId="0" xfId="1" applyProtection="1"/>
    <xf numFmtId="8" fontId="2" fillId="0" borderId="0" xfId="1" applyNumberFormat="1" applyFill="1" applyProtection="1"/>
    <xf numFmtId="43" fontId="2" fillId="0" borderId="0" xfId="1" applyFont="1" applyFill="1" applyProtection="1"/>
    <xf numFmtId="43" fontId="2" fillId="0" borderId="1" xfId="1" applyBorder="1" applyProtection="1"/>
    <xf numFmtId="40" fontId="2" fillId="0" borderId="1" xfId="0" applyNumberFormat="1" applyFont="1" applyBorder="1"/>
    <xf numFmtId="164" fontId="1" fillId="9" borderId="0" xfId="0" applyNumberFormat="1" applyFont="1" applyFill="1" applyAlignment="1">
      <alignment horizontal="center" wrapText="1"/>
    </xf>
    <xf numFmtId="164" fontId="1" fillId="9" borderId="0" xfId="0" applyNumberFormat="1" applyFont="1" applyFill="1" applyAlignment="1">
      <alignment horizontal="center"/>
    </xf>
    <xf numFmtId="49" fontId="0" fillId="9" borderId="0" xfId="0" applyNumberFormat="1" applyFill="1" applyAlignment="1">
      <alignment horizontal="center"/>
    </xf>
    <xf numFmtId="39" fontId="2" fillId="10" borderId="0" xfId="0" applyNumberFormat="1" applyFont="1" applyFill="1"/>
    <xf numFmtId="39" fontId="2" fillId="11" borderId="0" xfId="0" applyNumberFormat="1" applyFont="1" applyFill="1"/>
    <xf numFmtId="43" fontId="2" fillId="0" borderId="0" xfId="1" applyBorder="1" applyProtection="1"/>
    <xf numFmtId="8" fontId="2" fillId="0" borderId="0" xfId="1" applyNumberFormat="1" applyFill="1" applyBorder="1" applyProtection="1"/>
    <xf numFmtId="43" fontId="2" fillId="0" borderId="0" xfId="1" applyFont="1" applyFill="1" applyBorder="1" applyProtection="1"/>
    <xf numFmtId="43" fontId="0" fillId="0" borderId="0" xfId="1" applyFont="1" applyBorder="1"/>
    <xf numFmtId="43" fontId="0" fillId="0" borderId="0" xfId="1" applyFont="1" applyFill="1" applyBorder="1"/>
    <xf numFmtId="8" fontId="0" fillId="0" borderId="0" xfId="1" applyNumberFormat="1" applyFont="1" applyBorder="1"/>
    <xf numFmtId="40" fontId="9" fillId="0" borderId="0" xfId="0" applyNumberFormat="1" applyFont="1"/>
  </cellXfs>
  <cellStyles count="3">
    <cellStyle name="Comma" xfId="1" builtinId="3"/>
    <cellStyle name="Normal" xfId="0" builtinId="0"/>
    <cellStyle name="Normal 5 4" xfId="2" xr:uid="{EB4C7E20-DC71-487F-A6E3-B569949FCB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DB507B-D480-4228-A4BB-A76DF7BB86EF}">
  <dimension ref="A1:IT73"/>
  <sheetViews>
    <sheetView tabSelected="1" workbookViewId="0">
      <pane xSplit="1" ySplit="4" topLeftCell="B5" activePane="bottomRight" state="frozen"/>
      <selection pane="topRight" activeCell="C1" sqref="C1"/>
      <selection pane="bottomLeft" activeCell="A5" sqref="A5"/>
      <selection pane="bottomRight" activeCell="FY21" sqref="FY21"/>
    </sheetView>
  </sheetViews>
  <sheetFormatPr defaultColWidth="24.7265625" defaultRowHeight="12.5" x14ac:dyDescent="0.25"/>
  <cols>
    <col min="1" max="1" width="34.54296875" bestFit="1" customWidth="1"/>
  </cols>
  <sheetData>
    <row r="1" spans="1:254" x14ac:dyDescent="0.25">
      <c r="A1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3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3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3" t="s">
        <v>36</v>
      </c>
      <c r="AL1" s="2" t="s">
        <v>37</v>
      </c>
      <c r="AM1" s="3" t="s">
        <v>38</v>
      </c>
      <c r="AN1" s="2" t="s">
        <v>39</v>
      </c>
      <c r="AO1" s="3" t="s">
        <v>40</v>
      </c>
      <c r="AP1" s="2" t="s">
        <v>41</v>
      </c>
      <c r="AQ1" s="3" t="s">
        <v>42</v>
      </c>
      <c r="AR1" s="3" t="s">
        <v>43</v>
      </c>
      <c r="AS1" s="3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3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53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3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3" t="s">
        <v>72</v>
      </c>
      <c r="BV1" s="2" t="s">
        <v>73</v>
      </c>
      <c r="BW1" s="2" t="s">
        <v>74</v>
      </c>
      <c r="BX1" s="3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3" t="s">
        <v>86</v>
      </c>
      <c r="CJ1" s="2" t="s">
        <v>87</v>
      </c>
      <c r="CK1" s="2" t="s">
        <v>88</v>
      </c>
      <c r="CL1" s="2" t="s">
        <v>89</v>
      </c>
      <c r="CM1" s="3" t="s">
        <v>90</v>
      </c>
      <c r="CN1" s="3" t="s">
        <v>91</v>
      </c>
      <c r="CO1" s="3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3" t="s">
        <v>102</v>
      </c>
      <c r="CZ1" s="2" t="s">
        <v>103</v>
      </c>
      <c r="DA1" s="2" t="s">
        <v>104</v>
      </c>
      <c r="DB1" s="2" t="s">
        <v>105</v>
      </c>
      <c r="DC1" s="2" t="s">
        <v>106</v>
      </c>
      <c r="DD1" s="2" t="s">
        <v>107</v>
      </c>
      <c r="DE1" s="2" t="s">
        <v>108</v>
      </c>
      <c r="DF1" s="2" t="s">
        <v>109</v>
      </c>
      <c r="DG1" s="2" t="s">
        <v>110</v>
      </c>
      <c r="DH1" s="2" t="s">
        <v>111</v>
      </c>
      <c r="DI1" s="2" t="s">
        <v>112</v>
      </c>
      <c r="DJ1" s="2" t="s">
        <v>113</v>
      </c>
      <c r="DK1" s="2" t="s">
        <v>114</v>
      </c>
      <c r="DL1" s="2" t="s">
        <v>115</v>
      </c>
      <c r="DM1" s="2" t="s">
        <v>116</v>
      </c>
      <c r="DN1" s="2" t="s">
        <v>117</v>
      </c>
      <c r="DO1" s="2" t="s">
        <v>118</v>
      </c>
      <c r="DP1" s="2" t="s">
        <v>119</v>
      </c>
      <c r="DQ1" s="2" t="s">
        <v>120</v>
      </c>
      <c r="DR1" s="2" t="s">
        <v>121</v>
      </c>
      <c r="DS1" s="2" t="s">
        <v>122</v>
      </c>
      <c r="DT1" s="2" t="s">
        <v>123</v>
      </c>
      <c r="DU1" s="2" t="s">
        <v>124</v>
      </c>
      <c r="DV1" s="2" t="s">
        <v>125</v>
      </c>
      <c r="DW1" s="2" t="s">
        <v>126</v>
      </c>
      <c r="DX1" s="2" t="s">
        <v>127</v>
      </c>
      <c r="DY1" s="2" t="s">
        <v>128</v>
      </c>
      <c r="DZ1" s="3" t="s">
        <v>129</v>
      </c>
      <c r="EA1" s="2" t="s">
        <v>130</v>
      </c>
      <c r="EB1" s="2" t="s">
        <v>131</v>
      </c>
      <c r="EC1" s="3" t="s">
        <v>132</v>
      </c>
      <c r="ED1" s="2" t="s">
        <v>133</v>
      </c>
      <c r="EE1" s="2" t="s">
        <v>134</v>
      </c>
      <c r="EF1" s="2" t="s">
        <v>135</v>
      </c>
      <c r="EG1" s="2" t="s">
        <v>136</v>
      </c>
      <c r="EH1" s="2" t="s">
        <v>137</v>
      </c>
      <c r="EI1" s="2" t="s">
        <v>138</v>
      </c>
      <c r="EJ1" s="2" t="s">
        <v>139</v>
      </c>
      <c r="EK1" s="2" t="s">
        <v>140</v>
      </c>
      <c r="EL1" s="2" t="s">
        <v>141</v>
      </c>
      <c r="EM1" s="2" t="s">
        <v>142</v>
      </c>
      <c r="EN1" s="2" t="s">
        <v>143</v>
      </c>
      <c r="EO1" s="3" t="s">
        <v>144</v>
      </c>
      <c r="EP1" s="2" t="s">
        <v>145</v>
      </c>
      <c r="EQ1" s="3" t="s">
        <v>146</v>
      </c>
      <c r="ER1" s="2" t="s">
        <v>147</v>
      </c>
      <c r="ES1" s="2" t="s">
        <v>148</v>
      </c>
      <c r="ET1" s="2" t="s">
        <v>149</v>
      </c>
      <c r="EU1" s="2" t="s">
        <v>150</v>
      </c>
      <c r="EV1" s="3" t="s">
        <v>151</v>
      </c>
      <c r="EW1" s="2" t="s">
        <v>152</v>
      </c>
      <c r="EX1" s="2" t="s">
        <v>153</v>
      </c>
      <c r="EY1" s="2" t="s">
        <v>154</v>
      </c>
      <c r="EZ1" s="3" t="s">
        <v>155</v>
      </c>
      <c r="FA1" s="2" t="s">
        <v>156</v>
      </c>
      <c r="FB1" s="2" t="s">
        <v>157</v>
      </c>
      <c r="FC1" s="2" t="s">
        <v>158</v>
      </c>
      <c r="FD1" s="2" t="s">
        <v>159</v>
      </c>
      <c r="FE1" s="2" t="s">
        <v>160</v>
      </c>
      <c r="FF1" s="2" t="s">
        <v>161</v>
      </c>
      <c r="FG1" s="2" t="s">
        <v>162</v>
      </c>
      <c r="FH1" s="3" t="s">
        <v>163</v>
      </c>
      <c r="FI1" s="2" t="s">
        <v>164</v>
      </c>
      <c r="FJ1" s="3" t="s">
        <v>165</v>
      </c>
      <c r="FK1" s="3" t="s">
        <v>166</v>
      </c>
      <c r="FL1" s="3" t="s">
        <v>167</v>
      </c>
      <c r="FM1" s="2" t="s">
        <v>168</v>
      </c>
      <c r="FN1" s="2" t="s">
        <v>169</v>
      </c>
      <c r="FO1" s="3" t="s">
        <v>170</v>
      </c>
      <c r="FP1" s="2" t="s">
        <v>171</v>
      </c>
      <c r="FQ1" s="2" t="s">
        <v>172</v>
      </c>
      <c r="FR1" s="2" t="s">
        <v>173</v>
      </c>
      <c r="FS1" s="2" t="s">
        <v>174</v>
      </c>
      <c r="FT1" s="2" t="s">
        <v>175</v>
      </c>
      <c r="FU1" s="2" t="s">
        <v>176</v>
      </c>
      <c r="FV1" s="2" t="s">
        <v>177</v>
      </c>
      <c r="FW1" s="2" t="s">
        <v>178</v>
      </c>
      <c r="FX1" s="2" t="s">
        <v>179</v>
      </c>
    </row>
    <row r="2" spans="1:254" ht="15.75" customHeight="1" x14ac:dyDescent="0.35">
      <c r="B2" s="6" t="s">
        <v>180</v>
      </c>
      <c r="C2" s="5" t="s">
        <v>180</v>
      </c>
      <c r="D2" s="5" t="s">
        <v>180</v>
      </c>
      <c r="E2" s="5" t="s">
        <v>180</v>
      </c>
      <c r="F2" s="5" t="s">
        <v>180</v>
      </c>
      <c r="G2" s="5" t="s">
        <v>180</v>
      </c>
      <c r="H2" s="5" t="s">
        <v>180</v>
      </c>
      <c r="I2" s="5" t="s">
        <v>181</v>
      </c>
      <c r="J2" s="5" t="s">
        <v>181</v>
      </c>
      <c r="K2" s="6" t="s">
        <v>182</v>
      </c>
      <c r="L2" s="5" t="s">
        <v>182</v>
      </c>
      <c r="M2" s="6" t="s">
        <v>182</v>
      </c>
      <c r="N2" s="6" t="s">
        <v>182</v>
      </c>
      <c r="O2" s="5" t="s">
        <v>182</v>
      </c>
      <c r="P2" s="6" t="s">
        <v>182</v>
      </c>
      <c r="Q2" s="5" t="s">
        <v>182</v>
      </c>
      <c r="R2" s="5" t="s">
        <v>183</v>
      </c>
      <c r="S2" s="5" t="s">
        <v>184</v>
      </c>
      <c r="T2" s="5" t="s">
        <v>184</v>
      </c>
      <c r="U2" s="5" t="s">
        <v>184</v>
      </c>
      <c r="V2" s="5" t="s">
        <v>184</v>
      </c>
      <c r="W2" s="5" t="s">
        <v>184</v>
      </c>
      <c r="X2" s="5" t="s">
        <v>185</v>
      </c>
      <c r="Y2" s="5" t="s">
        <v>185</v>
      </c>
      <c r="Z2" s="5" t="s">
        <v>186</v>
      </c>
      <c r="AA2" s="6" t="s">
        <v>186</v>
      </c>
      <c r="AB2" s="5" t="s">
        <v>187</v>
      </c>
      <c r="AC2" s="5" t="s">
        <v>187</v>
      </c>
      <c r="AD2" s="5" t="s">
        <v>188</v>
      </c>
      <c r="AE2" s="5" t="s">
        <v>188</v>
      </c>
      <c r="AF2" s="5" t="s">
        <v>189</v>
      </c>
      <c r="AG2" s="5" t="s">
        <v>190</v>
      </c>
      <c r="AH2" s="5" t="s">
        <v>190</v>
      </c>
      <c r="AI2" s="5" t="s">
        <v>190</v>
      </c>
      <c r="AJ2" s="5" t="s">
        <v>191</v>
      </c>
      <c r="AK2" s="6" t="s">
        <v>191</v>
      </c>
      <c r="AL2" s="5" t="s">
        <v>192</v>
      </c>
      <c r="AM2" s="6" t="s">
        <v>193</v>
      </c>
      <c r="AN2" s="5" t="s">
        <v>194</v>
      </c>
      <c r="AO2" s="6" t="s">
        <v>195</v>
      </c>
      <c r="AP2" s="5" t="s">
        <v>196</v>
      </c>
      <c r="AQ2" s="6" t="s">
        <v>197</v>
      </c>
      <c r="AR2" s="6" t="s">
        <v>198</v>
      </c>
      <c r="AS2" s="6" t="s">
        <v>199</v>
      </c>
      <c r="AT2" s="5" t="s">
        <v>199</v>
      </c>
      <c r="AU2" s="5" t="s">
        <v>199</v>
      </c>
      <c r="AV2" s="5" t="s">
        <v>199</v>
      </c>
      <c r="AW2" s="5" t="s">
        <v>199</v>
      </c>
      <c r="AX2" s="5" t="s">
        <v>200</v>
      </c>
      <c r="AY2" s="5" t="s">
        <v>200</v>
      </c>
      <c r="AZ2" s="6" t="s">
        <v>200</v>
      </c>
      <c r="BA2" s="5" t="s">
        <v>200</v>
      </c>
      <c r="BB2" s="5" t="s">
        <v>200</v>
      </c>
      <c r="BC2" s="5" t="s">
        <v>200</v>
      </c>
      <c r="BD2" s="5" t="s">
        <v>200</v>
      </c>
      <c r="BE2" s="5" t="s">
        <v>200</v>
      </c>
      <c r="BF2" s="52" t="s">
        <v>200</v>
      </c>
      <c r="BG2" s="5" t="s">
        <v>200</v>
      </c>
      <c r="BH2" s="5" t="s">
        <v>200</v>
      </c>
      <c r="BI2" s="5" t="s">
        <v>200</v>
      </c>
      <c r="BJ2" s="5" t="s">
        <v>200</v>
      </c>
      <c r="BK2" s="5" t="s">
        <v>200</v>
      </c>
      <c r="BL2" s="6" t="s">
        <v>200</v>
      </c>
      <c r="BM2" s="5" t="s">
        <v>201</v>
      </c>
      <c r="BN2" s="5" t="s">
        <v>201</v>
      </c>
      <c r="BO2" s="5" t="s">
        <v>201</v>
      </c>
      <c r="BP2" s="5" t="s">
        <v>202</v>
      </c>
      <c r="BQ2" s="5" t="s">
        <v>202</v>
      </c>
      <c r="BR2" s="5" t="s">
        <v>202</v>
      </c>
      <c r="BS2" s="5" t="s">
        <v>203</v>
      </c>
      <c r="BT2" s="5" t="s">
        <v>204</v>
      </c>
      <c r="BU2" s="6" t="s">
        <v>204</v>
      </c>
      <c r="BV2" s="5" t="s">
        <v>205</v>
      </c>
      <c r="BW2" s="5" t="s">
        <v>206</v>
      </c>
      <c r="BX2" s="6" t="s">
        <v>207</v>
      </c>
      <c r="BY2" s="5" t="s">
        <v>207</v>
      </c>
      <c r="BZ2" s="5" t="s">
        <v>208</v>
      </c>
      <c r="CA2" s="5" t="s">
        <v>209</v>
      </c>
      <c r="CB2" s="5" t="s">
        <v>210</v>
      </c>
      <c r="CC2" s="5" t="s">
        <v>210</v>
      </c>
      <c r="CD2" s="5" t="s">
        <v>211</v>
      </c>
      <c r="CE2" s="5" t="s">
        <v>211</v>
      </c>
      <c r="CF2" s="5" t="s">
        <v>211</v>
      </c>
      <c r="CG2" s="5" t="s">
        <v>211</v>
      </c>
      <c r="CH2" s="5" t="s">
        <v>211</v>
      </c>
      <c r="CI2" s="6" t="s">
        <v>212</v>
      </c>
      <c r="CJ2" s="5" t="s">
        <v>213</v>
      </c>
      <c r="CK2" s="5" t="s">
        <v>213</v>
      </c>
      <c r="CL2" s="5" t="s">
        <v>213</v>
      </c>
      <c r="CM2" s="6" t="s">
        <v>214</v>
      </c>
      <c r="CN2" s="6" t="s">
        <v>214</v>
      </c>
      <c r="CO2" s="6" t="s">
        <v>214</v>
      </c>
      <c r="CP2" s="5" t="s">
        <v>215</v>
      </c>
      <c r="CQ2" s="5" t="s">
        <v>215</v>
      </c>
      <c r="CR2" s="5" t="s">
        <v>215</v>
      </c>
      <c r="CS2" s="5" t="s">
        <v>215</v>
      </c>
      <c r="CT2" s="5" t="s">
        <v>215</v>
      </c>
      <c r="CU2" s="5" t="s">
        <v>215</v>
      </c>
      <c r="CV2" s="5" t="s">
        <v>216</v>
      </c>
      <c r="CW2" s="5" t="s">
        <v>216</v>
      </c>
      <c r="CX2" s="5" t="s">
        <v>216</v>
      </c>
      <c r="CY2" s="6" t="s">
        <v>217</v>
      </c>
      <c r="CZ2" s="5" t="s">
        <v>217</v>
      </c>
      <c r="DA2" s="5" t="s">
        <v>217</v>
      </c>
      <c r="DB2" s="5" t="s">
        <v>217</v>
      </c>
      <c r="DC2" s="5" t="s">
        <v>218</v>
      </c>
      <c r="DD2" s="5" t="s">
        <v>218</v>
      </c>
      <c r="DE2" s="5" t="s">
        <v>218</v>
      </c>
      <c r="DF2" s="5" t="s">
        <v>219</v>
      </c>
      <c r="DG2" s="5" t="s">
        <v>220</v>
      </c>
      <c r="DH2" s="5" t="s">
        <v>221</v>
      </c>
      <c r="DI2" s="5" t="s">
        <v>222</v>
      </c>
      <c r="DJ2" s="5" t="s">
        <v>221</v>
      </c>
      <c r="DK2" s="5" t="s">
        <v>223</v>
      </c>
      <c r="DL2" s="5" t="s">
        <v>223</v>
      </c>
      <c r="DM2" s="5" t="s">
        <v>224</v>
      </c>
      <c r="DN2" s="5" t="s">
        <v>224</v>
      </c>
      <c r="DO2" s="5" t="s">
        <v>224</v>
      </c>
      <c r="DP2" s="5" t="s">
        <v>224</v>
      </c>
      <c r="DQ2" s="5" t="s">
        <v>225</v>
      </c>
      <c r="DR2" s="5" t="s">
        <v>225</v>
      </c>
      <c r="DS2" s="5" t="s">
        <v>225</v>
      </c>
      <c r="DT2" s="5" t="s">
        <v>225</v>
      </c>
      <c r="DU2" s="5" t="s">
        <v>225</v>
      </c>
      <c r="DV2" s="5" t="s">
        <v>225</v>
      </c>
      <c r="DW2" s="5" t="s">
        <v>226</v>
      </c>
      <c r="DX2" s="5" t="s">
        <v>226</v>
      </c>
      <c r="DY2" s="5" t="s">
        <v>227</v>
      </c>
      <c r="DZ2" s="6" t="s">
        <v>227</v>
      </c>
      <c r="EA2" s="5" t="s">
        <v>228</v>
      </c>
      <c r="EB2" s="5" t="s">
        <v>228</v>
      </c>
      <c r="EC2" s="6" t="s">
        <v>229</v>
      </c>
      <c r="ED2" s="5" t="s">
        <v>230</v>
      </c>
      <c r="EE2" s="5" t="s">
        <v>230</v>
      </c>
      <c r="EF2" s="5" t="s">
        <v>230</v>
      </c>
      <c r="EG2" s="5" t="s">
        <v>230</v>
      </c>
      <c r="EH2" s="5" t="s">
        <v>231</v>
      </c>
      <c r="EI2" s="5" t="s">
        <v>231</v>
      </c>
      <c r="EJ2" s="5" t="s">
        <v>232</v>
      </c>
      <c r="EK2" s="5" t="s">
        <v>232</v>
      </c>
      <c r="EL2" s="5" t="s">
        <v>233</v>
      </c>
      <c r="EM2" s="5" t="s">
        <v>233</v>
      </c>
      <c r="EN2" s="5" t="s">
        <v>233</v>
      </c>
      <c r="EO2" s="6" t="s">
        <v>234</v>
      </c>
      <c r="EP2" s="5" t="s">
        <v>234</v>
      </c>
      <c r="EQ2" s="6" t="s">
        <v>234</v>
      </c>
      <c r="ER2" s="5" t="s">
        <v>235</v>
      </c>
      <c r="ES2" s="5" t="s">
        <v>235</v>
      </c>
      <c r="ET2" s="5" t="s">
        <v>235</v>
      </c>
      <c r="EU2" s="5" t="s">
        <v>236</v>
      </c>
      <c r="EV2" s="6" t="s">
        <v>237</v>
      </c>
      <c r="EW2" s="5" t="s">
        <v>237</v>
      </c>
      <c r="EX2" s="5" t="s">
        <v>238</v>
      </c>
      <c r="EY2" s="5" t="s">
        <v>238</v>
      </c>
      <c r="EZ2" s="6" t="s">
        <v>239</v>
      </c>
      <c r="FA2" s="5" t="s">
        <v>240</v>
      </c>
      <c r="FB2" s="5" t="s">
        <v>240</v>
      </c>
      <c r="FC2" s="5" t="s">
        <v>241</v>
      </c>
      <c r="FD2" s="5" t="s">
        <v>241</v>
      </c>
      <c r="FE2" s="5" t="s">
        <v>241</v>
      </c>
      <c r="FF2" s="5" t="s">
        <v>241</v>
      </c>
      <c r="FG2" s="5" t="s">
        <v>241</v>
      </c>
      <c r="FH2" s="6" t="s">
        <v>242</v>
      </c>
      <c r="FI2" s="5" t="s">
        <v>242</v>
      </c>
      <c r="FJ2" s="6" t="s">
        <v>242</v>
      </c>
      <c r="FK2" s="6" t="s">
        <v>242</v>
      </c>
      <c r="FL2" s="6" t="s">
        <v>242</v>
      </c>
      <c r="FM2" s="5" t="s">
        <v>242</v>
      </c>
      <c r="FN2" s="5" t="s">
        <v>242</v>
      </c>
      <c r="FO2" s="6" t="s">
        <v>242</v>
      </c>
      <c r="FP2" s="5" t="s">
        <v>242</v>
      </c>
      <c r="FQ2" s="5" t="s">
        <v>242</v>
      </c>
      <c r="FR2" s="5" t="s">
        <v>242</v>
      </c>
      <c r="FS2" s="5" t="s">
        <v>242</v>
      </c>
      <c r="FT2" s="5" t="s">
        <v>243</v>
      </c>
      <c r="FU2" s="5" t="s">
        <v>243</v>
      </c>
      <c r="FV2" s="5" t="s">
        <v>243</v>
      </c>
      <c r="FW2" s="5" t="s">
        <v>243</v>
      </c>
      <c r="FX2" s="5" t="s">
        <v>244</v>
      </c>
    </row>
    <row r="3" spans="1:254" s="7" customFormat="1" ht="30" customHeight="1" x14ac:dyDescent="0.35">
      <c r="B3" s="10" t="s">
        <v>245</v>
      </c>
      <c r="C3" s="9" t="s">
        <v>246</v>
      </c>
      <c r="D3" s="9" t="s">
        <v>247</v>
      </c>
      <c r="E3" s="9" t="s">
        <v>248</v>
      </c>
      <c r="F3" s="9" t="s">
        <v>249</v>
      </c>
      <c r="G3" s="9" t="s">
        <v>250</v>
      </c>
      <c r="H3" s="9" t="s">
        <v>251</v>
      </c>
      <c r="I3" s="9" t="s">
        <v>181</v>
      </c>
      <c r="J3" s="9" t="s">
        <v>252</v>
      </c>
      <c r="K3" s="10" t="s">
        <v>253</v>
      </c>
      <c r="L3" s="9" t="s">
        <v>254</v>
      </c>
      <c r="M3" s="10" t="s">
        <v>255</v>
      </c>
      <c r="N3" s="10" t="s">
        <v>256</v>
      </c>
      <c r="O3" s="9" t="s">
        <v>257</v>
      </c>
      <c r="P3" s="10" t="s">
        <v>258</v>
      </c>
      <c r="Q3" s="9" t="s">
        <v>259</v>
      </c>
      <c r="R3" s="9" t="s">
        <v>183</v>
      </c>
      <c r="S3" s="9" t="s">
        <v>260</v>
      </c>
      <c r="T3" s="9" t="s">
        <v>261</v>
      </c>
      <c r="U3" s="9" t="s">
        <v>262</v>
      </c>
      <c r="V3" s="9" t="s">
        <v>263</v>
      </c>
      <c r="W3" s="9" t="s">
        <v>264</v>
      </c>
      <c r="X3" s="9" t="s">
        <v>215</v>
      </c>
      <c r="Y3" s="9" t="s">
        <v>265</v>
      </c>
      <c r="Z3" s="9" t="s">
        <v>266</v>
      </c>
      <c r="AA3" s="10" t="s">
        <v>186</v>
      </c>
      <c r="AB3" s="9" t="s">
        <v>267</v>
      </c>
      <c r="AC3" s="9" t="s">
        <v>268</v>
      </c>
      <c r="AD3" s="9" t="s">
        <v>211</v>
      </c>
      <c r="AE3" s="9" t="s">
        <v>269</v>
      </c>
      <c r="AF3" s="9" t="s">
        <v>189</v>
      </c>
      <c r="AG3" s="9" t="s">
        <v>270</v>
      </c>
      <c r="AH3" s="9" t="s">
        <v>271</v>
      </c>
      <c r="AI3" s="9" t="s">
        <v>272</v>
      </c>
      <c r="AJ3" s="9" t="s">
        <v>273</v>
      </c>
      <c r="AK3" s="10" t="s">
        <v>274</v>
      </c>
      <c r="AL3" s="9" t="s">
        <v>192</v>
      </c>
      <c r="AM3" s="10" t="s">
        <v>275</v>
      </c>
      <c r="AN3" s="9" t="s">
        <v>194</v>
      </c>
      <c r="AO3" s="10" t="s">
        <v>195</v>
      </c>
      <c r="AP3" s="9" t="s">
        <v>196</v>
      </c>
      <c r="AQ3" s="10" t="s">
        <v>197</v>
      </c>
      <c r="AR3" s="10" t="s">
        <v>198</v>
      </c>
      <c r="AS3" s="10" t="s">
        <v>276</v>
      </c>
      <c r="AT3" s="9" t="s">
        <v>210</v>
      </c>
      <c r="AU3" s="9" t="s">
        <v>277</v>
      </c>
      <c r="AV3" s="9" t="s">
        <v>199</v>
      </c>
      <c r="AW3" s="9" t="s">
        <v>278</v>
      </c>
      <c r="AX3" s="9" t="s">
        <v>279</v>
      </c>
      <c r="AY3" s="9" t="s">
        <v>280</v>
      </c>
      <c r="AZ3" s="10" t="s">
        <v>281</v>
      </c>
      <c r="BA3" s="9" t="s">
        <v>282</v>
      </c>
      <c r="BB3" s="9" t="s">
        <v>283</v>
      </c>
      <c r="BC3" s="9" t="s">
        <v>284</v>
      </c>
      <c r="BD3" s="9" t="s">
        <v>285</v>
      </c>
      <c r="BE3" s="9" t="s">
        <v>286</v>
      </c>
      <c r="BF3" s="51" t="s">
        <v>287</v>
      </c>
      <c r="BG3" s="9" t="s">
        <v>288</v>
      </c>
      <c r="BH3" s="9" t="s">
        <v>289</v>
      </c>
      <c r="BI3" s="9" t="s">
        <v>290</v>
      </c>
      <c r="BJ3" s="9" t="s">
        <v>291</v>
      </c>
      <c r="BK3" s="9" t="s">
        <v>292</v>
      </c>
      <c r="BL3" s="10" t="s">
        <v>293</v>
      </c>
      <c r="BM3" s="9" t="s">
        <v>294</v>
      </c>
      <c r="BN3" s="9" t="s">
        <v>295</v>
      </c>
      <c r="BO3" s="9" t="s">
        <v>296</v>
      </c>
      <c r="BP3" s="9" t="s">
        <v>297</v>
      </c>
      <c r="BQ3" s="9" t="s">
        <v>298</v>
      </c>
      <c r="BR3" s="9" t="s">
        <v>299</v>
      </c>
      <c r="BS3" s="9" t="s">
        <v>203</v>
      </c>
      <c r="BT3" s="9" t="s">
        <v>300</v>
      </c>
      <c r="BU3" s="10" t="s">
        <v>301</v>
      </c>
      <c r="BV3" s="9" t="s">
        <v>205</v>
      </c>
      <c r="BW3" s="9" t="s">
        <v>206</v>
      </c>
      <c r="BX3" s="10" t="s">
        <v>207</v>
      </c>
      <c r="BY3" s="9" t="s">
        <v>302</v>
      </c>
      <c r="BZ3" s="9" t="s">
        <v>303</v>
      </c>
      <c r="CA3" s="9" t="s">
        <v>209</v>
      </c>
      <c r="CB3" s="9" t="s">
        <v>304</v>
      </c>
      <c r="CC3" s="9" t="s">
        <v>305</v>
      </c>
      <c r="CD3" s="9" t="s">
        <v>306</v>
      </c>
      <c r="CE3" s="9" t="s">
        <v>307</v>
      </c>
      <c r="CF3" s="9" t="s">
        <v>308</v>
      </c>
      <c r="CG3" s="9" t="s">
        <v>309</v>
      </c>
      <c r="CH3" s="9" t="s">
        <v>310</v>
      </c>
      <c r="CI3" s="10" t="s">
        <v>212</v>
      </c>
      <c r="CJ3" s="9" t="s">
        <v>311</v>
      </c>
      <c r="CK3" s="9" t="s">
        <v>312</v>
      </c>
      <c r="CL3" s="9" t="s">
        <v>313</v>
      </c>
      <c r="CM3" s="10" t="s">
        <v>314</v>
      </c>
      <c r="CN3" s="10" t="s">
        <v>315</v>
      </c>
      <c r="CO3" s="10" t="s">
        <v>316</v>
      </c>
      <c r="CP3" s="9" t="s">
        <v>317</v>
      </c>
      <c r="CQ3" s="9" t="s">
        <v>318</v>
      </c>
      <c r="CR3" s="9" t="s">
        <v>319</v>
      </c>
      <c r="CS3" s="9" t="s">
        <v>320</v>
      </c>
      <c r="CT3" s="9" t="s">
        <v>321</v>
      </c>
      <c r="CU3" s="9" t="s">
        <v>322</v>
      </c>
      <c r="CV3" s="9" t="s">
        <v>323</v>
      </c>
      <c r="CW3" s="9" t="s">
        <v>324</v>
      </c>
      <c r="CX3" s="9" t="s">
        <v>325</v>
      </c>
      <c r="CY3" s="10" t="s">
        <v>326</v>
      </c>
      <c r="CZ3" s="9" t="s">
        <v>327</v>
      </c>
      <c r="DA3" s="9" t="s">
        <v>328</v>
      </c>
      <c r="DB3" s="9" t="s">
        <v>329</v>
      </c>
      <c r="DC3" s="9" t="s">
        <v>330</v>
      </c>
      <c r="DD3" s="9" t="s">
        <v>329</v>
      </c>
      <c r="DE3" s="9" t="s">
        <v>331</v>
      </c>
      <c r="DF3" s="9" t="s">
        <v>332</v>
      </c>
      <c r="DG3" s="9" t="s">
        <v>220</v>
      </c>
      <c r="DH3" s="9" t="s">
        <v>221</v>
      </c>
      <c r="DI3" s="9" t="s">
        <v>196</v>
      </c>
      <c r="DJ3" s="9" t="s">
        <v>333</v>
      </c>
      <c r="DK3" s="9" t="s">
        <v>223</v>
      </c>
      <c r="DL3" s="9" t="s">
        <v>334</v>
      </c>
      <c r="DM3" s="9" t="s">
        <v>335</v>
      </c>
      <c r="DN3" s="9" t="s">
        <v>336</v>
      </c>
      <c r="DO3" s="9" t="s">
        <v>337</v>
      </c>
      <c r="DP3" s="9" t="s">
        <v>338</v>
      </c>
      <c r="DQ3" s="9" t="s">
        <v>339</v>
      </c>
      <c r="DR3" s="9" t="s">
        <v>340</v>
      </c>
      <c r="DS3" s="9" t="s">
        <v>341</v>
      </c>
      <c r="DT3" s="9" t="s">
        <v>342</v>
      </c>
      <c r="DU3" s="9" t="s">
        <v>343</v>
      </c>
      <c r="DV3" s="9" t="s">
        <v>344</v>
      </c>
      <c r="DW3" s="9" t="s">
        <v>226</v>
      </c>
      <c r="DX3" s="9" t="s">
        <v>345</v>
      </c>
      <c r="DY3" s="9" t="s">
        <v>346</v>
      </c>
      <c r="DZ3" s="10" t="s">
        <v>227</v>
      </c>
      <c r="EA3" s="9" t="s">
        <v>347</v>
      </c>
      <c r="EB3" s="9" t="s">
        <v>348</v>
      </c>
      <c r="EC3" s="10" t="s">
        <v>349</v>
      </c>
      <c r="ED3" s="9" t="s">
        <v>350</v>
      </c>
      <c r="EE3" s="9" t="s">
        <v>351</v>
      </c>
      <c r="EF3" s="9" t="s">
        <v>352</v>
      </c>
      <c r="EG3" s="9" t="s">
        <v>353</v>
      </c>
      <c r="EH3" s="9" t="s">
        <v>354</v>
      </c>
      <c r="EI3" s="9" t="s">
        <v>355</v>
      </c>
      <c r="EJ3" s="9" t="s">
        <v>356</v>
      </c>
      <c r="EK3" s="9" t="s">
        <v>357</v>
      </c>
      <c r="EL3" s="9" t="s">
        <v>358</v>
      </c>
      <c r="EM3" s="9" t="s">
        <v>359</v>
      </c>
      <c r="EN3" s="9" t="s">
        <v>360</v>
      </c>
      <c r="EO3" s="10" t="s">
        <v>361</v>
      </c>
      <c r="EP3" s="9" t="s">
        <v>362</v>
      </c>
      <c r="EQ3" s="10" t="s">
        <v>363</v>
      </c>
      <c r="ER3" s="9" t="s">
        <v>364</v>
      </c>
      <c r="ES3" s="9" t="s">
        <v>220</v>
      </c>
      <c r="ET3" s="9" t="s">
        <v>365</v>
      </c>
      <c r="EU3" s="9" t="s">
        <v>366</v>
      </c>
      <c r="EV3" s="10" t="s">
        <v>367</v>
      </c>
      <c r="EW3" s="9" t="s">
        <v>368</v>
      </c>
      <c r="EX3" s="9" t="s">
        <v>369</v>
      </c>
      <c r="EY3" s="9" t="s">
        <v>370</v>
      </c>
      <c r="EZ3" s="10" t="s">
        <v>239</v>
      </c>
      <c r="FA3" s="9" t="s">
        <v>371</v>
      </c>
      <c r="FB3" s="9" t="s">
        <v>372</v>
      </c>
      <c r="FC3" s="9" t="s">
        <v>373</v>
      </c>
      <c r="FD3" s="9" t="s">
        <v>374</v>
      </c>
      <c r="FE3" s="9" t="s">
        <v>375</v>
      </c>
      <c r="FF3" s="9" t="s">
        <v>376</v>
      </c>
      <c r="FG3" s="9" t="s">
        <v>377</v>
      </c>
      <c r="FH3" s="10" t="s">
        <v>378</v>
      </c>
      <c r="FI3" s="9" t="s">
        <v>379</v>
      </c>
      <c r="FJ3" s="10" t="s">
        <v>380</v>
      </c>
      <c r="FK3" s="10" t="s">
        <v>381</v>
      </c>
      <c r="FL3" s="10" t="s">
        <v>382</v>
      </c>
      <c r="FM3" s="9" t="s">
        <v>383</v>
      </c>
      <c r="FN3" s="9" t="s">
        <v>384</v>
      </c>
      <c r="FO3" s="10" t="s">
        <v>385</v>
      </c>
      <c r="FP3" s="9" t="s">
        <v>386</v>
      </c>
      <c r="FQ3" s="9" t="s">
        <v>387</v>
      </c>
      <c r="FR3" s="9" t="s">
        <v>388</v>
      </c>
      <c r="FS3" s="9" t="s">
        <v>389</v>
      </c>
      <c r="FT3" s="9" t="s">
        <v>243</v>
      </c>
      <c r="FU3" s="9" t="s">
        <v>390</v>
      </c>
      <c r="FV3" s="9" t="s">
        <v>391</v>
      </c>
      <c r="FW3" s="9" t="s">
        <v>392</v>
      </c>
      <c r="FX3" s="9" t="s">
        <v>393</v>
      </c>
    </row>
    <row r="4" spans="1:254" x14ac:dyDescent="0.25">
      <c r="FX4" s="11"/>
    </row>
    <row r="5" spans="1:254" s="12" customFormat="1" x14ac:dyDescent="0.25">
      <c r="A5" s="12" t="s">
        <v>420</v>
      </c>
      <c r="B5" s="13">
        <v>6522.7</v>
      </c>
      <c r="C5" s="13">
        <v>35527.199999999997</v>
      </c>
      <c r="D5" s="13">
        <v>5502.8</v>
      </c>
      <c r="E5" s="13">
        <v>22249.5</v>
      </c>
      <c r="F5" s="13">
        <v>1573</v>
      </c>
      <c r="G5" s="13">
        <v>1113.5</v>
      </c>
      <c r="H5" s="13">
        <v>7730.6999999999989</v>
      </c>
      <c r="I5" s="13">
        <v>2159.4</v>
      </c>
      <c r="J5" s="13">
        <v>263</v>
      </c>
      <c r="K5" s="13">
        <v>2245.9</v>
      </c>
      <c r="L5" s="13">
        <v>1068.7</v>
      </c>
      <c r="M5" s="13">
        <v>51854</v>
      </c>
      <c r="N5" s="13">
        <v>13522.3</v>
      </c>
      <c r="O5" s="13">
        <v>330</v>
      </c>
      <c r="P5" s="13">
        <v>36706.5</v>
      </c>
      <c r="Q5" s="13">
        <v>6066.5</v>
      </c>
      <c r="R5" s="13">
        <v>1631.5</v>
      </c>
      <c r="S5" s="13">
        <v>163.30000000000001</v>
      </c>
      <c r="T5" s="13">
        <v>52.3</v>
      </c>
      <c r="U5" s="13">
        <v>264</v>
      </c>
      <c r="V5" s="13">
        <v>210.4</v>
      </c>
      <c r="W5" s="13">
        <v>50</v>
      </c>
      <c r="X5" s="13">
        <v>954</v>
      </c>
      <c r="Y5" s="13">
        <v>231.3</v>
      </c>
      <c r="Z5" s="13">
        <v>31107.200000000001</v>
      </c>
      <c r="AA5" s="13">
        <v>28046.7</v>
      </c>
      <c r="AB5" s="13">
        <v>940</v>
      </c>
      <c r="AC5" s="13">
        <v>1259.4000000000001</v>
      </c>
      <c r="AD5" s="13">
        <v>94.6</v>
      </c>
      <c r="AE5" s="13">
        <v>171</v>
      </c>
      <c r="AF5" s="13">
        <v>624.79999999999995</v>
      </c>
      <c r="AG5" s="13">
        <v>1003.7</v>
      </c>
      <c r="AH5" s="13">
        <v>385.5</v>
      </c>
      <c r="AI5" s="13">
        <v>164</v>
      </c>
      <c r="AJ5" s="13">
        <v>177.4</v>
      </c>
      <c r="AK5" s="13">
        <v>276</v>
      </c>
      <c r="AL5" s="13">
        <v>388.1</v>
      </c>
      <c r="AM5" s="13">
        <v>328.3</v>
      </c>
      <c r="AN5" s="13">
        <v>4477.2</v>
      </c>
      <c r="AO5" s="13">
        <v>84847.5</v>
      </c>
      <c r="AP5" s="13">
        <v>240.2</v>
      </c>
      <c r="AQ5" s="13">
        <v>61854.240000000005</v>
      </c>
      <c r="AR5" s="13">
        <v>6398.9</v>
      </c>
      <c r="AS5" s="13">
        <v>2335.9</v>
      </c>
      <c r="AT5" s="13">
        <v>291</v>
      </c>
      <c r="AU5" s="13">
        <v>313.3</v>
      </c>
      <c r="AV5" s="13">
        <v>256</v>
      </c>
      <c r="AW5" s="13">
        <v>68</v>
      </c>
      <c r="AX5" s="13">
        <v>425.6</v>
      </c>
      <c r="AY5" s="13">
        <v>12573.9</v>
      </c>
      <c r="AZ5" s="13">
        <v>9256.2999999999993</v>
      </c>
      <c r="BA5" s="13">
        <v>7775.2</v>
      </c>
      <c r="BB5" s="13">
        <v>22660.2</v>
      </c>
      <c r="BC5" s="13">
        <v>3621</v>
      </c>
      <c r="BD5" s="13">
        <v>1298.8</v>
      </c>
      <c r="BE5" s="13">
        <v>25605.5</v>
      </c>
      <c r="BF5" s="13">
        <v>930</v>
      </c>
      <c r="BG5" s="13">
        <v>593.29999999999995</v>
      </c>
      <c r="BH5" s="13">
        <v>261.8</v>
      </c>
      <c r="BI5" s="13">
        <v>6317.4</v>
      </c>
      <c r="BJ5" s="13">
        <v>30388.400000000001</v>
      </c>
      <c r="BK5" s="13">
        <v>116.1</v>
      </c>
      <c r="BL5" s="13">
        <v>364.5</v>
      </c>
      <c r="BM5" s="13">
        <v>3291.4</v>
      </c>
      <c r="BN5" s="13">
        <v>1299.0999999999999</v>
      </c>
      <c r="BO5" s="13">
        <v>181.8</v>
      </c>
      <c r="BP5" s="13">
        <v>5660.7</v>
      </c>
      <c r="BQ5" s="13">
        <v>4505.2</v>
      </c>
      <c r="BR5" s="13">
        <v>1136.8</v>
      </c>
      <c r="BS5" s="13">
        <v>404.1</v>
      </c>
      <c r="BT5" s="13">
        <v>410</v>
      </c>
      <c r="BU5" s="13">
        <v>1248.2</v>
      </c>
      <c r="BV5" s="13">
        <v>2000.7</v>
      </c>
      <c r="BW5" s="13">
        <v>69.8</v>
      </c>
      <c r="BX5" s="13">
        <v>470.3</v>
      </c>
      <c r="BY5" s="13">
        <v>206</v>
      </c>
      <c r="BZ5" s="13">
        <v>153.30000000000001</v>
      </c>
      <c r="CA5" s="13">
        <v>75996.34</v>
      </c>
      <c r="CB5" s="13">
        <v>192</v>
      </c>
      <c r="CC5" s="13">
        <v>215.3</v>
      </c>
      <c r="CD5" s="13">
        <v>153.80000000000001</v>
      </c>
      <c r="CE5" s="13">
        <v>126.9</v>
      </c>
      <c r="CF5" s="13">
        <v>204.3</v>
      </c>
      <c r="CG5" s="13">
        <v>103.2</v>
      </c>
      <c r="CH5" s="13">
        <v>703.3</v>
      </c>
      <c r="CI5" s="13">
        <v>923.3</v>
      </c>
      <c r="CJ5" s="13">
        <v>5139.1200000000008</v>
      </c>
      <c r="CK5" s="13">
        <v>1310.0999999999999</v>
      </c>
      <c r="CL5" s="13">
        <v>744.5</v>
      </c>
      <c r="CM5" s="13">
        <v>29081.32</v>
      </c>
      <c r="CN5" s="13">
        <v>14778.3</v>
      </c>
      <c r="CO5" s="13">
        <v>1005.2</v>
      </c>
      <c r="CP5" s="13">
        <v>799.9</v>
      </c>
      <c r="CQ5" s="13">
        <v>234.3</v>
      </c>
      <c r="CR5" s="13">
        <v>319.39999999999998</v>
      </c>
      <c r="CS5" s="13">
        <v>104.3</v>
      </c>
      <c r="CT5" s="13">
        <v>406</v>
      </c>
      <c r="CU5" s="13">
        <v>50</v>
      </c>
      <c r="CV5" s="13">
        <v>205</v>
      </c>
      <c r="CW5" s="13">
        <v>470.5</v>
      </c>
      <c r="CX5" s="13">
        <v>50</v>
      </c>
      <c r="CY5" s="13">
        <v>1909.1</v>
      </c>
      <c r="CZ5" s="13">
        <v>202.3</v>
      </c>
      <c r="DA5" s="13">
        <v>322.5</v>
      </c>
      <c r="DB5" s="13">
        <v>182</v>
      </c>
      <c r="DC5" s="13">
        <v>157</v>
      </c>
      <c r="DD5" s="13">
        <v>316.8</v>
      </c>
      <c r="DE5" s="13">
        <v>20259.960000000003</v>
      </c>
      <c r="DF5" s="13">
        <v>95</v>
      </c>
      <c r="DG5" s="13">
        <v>1906.6</v>
      </c>
      <c r="DH5" s="13">
        <v>2484.1</v>
      </c>
      <c r="DI5" s="13">
        <v>640</v>
      </c>
      <c r="DJ5" s="13">
        <v>485.5</v>
      </c>
      <c r="DK5" s="13">
        <v>5728.7</v>
      </c>
      <c r="DL5" s="13">
        <v>234.6</v>
      </c>
      <c r="DM5" s="13">
        <v>1302.2</v>
      </c>
      <c r="DN5" s="13">
        <v>3231</v>
      </c>
      <c r="DO5" s="13">
        <v>201</v>
      </c>
      <c r="DP5" s="13">
        <v>817</v>
      </c>
      <c r="DQ5" s="13">
        <v>1367.8</v>
      </c>
      <c r="DR5" s="13">
        <v>671.2</v>
      </c>
      <c r="DS5" s="13">
        <v>180.5</v>
      </c>
      <c r="DT5" s="13">
        <v>359.7</v>
      </c>
      <c r="DU5" s="13">
        <v>213.8</v>
      </c>
      <c r="DV5" s="13">
        <v>311.89999999999998</v>
      </c>
      <c r="DW5" s="13">
        <v>166.8</v>
      </c>
      <c r="DX5" s="13">
        <v>312.7</v>
      </c>
      <c r="DY5" s="13">
        <v>739</v>
      </c>
      <c r="DZ5" s="13">
        <v>551.79999999999995</v>
      </c>
      <c r="EA5" s="13">
        <v>570.9</v>
      </c>
      <c r="EB5" s="13">
        <v>302.2</v>
      </c>
      <c r="EC5" s="13">
        <v>1586.6</v>
      </c>
      <c r="ED5" s="13">
        <v>193.5</v>
      </c>
      <c r="EE5" s="13">
        <v>1434.4</v>
      </c>
      <c r="EF5" s="13">
        <v>256.60000000000002</v>
      </c>
      <c r="EG5" s="13">
        <v>251</v>
      </c>
      <c r="EH5" s="13">
        <v>14492.9</v>
      </c>
      <c r="EI5" s="13">
        <v>10327.200000000001</v>
      </c>
      <c r="EJ5" s="13">
        <v>686</v>
      </c>
      <c r="EK5" s="13">
        <v>467.5</v>
      </c>
      <c r="EL5" s="13">
        <v>395.9</v>
      </c>
      <c r="EM5" s="13">
        <v>1001.6</v>
      </c>
      <c r="EN5" s="13">
        <v>327.5</v>
      </c>
      <c r="EO5" s="13">
        <v>421</v>
      </c>
      <c r="EP5" s="13">
        <v>2567.5</v>
      </c>
      <c r="EQ5" s="13">
        <v>313.5</v>
      </c>
      <c r="ER5" s="13">
        <v>175.4</v>
      </c>
      <c r="ES5" s="13">
        <v>196.4</v>
      </c>
      <c r="ET5" s="13">
        <v>577.5</v>
      </c>
      <c r="EU5" s="13">
        <v>76.5</v>
      </c>
      <c r="EV5" s="13">
        <v>863.6</v>
      </c>
      <c r="EW5" s="13">
        <v>170</v>
      </c>
      <c r="EX5" s="13">
        <v>789</v>
      </c>
      <c r="EY5" s="13">
        <v>131</v>
      </c>
      <c r="EZ5" s="13">
        <v>3470.3</v>
      </c>
      <c r="FA5" s="13">
        <v>308.60000000000002</v>
      </c>
      <c r="FB5" s="13">
        <v>2106</v>
      </c>
      <c r="FC5" s="13">
        <v>407</v>
      </c>
      <c r="FD5" s="13">
        <v>86.2</v>
      </c>
      <c r="FE5" s="13">
        <v>197</v>
      </c>
      <c r="FF5" s="13">
        <v>128</v>
      </c>
      <c r="FG5" s="13">
        <v>71</v>
      </c>
      <c r="FH5" s="13">
        <v>1772.9</v>
      </c>
      <c r="FI5" s="13">
        <v>2017</v>
      </c>
      <c r="FJ5" s="13">
        <v>2574.3000000000002</v>
      </c>
      <c r="FK5" s="13">
        <v>8182.1</v>
      </c>
      <c r="FL5" s="13">
        <v>3824.5</v>
      </c>
      <c r="FM5" s="13">
        <v>22015.9</v>
      </c>
      <c r="FN5" s="13">
        <v>1093</v>
      </c>
      <c r="FO5" s="13">
        <v>2293</v>
      </c>
      <c r="FP5" s="13">
        <v>989.2</v>
      </c>
      <c r="FQ5" s="13">
        <v>170.8</v>
      </c>
      <c r="FR5" s="13">
        <v>189.4</v>
      </c>
      <c r="FS5" s="13">
        <v>60.5</v>
      </c>
      <c r="FT5" s="13">
        <v>826.8</v>
      </c>
      <c r="FU5" s="13">
        <v>698.6</v>
      </c>
      <c r="FV5" s="13">
        <v>167.6</v>
      </c>
      <c r="FW5" s="13">
        <v>57.5</v>
      </c>
      <c r="FX5" s="14">
        <v>21525.8</v>
      </c>
      <c r="FY5" s="13">
        <f>SUM(B5:FX5)</f>
        <v>859741.98000000021</v>
      </c>
      <c r="FZ5" s="13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</row>
    <row r="6" spans="1:254" ht="16.5" customHeight="1" x14ac:dyDescent="0.25">
      <c r="A6" t="s">
        <v>421</v>
      </c>
      <c r="B6" s="14">
        <v>5087.8</v>
      </c>
      <c r="C6" s="14">
        <v>20021.3</v>
      </c>
      <c r="D6" s="14">
        <v>4964</v>
      </c>
      <c r="E6" s="14">
        <v>11748.4</v>
      </c>
      <c r="F6" s="14">
        <v>640.9</v>
      </c>
      <c r="G6" s="14">
        <v>459.2</v>
      </c>
      <c r="H6" s="14">
        <v>6686</v>
      </c>
      <c r="I6" s="14">
        <v>1550.1</v>
      </c>
      <c r="J6" s="14">
        <v>182.4</v>
      </c>
      <c r="K6" s="14">
        <v>1461.7</v>
      </c>
      <c r="L6" s="14">
        <v>847.7</v>
      </c>
      <c r="M6" s="14">
        <v>19429.099999999999</v>
      </c>
      <c r="N6" s="14">
        <v>2905.2</v>
      </c>
      <c r="O6" s="14">
        <v>197.4</v>
      </c>
      <c r="P6" s="14">
        <v>31044.3</v>
      </c>
      <c r="Q6" s="14">
        <v>3511.8</v>
      </c>
      <c r="R6" s="14">
        <v>995.1</v>
      </c>
      <c r="S6" s="14">
        <v>123.1</v>
      </c>
      <c r="T6" s="14">
        <v>37.9</v>
      </c>
      <c r="U6" s="14">
        <v>189.1</v>
      </c>
      <c r="V6" s="14">
        <v>110</v>
      </c>
      <c r="W6" s="14">
        <v>14.3</v>
      </c>
      <c r="X6" s="14">
        <v>780</v>
      </c>
      <c r="Y6" s="14">
        <v>105.8</v>
      </c>
      <c r="Z6" s="14">
        <v>10336.9</v>
      </c>
      <c r="AA6" s="14">
        <v>7061.9</v>
      </c>
      <c r="AB6" s="14">
        <v>333</v>
      </c>
      <c r="AC6" s="14">
        <v>522.6</v>
      </c>
      <c r="AD6" s="14">
        <v>50.4</v>
      </c>
      <c r="AE6" s="14">
        <v>88.7</v>
      </c>
      <c r="AF6" s="14">
        <v>186.7</v>
      </c>
      <c r="AG6" s="14">
        <v>651.20000000000005</v>
      </c>
      <c r="AH6" s="14">
        <v>252.7</v>
      </c>
      <c r="AI6" s="14">
        <v>135</v>
      </c>
      <c r="AJ6" s="14">
        <v>151.6</v>
      </c>
      <c r="AK6" s="14">
        <v>229.9</v>
      </c>
      <c r="AL6" s="14">
        <v>243</v>
      </c>
      <c r="AM6" s="14">
        <v>172</v>
      </c>
      <c r="AN6" s="14">
        <v>2731.4</v>
      </c>
      <c r="AO6" s="14">
        <v>53053.599999999999</v>
      </c>
      <c r="AP6" s="14">
        <v>136.6</v>
      </c>
      <c r="AQ6" s="14">
        <v>10664</v>
      </c>
      <c r="AR6" s="14">
        <v>2657.6</v>
      </c>
      <c r="AS6" s="14">
        <v>598.70000000000005</v>
      </c>
      <c r="AT6" s="14">
        <v>119</v>
      </c>
      <c r="AU6" s="14">
        <v>173.9</v>
      </c>
      <c r="AV6" s="14">
        <v>98.7</v>
      </c>
      <c r="AW6" s="14">
        <v>33</v>
      </c>
      <c r="AX6" s="14">
        <v>256.5</v>
      </c>
      <c r="AY6" s="14">
        <v>8776</v>
      </c>
      <c r="AZ6" s="14">
        <v>4799.6000000000004</v>
      </c>
      <c r="BA6" s="14">
        <v>4069.2</v>
      </c>
      <c r="BB6" s="14">
        <v>15550.7</v>
      </c>
      <c r="BC6" s="14">
        <v>661.9</v>
      </c>
      <c r="BD6" s="14">
        <v>514</v>
      </c>
      <c r="BE6" s="14">
        <v>5433.5</v>
      </c>
      <c r="BF6" s="14">
        <v>573.6</v>
      </c>
      <c r="BG6" s="14">
        <v>232.5</v>
      </c>
      <c r="BH6" s="14">
        <v>185.9</v>
      </c>
      <c r="BI6" s="14">
        <v>976.7</v>
      </c>
      <c r="BJ6" s="14">
        <v>12652</v>
      </c>
      <c r="BK6" s="14">
        <v>52.5</v>
      </c>
      <c r="BL6" s="14">
        <v>251.1</v>
      </c>
      <c r="BM6" s="14">
        <v>1978.4</v>
      </c>
      <c r="BN6" s="14">
        <v>729.5</v>
      </c>
      <c r="BO6" s="14">
        <v>109.6</v>
      </c>
      <c r="BP6" s="14">
        <v>3032.2</v>
      </c>
      <c r="BQ6" s="14">
        <v>1577.2</v>
      </c>
      <c r="BR6" s="14">
        <v>781.2</v>
      </c>
      <c r="BS6" s="14">
        <v>153.30000000000001</v>
      </c>
      <c r="BT6" s="14">
        <v>166</v>
      </c>
      <c r="BU6" s="14">
        <v>425.5</v>
      </c>
      <c r="BV6" s="14">
        <v>670</v>
      </c>
      <c r="BW6" s="14">
        <v>32</v>
      </c>
      <c r="BX6" s="14">
        <v>376</v>
      </c>
      <c r="BY6" s="14">
        <v>127.3</v>
      </c>
      <c r="BZ6" s="14">
        <v>52.7</v>
      </c>
      <c r="CA6" s="14">
        <v>24139.7</v>
      </c>
      <c r="CB6" s="14">
        <v>128.5</v>
      </c>
      <c r="CC6" s="14">
        <v>24</v>
      </c>
      <c r="CD6" s="14">
        <v>82</v>
      </c>
      <c r="CE6" s="14">
        <v>54.1</v>
      </c>
      <c r="CF6" s="14">
        <v>116.8</v>
      </c>
      <c r="CG6" s="14">
        <v>86.4</v>
      </c>
      <c r="CH6" s="14">
        <v>468</v>
      </c>
      <c r="CI6" s="14">
        <v>482.2</v>
      </c>
      <c r="CJ6" s="14">
        <v>2229</v>
      </c>
      <c r="CK6" s="14">
        <v>541.79999999999995</v>
      </c>
      <c r="CL6" s="14">
        <v>416.8</v>
      </c>
      <c r="CM6" s="14">
        <v>10615.5</v>
      </c>
      <c r="CN6" s="14">
        <v>6093.3</v>
      </c>
      <c r="CO6" s="14">
        <v>490.6</v>
      </c>
      <c r="CP6" s="14">
        <v>629.9</v>
      </c>
      <c r="CQ6" s="14">
        <v>134.19999999999999</v>
      </c>
      <c r="CR6" s="14">
        <v>133.80000000000001</v>
      </c>
      <c r="CS6" s="14">
        <v>79.7</v>
      </c>
      <c r="CT6" s="14">
        <v>177.6</v>
      </c>
      <c r="CU6" s="14">
        <v>7.2</v>
      </c>
      <c r="CV6" s="14">
        <v>110.5</v>
      </c>
      <c r="CW6" s="14">
        <v>255</v>
      </c>
      <c r="CX6" s="14">
        <v>18</v>
      </c>
      <c r="CY6" s="14">
        <v>1096.3</v>
      </c>
      <c r="CZ6" s="14">
        <v>53.4</v>
      </c>
      <c r="DA6" s="14">
        <v>107.7</v>
      </c>
      <c r="DB6" s="14">
        <v>46</v>
      </c>
      <c r="DC6" s="14">
        <v>112.3</v>
      </c>
      <c r="DD6" s="14">
        <v>118</v>
      </c>
      <c r="DE6" s="14">
        <v>11207.2</v>
      </c>
      <c r="DF6" s="14">
        <v>53.9</v>
      </c>
      <c r="DG6" s="14">
        <v>1094.4000000000001</v>
      </c>
      <c r="DH6" s="14">
        <v>1598.6</v>
      </c>
      <c r="DI6" s="14">
        <v>313.39999999999998</v>
      </c>
      <c r="DJ6" s="14">
        <v>274.7</v>
      </c>
      <c r="DK6" s="14">
        <v>3489.8</v>
      </c>
      <c r="DL6" s="14">
        <v>140.19999999999999</v>
      </c>
      <c r="DM6" s="14">
        <v>857.4</v>
      </c>
      <c r="DN6" s="14">
        <v>2211.1</v>
      </c>
      <c r="DO6" s="14">
        <v>87.4</v>
      </c>
      <c r="DP6" s="14">
        <v>322</v>
      </c>
      <c r="DQ6" s="14">
        <v>1078.4000000000001</v>
      </c>
      <c r="DR6" s="14">
        <v>491.9</v>
      </c>
      <c r="DS6" s="14">
        <v>161.1</v>
      </c>
      <c r="DT6" s="14">
        <v>210.2</v>
      </c>
      <c r="DU6" s="14">
        <v>106.4</v>
      </c>
      <c r="DV6" s="14">
        <v>167.4</v>
      </c>
      <c r="DW6" s="14">
        <v>55</v>
      </c>
      <c r="DX6" s="14">
        <v>78.900000000000006</v>
      </c>
      <c r="DY6" s="14">
        <v>245.8</v>
      </c>
      <c r="DZ6" s="14">
        <v>215.9</v>
      </c>
      <c r="EA6" s="14">
        <v>358.5</v>
      </c>
      <c r="EB6" s="14">
        <v>97.8</v>
      </c>
      <c r="EC6" s="14">
        <v>103.5</v>
      </c>
      <c r="ED6" s="14">
        <v>139.80000000000001</v>
      </c>
      <c r="EE6" s="14">
        <v>1055.5</v>
      </c>
      <c r="EF6" s="14">
        <v>160</v>
      </c>
      <c r="EG6" s="14">
        <v>143.80000000000001</v>
      </c>
      <c r="EH6" s="14">
        <v>11953.1</v>
      </c>
      <c r="EI6" s="14">
        <v>5647</v>
      </c>
      <c r="EJ6" s="14">
        <v>277</v>
      </c>
      <c r="EK6" s="14">
        <v>240.6</v>
      </c>
      <c r="EL6" s="14">
        <v>218</v>
      </c>
      <c r="EM6" s="14">
        <v>707.4</v>
      </c>
      <c r="EN6" s="14">
        <v>153.4</v>
      </c>
      <c r="EO6" s="14">
        <v>115</v>
      </c>
      <c r="EP6" s="14">
        <v>547.5</v>
      </c>
      <c r="EQ6" s="14">
        <v>77</v>
      </c>
      <c r="ER6" s="14">
        <v>131</v>
      </c>
      <c r="ES6" s="14">
        <v>134</v>
      </c>
      <c r="ET6" s="14">
        <v>535.70000000000005</v>
      </c>
      <c r="EU6" s="14">
        <v>43</v>
      </c>
      <c r="EV6" s="14">
        <v>217.5</v>
      </c>
      <c r="EW6" s="14">
        <v>84.2</v>
      </c>
      <c r="EX6" s="14">
        <v>561</v>
      </c>
      <c r="EY6" s="14">
        <v>74.599999999999994</v>
      </c>
      <c r="EZ6" s="14">
        <v>1484</v>
      </c>
      <c r="FA6" s="14">
        <v>193.9</v>
      </c>
      <c r="FB6" s="14">
        <v>696.4</v>
      </c>
      <c r="FC6" s="14">
        <v>236.6</v>
      </c>
      <c r="FD6" s="14">
        <v>49.2</v>
      </c>
      <c r="FE6" s="14">
        <v>106.7</v>
      </c>
      <c r="FF6" s="14">
        <v>64</v>
      </c>
      <c r="FG6" s="14">
        <v>36</v>
      </c>
      <c r="FH6" s="14">
        <v>935</v>
      </c>
      <c r="FI6" s="14">
        <v>755.8</v>
      </c>
      <c r="FJ6" s="14">
        <v>1441.1</v>
      </c>
      <c r="FK6" s="14">
        <v>1899.1</v>
      </c>
      <c r="FL6" s="14">
        <v>1360.7</v>
      </c>
      <c r="FM6" s="14">
        <v>16424.099999999999</v>
      </c>
      <c r="FN6" s="14">
        <v>595.70000000000005</v>
      </c>
      <c r="FO6" s="14">
        <v>1297.3</v>
      </c>
      <c r="FP6" s="14">
        <v>455.7</v>
      </c>
      <c r="FQ6" s="14">
        <v>65</v>
      </c>
      <c r="FR6" s="14">
        <v>48</v>
      </c>
      <c r="FS6" s="14">
        <v>39.700000000000003</v>
      </c>
      <c r="FT6" s="14">
        <v>557.9</v>
      </c>
      <c r="FU6" s="14">
        <v>422.5</v>
      </c>
      <c r="FV6" s="14">
        <v>87.8</v>
      </c>
      <c r="FW6" s="14">
        <v>26.8</v>
      </c>
      <c r="FX6" s="14"/>
      <c r="FY6" s="13">
        <f>SUM(B6:FX6)</f>
        <v>395535.60000000027</v>
      </c>
      <c r="FZ6" s="13"/>
      <c r="GA6" s="13"/>
      <c r="GB6" s="13"/>
      <c r="GC6" s="13"/>
    </row>
    <row r="7" spans="1:254" x14ac:dyDescent="0.25">
      <c r="B7" s="15"/>
      <c r="C7" s="15"/>
      <c r="D7" s="15"/>
      <c r="E7" s="15"/>
      <c r="F7" s="15"/>
      <c r="G7" s="16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7"/>
      <c r="FW7" s="15"/>
      <c r="FX7" s="17"/>
    </row>
    <row r="8" spans="1:254" x14ac:dyDescent="0.25">
      <c r="A8" t="s">
        <v>426</v>
      </c>
      <c r="B8" s="17">
        <v>72815996.181310207</v>
      </c>
      <c r="C8" s="17">
        <v>374148115.34478033</v>
      </c>
      <c r="D8" s="17">
        <v>62224577.273939706</v>
      </c>
      <c r="E8" s="17">
        <v>232279564.04050744</v>
      </c>
      <c r="F8" s="17">
        <v>17081708.168492332</v>
      </c>
      <c r="G8" s="17">
        <v>12253198.216538938</v>
      </c>
      <c r="H8" s="17">
        <v>86161967.476360232</v>
      </c>
      <c r="I8" s="17">
        <v>22641774.320816964</v>
      </c>
      <c r="J8" s="17">
        <v>3938390.7765062246</v>
      </c>
      <c r="K8" s="17">
        <v>24995723.198189951</v>
      </c>
      <c r="L8" s="17">
        <v>13504246.88097951</v>
      </c>
      <c r="M8" s="17">
        <v>553672665.82704341</v>
      </c>
      <c r="N8" s="17">
        <v>137612526.15263063</v>
      </c>
      <c r="O8" s="17">
        <v>4833346.2310238834</v>
      </c>
      <c r="P8" s="17">
        <v>424034508.57157212</v>
      </c>
      <c r="Q8" s="17">
        <v>62522125.514135867</v>
      </c>
      <c r="R8" s="17">
        <v>17711650.176864732</v>
      </c>
      <c r="S8" s="17">
        <v>2979306.04411407</v>
      </c>
      <c r="T8" s="17">
        <v>1143852.033546167</v>
      </c>
      <c r="U8" s="17">
        <v>3871377.7218104503</v>
      </c>
      <c r="V8" s="17">
        <v>3380703.4520952301</v>
      </c>
      <c r="W8" s="17">
        <v>1043536.421349784</v>
      </c>
      <c r="X8" s="17">
        <v>10390533.55906794</v>
      </c>
      <c r="Y8" s="17">
        <v>3476505.82281136</v>
      </c>
      <c r="Z8" s="17">
        <v>322659867.59818852</v>
      </c>
      <c r="AA8" s="17">
        <v>294177980.62067217</v>
      </c>
      <c r="AB8" s="17">
        <v>10209950.465586673</v>
      </c>
      <c r="AC8" s="17">
        <v>13067902.288856763</v>
      </c>
      <c r="AD8" s="17">
        <v>1883589.9886930618</v>
      </c>
      <c r="AE8" s="17">
        <v>3083692.812149521</v>
      </c>
      <c r="AF8" s="17">
        <v>7316216.5070734797</v>
      </c>
      <c r="AG8" s="17">
        <v>10718383.738886531</v>
      </c>
      <c r="AH8" s="17">
        <v>4882181.4232205078</v>
      </c>
      <c r="AI8" s="17">
        <v>3082782.1354206898</v>
      </c>
      <c r="AJ8" s="17">
        <v>3201325.844435629</v>
      </c>
      <c r="AK8" s="17">
        <v>4056008.7345581092</v>
      </c>
      <c r="AL8" s="17">
        <v>4918352.5651561068</v>
      </c>
      <c r="AM8" s="17">
        <v>4524590.8918767134</v>
      </c>
      <c r="AN8" s="17">
        <v>46543902.805135228</v>
      </c>
      <c r="AO8" s="17">
        <v>931535012.78308928</v>
      </c>
      <c r="AP8" s="17">
        <v>3893301.4478232018</v>
      </c>
      <c r="AQ8" s="17">
        <v>632307200.50651109</v>
      </c>
      <c r="AR8" s="17">
        <v>71249325.02460961</v>
      </c>
      <c r="AS8" s="17">
        <v>24494564.764110968</v>
      </c>
      <c r="AT8" s="17">
        <v>4345186.1584723135</v>
      </c>
      <c r="AU8" s="17">
        <v>4601230.9374006074</v>
      </c>
      <c r="AV8" s="17">
        <v>4028530.4141529826</v>
      </c>
      <c r="AW8" s="17">
        <v>1529552.4080796225</v>
      </c>
      <c r="AX8" s="17">
        <v>5495977.6959884102</v>
      </c>
      <c r="AY8" s="17">
        <v>135078921.45887029</v>
      </c>
      <c r="AZ8" s="17">
        <v>93604922.233243629</v>
      </c>
      <c r="BA8" s="17">
        <v>79326641.417058632</v>
      </c>
      <c r="BB8" s="17">
        <v>237754138.42934814</v>
      </c>
      <c r="BC8" s="17">
        <v>36544058.365064412</v>
      </c>
      <c r="BD8" s="17">
        <v>14108792.004636338</v>
      </c>
      <c r="BE8" s="17">
        <v>257850672.0701682</v>
      </c>
      <c r="BF8" s="17">
        <v>10696789.854053728</v>
      </c>
      <c r="BG8" s="17">
        <v>6954188.8734089704</v>
      </c>
      <c r="BH8" s="17">
        <v>4162296.1754704942</v>
      </c>
      <c r="BI8" s="17">
        <v>63752637.96148666</v>
      </c>
      <c r="BJ8" s="17">
        <v>309743900.8996743</v>
      </c>
      <c r="BK8" s="17">
        <v>2355445.5784955267</v>
      </c>
      <c r="BL8" s="17">
        <v>4988682.8867516555</v>
      </c>
      <c r="BM8" s="17">
        <v>33374465.01442083</v>
      </c>
      <c r="BN8" s="17">
        <v>13689409.144793</v>
      </c>
      <c r="BO8" s="17">
        <v>3244184.137223484</v>
      </c>
      <c r="BP8" s="17">
        <v>63559471.839730315</v>
      </c>
      <c r="BQ8" s="17">
        <v>46142079.783879876</v>
      </c>
      <c r="BR8" s="17">
        <v>13243670.645461027</v>
      </c>
      <c r="BS8" s="17">
        <v>5339859.99603853</v>
      </c>
      <c r="BT8" s="17">
        <v>5437529.927515531</v>
      </c>
      <c r="BU8" s="17">
        <v>13576068.113120001</v>
      </c>
      <c r="BV8" s="17">
        <v>21131657.277504537</v>
      </c>
      <c r="BW8" s="17">
        <v>1595451.9386439002</v>
      </c>
      <c r="BX8" s="17">
        <v>5444053.8906747568</v>
      </c>
      <c r="BY8" s="17">
        <v>3355684.1223016353</v>
      </c>
      <c r="BZ8" s="17">
        <v>2890900.7113914825</v>
      </c>
      <c r="CA8" s="17">
        <v>784142389.18862808</v>
      </c>
      <c r="CB8" s="17">
        <v>3232043.2052278528</v>
      </c>
      <c r="CC8" s="17">
        <v>3198149.4837187272</v>
      </c>
      <c r="CD8" s="17">
        <v>2770735.7689780602</v>
      </c>
      <c r="CE8" s="17">
        <v>2317142.4120947756</v>
      </c>
      <c r="CF8" s="17">
        <v>3365051.7299642456</v>
      </c>
      <c r="CG8" s="17">
        <v>2117222.315439974</v>
      </c>
      <c r="CH8" s="17">
        <v>7791794.2610546146</v>
      </c>
      <c r="CI8" s="17">
        <v>10469914.624181231</v>
      </c>
      <c r="CJ8" s="17">
        <v>53703791.003413372</v>
      </c>
      <c r="CK8" s="17">
        <v>14537940.299989326</v>
      </c>
      <c r="CL8" s="17">
        <v>9038317.2189721335</v>
      </c>
      <c r="CM8" s="17">
        <v>296337971.1056934</v>
      </c>
      <c r="CN8" s="17">
        <v>149130934.5830982</v>
      </c>
      <c r="CO8" s="17">
        <v>11619688.259474</v>
      </c>
      <c r="CP8" s="17">
        <v>9572855.9939941596</v>
      </c>
      <c r="CQ8" s="17">
        <v>3700947.7404543343</v>
      </c>
      <c r="CR8" s="17">
        <v>4323180.9567651125</v>
      </c>
      <c r="CS8" s="17">
        <v>2104918.0677532442</v>
      </c>
      <c r="CT8" s="17">
        <v>4206280.9989629406</v>
      </c>
      <c r="CU8" s="17">
        <v>981131.73039215803</v>
      </c>
      <c r="CV8" s="17">
        <v>3439070.7294741967</v>
      </c>
      <c r="CW8" s="17">
        <v>5539827.6882832982</v>
      </c>
      <c r="CX8" s="17">
        <v>1065555.0136242905</v>
      </c>
      <c r="CY8" s="17">
        <v>19985166.760668918</v>
      </c>
      <c r="CZ8" s="17">
        <v>3333814.3819363364</v>
      </c>
      <c r="DA8" s="17">
        <v>4406717.5579835046</v>
      </c>
      <c r="DB8" s="17">
        <v>3136415.2663428863</v>
      </c>
      <c r="DC8" s="17">
        <v>2984406.8361188681</v>
      </c>
      <c r="DD8" s="17">
        <v>4352091.9398738453</v>
      </c>
      <c r="DE8" s="17">
        <v>204464411.23495251</v>
      </c>
      <c r="DF8" s="17">
        <v>2016982.7636350868</v>
      </c>
      <c r="DG8" s="17">
        <v>19637471.248111468</v>
      </c>
      <c r="DH8" s="17">
        <v>25511386.123633418</v>
      </c>
      <c r="DI8" s="17">
        <v>7335994.1091413861</v>
      </c>
      <c r="DJ8" s="17">
        <v>5732202.4168736339</v>
      </c>
      <c r="DK8" s="17">
        <v>60911571.427842803</v>
      </c>
      <c r="DL8" s="17">
        <v>3961691.7125203288</v>
      </c>
      <c r="DM8" s="17">
        <v>14571888.637290249</v>
      </c>
      <c r="DN8" s="17">
        <v>34633051.760881893</v>
      </c>
      <c r="DO8" s="17">
        <v>3509058.6070029209</v>
      </c>
      <c r="DP8" s="17">
        <v>9249359.6099999994</v>
      </c>
      <c r="DQ8" s="17">
        <v>15230862.970941585</v>
      </c>
      <c r="DR8" s="17">
        <v>7974734.4783758391</v>
      </c>
      <c r="DS8" s="17">
        <v>3357525.3253061255</v>
      </c>
      <c r="DT8" s="17">
        <v>4741556.3142627962</v>
      </c>
      <c r="DU8" s="17">
        <v>3526920.6194957555</v>
      </c>
      <c r="DV8" s="17">
        <v>4343812.719491018</v>
      </c>
      <c r="DW8" s="17">
        <v>3376482.5877444865</v>
      </c>
      <c r="DX8" s="17">
        <v>4692917.2348011648</v>
      </c>
      <c r="DY8" s="17">
        <v>8647207.1340153441</v>
      </c>
      <c r="DZ8" s="17">
        <v>6721729.6699999999</v>
      </c>
      <c r="EA8" s="17">
        <v>6642139.9273129329</v>
      </c>
      <c r="EB8" s="17">
        <v>3980153.0021301066</v>
      </c>
      <c r="EC8" s="17">
        <v>22022860.163410001</v>
      </c>
      <c r="ED8" s="17">
        <v>3302878.449670868</v>
      </c>
      <c r="EE8" s="17">
        <v>15627960.204998732</v>
      </c>
      <c r="EF8" s="17">
        <v>3720995.5070636333</v>
      </c>
      <c r="EG8" s="17">
        <v>3710858.7393073984</v>
      </c>
      <c r="EH8" s="17">
        <v>157246867.97593281</v>
      </c>
      <c r="EI8" s="17">
        <v>104121368.60620281</v>
      </c>
      <c r="EJ8" s="17">
        <v>7548772.3602071078</v>
      </c>
      <c r="EK8" s="17">
        <v>5308462.2565831179</v>
      </c>
      <c r="EL8" s="17">
        <v>4963941.6672257874</v>
      </c>
      <c r="EM8" s="17">
        <v>10939258.882007608</v>
      </c>
      <c r="EN8" s="17">
        <v>4387335.6767174881</v>
      </c>
      <c r="EO8" s="17">
        <v>5436645.4313149834</v>
      </c>
      <c r="EP8" s="17">
        <v>27155829.894165598</v>
      </c>
      <c r="EQ8" s="17">
        <v>4621229.7496711994</v>
      </c>
      <c r="ER8" s="17">
        <v>3121705.9743080563</v>
      </c>
      <c r="ES8" s="17">
        <v>3785292.3541035475</v>
      </c>
      <c r="ET8" s="17">
        <v>7055009.7432170026</v>
      </c>
      <c r="EU8" s="17">
        <v>1711838.0432717325</v>
      </c>
      <c r="EV8" s="17">
        <v>12292596.849497333</v>
      </c>
      <c r="EW8" s="17">
        <v>3309003.4723844482</v>
      </c>
      <c r="EX8" s="17">
        <v>8203949.0108185718</v>
      </c>
      <c r="EY8" s="17">
        <v>2521880.0016418179</v>
      </c>
      <c r="EZ8" s="17">
        <v>38950272.901057556</v>
      </c>
      <c r="FA8" s="17">
        <v>4468822.5766999992</v>
      </c>
      <c r="FB8" s="17">
        <v>21645552.277674109</v>
      </c>
      <c r="FC8" s="17">
        <v>5141144.1741467351</v>
      </c>
      <c r="FD8" s="17">
        <v>1830828.0421721505</v>
      </c>
      <c r="FE8" s="17">
        <v>3407782.1625263449</v>
      </c>
      <c r="FF8" s="17">
        <v>2538494.9289402901</v>
      </c>
      <c r="FG8" s="17">
        <v>1511492.766566969</v>
      </c>
      <c r="FH8" s="17">
        <v>18815624.332987048</v>
      </c>
      <c r="FI8" s="17">
        <v>20852762.072160002</v>
      </c>
      <c r="FJ8" s="17">
        <v>27302087.760000002</v>
      </c>
      <c r="FK8" s="17">
        <v>82581551.004853517</v>
      </c>
      <c r="FL8" s="17">
        <v>38600498.877074152</v>
      </c>
      <c r="FM8" s="17">
        <v>235937040.083664</v>
      </c>
      <c r="FN8" s="17">
        <v>12131574.08519</v>
      </c>
      <c r="FO8" s="17">
        <v>24523390.864807393</v>
      </c>
      <c r="FP8" s="17">
        <v>10905632.656750001</v>
      </c>
      <c r="FQ8" s="17">
        <v>3137048.98</v>
      </c>
      <c r="FR8" s="17">
        <v>3244741.3325134683</v>
      </c>
      <c r="FS8" s="17">
        <v>1386846.1371200001</v>
      </c>
      <c r="FT8" s="17">
        <v>9866430.6045233011</v>
      </c>
      <c r="FU8" s="17">
        <v>8070854.2646131394</v>
      </c>
      <c r="FV8" s="17">
        <v>3106490.3612929964</v>
      </c>
      <c r="FW8" s="17">
        <v>1324030.4365146512</v>
      </c>
      <c r="FX8" s="17">
        <v>224940206.09</v>
      </c>
      <c r="FY8" s="11">
        <f>SUM(B8:FX8)</f>
        <v>9175485404.2629528</v>
      </c>
      <c r="FZ8" s="11"/>
    </row>
    <row r="9" spans="1:254" x14ac:dyDescent="0.25"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</row>
    <row r="10" spans="1:254" x14ac:dyDescent="0.25">
      <c r="A10" t="s">
        <v>427</v>
      </c>
      <c r="B10" s="18">
        <v>32425784.73</v>
      </c>
      <c r="C10" s="18">
        <v>114595599.528</v>
      </c>
      <c r="D10" s="18">
        <v>33324740.280000001</v>
      </c>
      <c r="E10" s="18">
        <v>81676283.282999992</v>
      </c>
      <c r="F10" s="18">
        <v>13026936.57364</v>
      </c>
      <c r="G10" s="18">
        <v>3519667.7009999999</v>
      </c>
      <c r="H10" s="18">
        <v>29997445.77</v>
      </c>
      <c r="I10" s="18">
        <v>4411125.7560000001</v>
      </c>
      <c r="J10" s="18">
        <v>1268069.7690000001</v>
      </c>
      <c r="K10" s="18">
        <v>20666080.574360002</v>
      </c>
      <c r="L10" s="18">
        <v>7916244.56238</v>
      </c>
      <c r="M10" s="18">
        <v>166503812.34416398</v>
      </c>
      <c r="N10" s="18">
        <v>66717128.574000001</v>
      </c>
      <c r="O10" s="18">
        <v>1402240.5179999999</v>
      </c>
      <c r="P10" s="18">
        <v>143352184.48199999</v>
      </c>
      <c r="Q10" s="18">
        <v>1850347.549532</v>
      </c>
      <c r="R10" s="18">
        <v>13555862.89662</v>
      </c>
      <c r="S10" s="18">
        <v>587522.16430400009</v>
      </c>
      <c r="T10" s="18">
        <v>657943.23589800007</v>
      </c>
      <c r="U10" s="18">
        <v>893296.59299999999</v>
      </c>
      <c r="V10" s="18">
        <v>178294.36499999999</v>
      </c>
      <c r="W10" s="18">
        <v>250283.43195200001</v>
      </c>
      <c r="X10" s="18">
        <v>1617361.1967800001</v>
      </c>
      <c r="Y10" s="18">
        <v>581565.58695000003</v>
      </c>
      <c r="Z10" s="18">
        <v>164662970.60699999</v>
      </c>
      <c r="AA10" s="18">
        <v>257512553.54100001</v>
      </c>
      <c r="AB10" s="18">
        <v>7750127.1818599999</v>
      </c>
      <c r="AC10" s="18">
        <v>8158394.6898090001</v>
      </c>
      <c r="AD10" s="18">
        <v>572106.27833600005</v>
      </c>
      <c r="AE10" s="18">
        <v>956043.31411400007</v>
      </c>
      <c r="AF10" s="18">
        <v>4090101.3565499997</v>
      </c>
      <c r="AG10" s="18">
        <v>785310.57920599997</v>
      </c>
      <c r="AH10" s="18">
        <v>271215.40499999997</v>
      </c>
      <c r="AI10" s="18">
        <v>747296.48057999997</v>
      </c>
      <c r="AJ10" s="18">
        <v>1291027.3985599999</v>
      </c>
      <c r="AK10" s="18">
        <v>2411791.0649999999</v>
      </c>
      <c r="AL10" s="18">
        <v>1121170.4349120001</v>
      </c>
      <c r="AM10" s="18">
        <v>3866681.8259319998</v>
      </c>
      <c r="AN10" s="18">
        <v>12980196.061392</v>
      </c>
      <c r="AO10" s="18">
        <v>679843068.597</v>
      </c>
      <c r="AP10" s="18">
        <v>2114250.3553510001</v>
      </c>
      <c r="AQ10" s="18">
        <v>279746657.74800003</v>
      </c>
      <c r="AR10" s="18">
        <v>55593013.588979997</v>
      </c>
      <c r="AS10" s="18">
        <v>9917911.6469999999</v>
      </c>
      <c r="AT10" s="18">
        <v>1491790.388304</v>
      </c>
      <c r="AU10" s="18">
        <v>1174177.3500000001</v>
      </c>
      <c r="AV10" s="18">
        <v>867860.19571599993</v>
      </c>
      <c r="AW10" s="18">
        <v>588632.45316999999</v>
      </c>
      <c r="AX10" s="18">
        <v>1552129.83</v>
      </c>
      <c r="AY10" s="18">
        <v>15500658.525600001</v>
      </c>
      <c r="AZ10" s="18">
        <v>21248916.46308</v>
      </c>
      <c r="BA10" s="18">
        <v>5504486.0564399995</v>
      </c>
      <c r="BB10" s="18">
        <v>85384464.754649997</v>
      </c>
      <c r="BC10" s="18">
        <v>14463480.689999999</v>
      </c>
      <c r="BD10" s="18">
        <v>4722346.6219999995</v>
      </c>
      <c r="BE10" s="18">
        <v>74634302.879999995</v>
      </c>
      <c r="BF10" s="18">
        <v>1638243.3599999999</v>
      </c>
      <c r="BG10" s="18">
        <v>1820837.89836</v>
      </c>
      <c r="BH10" s="18">
        <v>613008.07718999998</v>
      </c>
      <c r="BI10" s="18">
        <v>23967630.05336</v>
      </c>
      <c r="BJ10" s="18">
        <v>44962018.380000003</v>
      </c>
      <c r="BK10" s="18">
        <v>207306.21599999999</v>
      </c>
      <c r="BL10" s="18">
        <v>978696.20935200003</v>
      </c>
      <c r="BM10" s="18">
        <v>8899034.841</v>
      </c>
      <c r="BN10" s="18">
        <v>3354248.7890300001</v>
      </c>
      <c r="BO10" s="18">
        <v>2212566.04464</v>
      </c>
      <c r="BP10" s="18">
        <v>45267036.42447</v>
      </c>
      <c r="BQ10" s="18">
        <v>10337657.33</v>
      </c>
      <c r="BR10" s="18">
        <v>5477139.0535499994</v>
      </c>
      <c r="BS10" s="18">
        <v>3073659.2864099997</v>
      </c>
      <c r="BT10" s="18">
        <v>2157890.8559599998</v>
      </c>
      <c r="BU10" s="18">
        <v>12805400.56312</v>
      </c>
      <c r="BV10" s="18">
        <v>16741560.377079999</v>
      </c>
      <c r="BW10" s="18">
        <v>1060882.92258</v>
      </c>
      <c r="BX10" s="18">
        <v>3233804.5180739998</v>
      </c>
      <c r="BY10" s="18">
        <v>955143.38699999999</v>
      </c>
      <c r="BZ10" s="18">
        <v>2192659.0468830001</v>
      </c>
      <c r="CA10" s="18">
        <v>364581937.17000002</v>
      </c>
      <c r="CB10" s="18">
        <v>504684.56403999997</v>
      </c>
      <c r="CC10" s="18">
        <v>440732.83959999995</v>
      </c>
      <c r="CD10" s="18">
        <v>1128050.388</v>
      </c>
      <c r="CE10" s="18">
        <v>731879.87195400009</v>
      </c>
      <c r="CF10" s="18">
        <v>637941.96</v>
      </c>
      <c r="CG10" s="18">
        <v>446973.70437599998</v>
      </c>
      <c r="CH10" s="18">
        <v>3083751.9720000001</v>
      </c>
      <c r="CI10" s="18">
        <v>9681679.9466999993</v>
      </c>
      <c r="CJ10" s="18">
        <v>15893608.499780001</v>
      </c>
      <c r="CK10" s="18">
        <v>3003088.9253399996</v>
      </c>
      <c r="CL10" s="18">
        <v>1856322.10962</v>
      </c>
      <c r="CM10" s="18">
        <v>131685114.609</v>
      </c>
      <c r="CN10" s="18">
        <v>83374360.529679999</v>
      </c>
      <c r="CO10" s="18">
        <v>10927644.659474</v>
      </c>
      <c r="CP10" s="18">
        <v>2547403.0752789997</v>
      </c>
      <c r="CQ10" s="18">
        <v>710829.37916100002</v>
      </c>
      <c r="CR10" s="18">
        <v>1429823.5580239999</v>
      </c>
      <c r="CS10" s="18">
        <v>719746.06464</v>
      </c>
      <c r="CT10" s="18">
        <v>443271.202704</v>
      </c>
      <c r="CU10" s="18">
        <v>345602.09009200003</v>
      </c>
      <c r="CV10" s="18">
        <v>1311446.7814409998</v>
      </c>
      <c r="CW10" s="18">
        <v>2068377.2850239999</v>
      </c>
      <c r="CX10" s="18">
        <v>167436.99</v>
      </c>
      <c r="CY10" s="18">
        <v>6167191.7699999996</v>
      </c>
      <c r="CZ10" s="18">
        <v>1253175.3810000001</v>
      </c>
      <c r="DA10" s="18">
        <v>1109922.723</v>
      </c>
      <c r="DB10" s="18">
        <v>1180701.5995079998</v>
      </c>
      <c r="DC10" s="18">
        <v>1325548.0245000001</v>
      </c>
      <c r="DD10" s="18">
        <v>2570216.7640499999</v>
      </c>
      <c r="DE10" s="18">
        <v>67085264.609999999</v>
      </c>
      <c r="DF10" s="18">
        <v>1278936.3927170001</v>
      </c>
      <c r="DG10" s="18">
        <v>9682136.9755799994</v>
      </c>
      <c r="DH10" s="18">
        <v>13199166.6764</v>
      </c>
      <c r="DI10" s="18">
        <v>1481157.7429200001</v>
      </c>
      <c r="DJ10" s="18">
        <v>1022360.4455</v>
      </c>
      <c r="DK10" s="18">
        <v>20246630.123879999</v>
      </c>
      <c r="DL10" s="18">
        <v>562663.69446000003</v>
      </c>
      <c r="DM10" s="18">
        <v>7048684.017</v>
      </c>
      <c r="DN10" s="18">
        <v>9386258.1300000008</v>
      </c>
      <c r="DO10" s="18">
        <v>855703.17</v>
      </c>
      <c r="DP10" s="18">
        <v>8863164.7199999988</v>
      </c>
      <c r="DQ10" s="18">
        <v>2187007.5060000001</v>
      </c>
      <c r="DR10" s="18">
        <v>995912.25300000003</v>
      </c>
      <c r="DS10" s="18">
        <v>274761.22353900003</v>
      </c>
      <c r="DT10" s="18">
        <v>758787.96600000001</v>
      </c>
      <c r="DU10" s="18">
        <v>231441.78599999999</v>
      </c>
      <c r="DV10" s="18">
        <v>507580.13307399995</v>
      </c>
      <c r="DW10" s="18">
        <v>2220543.5761599997</v>
      </c>
      <c r="DX10" s="18">
        <v>3066825.5411200002</v>
      </c>
      <c r="DY10" s="18">
        <v>4786602.5788059998</v>
      </c>
      <c r="DZ10" s="18">
        <v>6149876.5499999998</v>
      </c>
      <c r="EA10" s="18">
        <v>2219130.81</v>
      </c>
      <c r="EB10" s="18">
        <v>948450.49199999997</v>
      </c>
      <c r="EC10" s="18">
        <v>21451184.513410002</v>
      </c>
      <c r="ED10" s="18">
        <v>467756.424</v>
      </c>
      <c r="EE10" s="18">
        <v>2049781.4571750001</v>
      </c>
      <c r="EF10" s="18">
        <v>779241.00599999994</v>
      </c>
      <c r="EG10" s="18">
        <v>359386.98300000001</v>
      </c>
      <c r="EH10" s="18">
        <v>33282608.103</v>
      </c>
      <c r="EI10" s="18">
        <v>27154323.386999998</v>
      </c>
      <c r="EJ10" s="18">
        <v>3821380.8086300003</v>
      </c>
      <c r="EK10" s="18">
        <v>1801726.43028</v>
      </c>
      <c r="EL10" s="18">
        <v>2152417.3398480001</v>
      </c>
      <c r="EM10" s="18">
        <v>1973318.868</v>
      </c>
      <c r="EN10" s="18">
        <v>1174715.379</v>
      </c>
      <c r="EO10" s="18">
        <v>3452251.4506199998</v>
      </c>
      <c r="EP10" s="18">
        <v>10752568.143388001</v>
      </c>
      <c r="EQ10" s="18">
        <v>2829821.5199699998</v>
      </c>
      <c r="ER10" s="18">
        <v>847799.58750199992</v>
      </c>
      <c r="ES10" s="18">
        <v>1183582.287</v>
      </c>
      <c r="ET10" s="18">
        <v>1110802.7069999999</v>
      </c>
      <c r="EU10" s="18">
        <v>1035339.57198</v>
      </c>
      <c r="EV10" s="18">
        <v>8827695.0611729994</v>
      </c>
      <c r="EW10" s="18">
        <v>367629.55830999999</v>
      </c>
      <c r="EX10" s="18">
        <v>812171.42099999997</v>
      </c>
      <c r="EY10" s="18">
        <v>710669.39015799994</v>
      </c>
      <c r="EZ10" s="18">
        <v>36063768.273599997</v>
      </c>
      <c r="FA10" s="18">
        <v>4026170.4566999995</v>
      </c>
      <c r="FB10" s="18">
        <v>10543365.041300001</v>
      </c>
      <c r="FC10" s="18">
        <v>1335749.1029999999</v>
      </c>
      <c r="FD10" s="18">
        <v>564675.07561199996</v>
      </c>
      <c r="FE10" s="18">
        <v>611097.66899999999</v>
      </c>
      <c r="FF10" s="18">
        <v>796636.32299999997</v>
      </c>
      <c r="FG10" s="18">
        <v>865776.72928800003</v>
      </c>
      <c r="FH10" s="18">
        <v>15575559.612</v>
      </c>
      <c r="FI10" s="18">
        <v>20040741.002160002</v>
      </c>
      <c r="FJ10" s="18">
        <v>26428187.310000002</v>
      </c>
      <c r="FK10" s="18">
        <v>63160506</v>
      </c>
      <c r="FL10" s="18">
        <v>28445343.647099998</v>
      </c>
      <c r="FM10" s="18">
        <v>79262599.059</v>
      </c>
      <c r="FN10" s="18">
        <v>11538514.92519</v>
      </c>
      <c r="FO10" s="18">
        <v>20997520.764606997</v>
      </c>
      <c r="FP10" s="18">
        <v>10519320.066750001</v>
      </c>
      <c r="FQ10" s="18">
        <v>2970074.29</v>
      </c>
      <c r="FR10" s="18">
        <v>2935163.16548</v>
      </c>
      <c r="FS10" s="18">
        <v>1283672.4471200001</v>
      </c>
      <c r="FT10" s="18">
        <v>3519681.4270500001</v>
      </c>
      <c r="FU10" s="18">
        <v>2519731.8137599998</v>
      </c>
      <c r="FV10" s="18">
        <v>502056.00998999999</v>
      </c>
      <c r="FW10" s="18">
        <v>375776.01817500003</v>
      </c>
      <c r="FX10" s="18">
        <v>0</v>
      </c>
      <c r="FY10" s="11">
        <f>SUM(B10:FX10)</f>
        <v>3944124748.643652</v>
      </c>
      <c r="FZ10" s="11"/>
    </row>
    <row r="11" spans="1:254" x14ac:dyDescent="0.25">
      <c r="A11" s="15" t="s">
        <v>428</v>
      </c>
      <c r="B11" s="19">
        <v>1525778.04</v>
      </c>
      <c r="C11" s="19">
        <v>5720219.1100000003</v>
      </c>
      <c r="D11" s="19">
        <v>1361222.79</v>
      </c>
      <c r="E11" s="19">
        <v>2060596.13</v>
      </c>
      <c r="F11" s="19">
        <v>404243.6</v>
      </c>
      <c r="G11" s="19">
        <v>174363.85</v>
      </c>
      <c r="H11" s="19">
        <v>1705553.59</v>
      </c>
      <c r="I11" s="19">
        <v>565896.31999999995</v>
      </c>
      <c r="J11" s="19">
        <v>140832.81</v>
      </c>
      <c r="K11" s="19">
        <v>1212114.3</v>
      </c>
      <c r="L11" s="19">
        <v>467277.71</v>
      </c>
      <c r="M11" s="19">
        <v>12153401.23</v>
      </c>
      <c r="N11" s="19">
        <v>4887275.82</v>
      </c>
      <c r="O11" s="19">
        <v>92405.75</v>
      </c>
      <c r="P11" s="19">
        <v>6583156.04</v>
      </c>
      <c r="Q11" s="19">
        <v>110649.41</v>
      </c>
      <c r="R11" s="19">
        <v>887008.36</v>
      </c>
      <c r="S11" s="19">
        <v>47860.01</v>
      </c>
      <c r="T11" s="19">
        <v>48556.24</v>
      </c>
      <c r="U11" s="19">
        <v>86202.79</v>
      </c>
      <c r="V11" s="19">
        <v>19309.150000000001</v>
      </c>
      <c r="W11" s="19">
        <v>22154.27</v>
      </c>
      <c r="X11" s="19">
        <v>137008.97</v>
      </c>
      <c r="Y11" s="19">
        <v>60073.05</v>
      </c>
      <c r="Z11" s="19">
        <v>6411764.9699999997</v>
      </c>
      <c r="AA11" s="19">
        <v>11547781.060000001</v>
      </c>
      <c r="AB11" s="19">
        <v>545105.30000000005</v>
      </c>
      <c r="AC11" s="19">
        <v>662830.17000000004</v>
      </c>
      <c r="AD11" s="19">
        <v>45826.3</v>
      </c>
      <c r="AE11" s="19">
        <v>81828.25</v>
      </c>
      <c r="AF11" s="19">
        <v>304419.25</v>
      </c>
      <c r="AG11" s="19">
        <v>162746.5</v>
      </c>
      <c r="AH11" s="19">
        <v>50073.02</v>
      </c>
      <c r="AI11" s="19">
        <v>120805.93</v>
      </c>
      <c r="AJ11" s="19">
        <v>70320.56</v>
      </c>
      <c r="AK11" s="19">
        <v>92740.51</v>
      </c>
      <c r="AL11" s="19">
        <v>108754.41</v>
      </c>
      <c r="AM11" s="19">
        <v>390225.35</v>
      </c>
      <c r="AN11" s="19">
        <v>1580673.42</v>
      </c>
      <c r="AO11" s="19">
        <v>35535990.490000002</v>
      </c>
      <c r="AP11" s="19">
        <v>91835.76</v>
      </c>
      <c r="AQ11" s="19">
        <v>20624909.219999999</v>
      </c>
      <c r="AR11" s="19">
        <v>2368990.85</v>
      </c>
      <c r="AS11" s="19">
        <v>1100110.6200000001</v>
      </c>
      <c r="AT11" s="19">
        <v>168538.57</v>
      </c>
      <c r="AU11" s="19">
        <v>168758.37</v>
      </c>
      <c r="AV11" s="19">
        <v>96700.85</v>
      </c>
      <c r="AW11" s="19">
        <v>73895.94</v>
      </c>
      <c r="AX11" s="19">
        <v>119941.52</v>
      </c>
      <c r="AY11" s="19">
        <v>1425569.54</v>
      </c>
      <c r="AZ11" s="19">
        <v>2062340.99</v>
      </c>
      <c r="BA11" s="19">
        <v>457886.27</v>
      </c>
      <c r="BB11" s="19">
        <v>8049471.7199999997</v>
      </c>
      <c r="BC11" s="19">
        <v>1328416.19</v>
      </c>
      <c r="BD11" s="19">
        <v>400695.97</v>
      </c>
      <c r="BE11" s="19">
        <v>6578779.4000000004</v>
      </c>
      <c r="BF11" s="19">
        <v>108944.82</v>
      </c>
      <c r="BG11" s="19">
        <v>139186.65</v>
      </c>
      <c r="BH11" s="19">
        <v>52661.1</v>
      </c>
      <c r="BI11" s="19">
        <v>1823156.06</v>
      </c>
      <c r="BJ11" s="19">
        <v>971979.48</v>
      </c>
      <c r="BK11" s="19">
        <v>17150.84</v>
      </c>
      <c r="BL11" s="19">
        <v>86714.95</v>
      </c>
      <c r="BM11" s="19">
        <v>1074426.21</v>
      </c>
      <c r="BN11" s="19">
        <v>373634.27</v>
      </c>
      <c r="BO11" s="19">
        <v>231876</v>
      </c>
      <c r="BP11" s="19">
        <v>1634193.93</v>
      </c>
      <c r="BQ11" s="19">
        <v>432667.76</v>
      </c>
      <c r="BR11" s="19">
        <v>244079.7</v>
      </c>
      <c r="BS11" s="19">
        <v>140816.42000000001</v>
      </c>
      <c r="BT11" s="19">
        <v>103084.96</v>
      </c>
      <c r="BU11" s="19">
        <v>770667.55</v>
      </c>
      <c r="BV11" s="19">
        <v>670802.37</v>
      </c>
      <c r="BW11" s="19">
        <v>94206.59</v>
      </c>
      <c r="BX11" s="19">
        <v>182294.73</v>
      </c>
      <c r="BY11" s="19">
        <v>94134.399999999994</v>
      </c>
      <c r="BZ11" s="19">
        <v>371964.19</v>
      </c>
      <c r="CA11" s="19">
        <v>23347042.469999999</v>
      </c>
      <c r="CB11" s="19">
        <v>85835.36</v>
      </c>
      <c r="CC11" s="19">
        <v>68733.81</v>
      </c>
      <c r="CD11" s="19">
        <v>98489.77</v>
      </c>
      <c r="CE11" s="19">
        <v>81298.17</v>
      </c>
      <c r="CF11" s="19">
        <v>70154.3</v>
      </c>
      <c r="CG11" s="19">
        <v>31524.27</v>
      </c>
      <c r="CH11" s="19">
        <v>302375.94</v>
      </c>
      <c r="CI11" s="19">
        <v>295842.06</v>
      </c>
      <c r="CJ11" s="19">
        <v>1432659.64</v>
      </c>
      <c r="CK11" s="19">
        <v>220207.4</v>
      </c>
      <c r="CL11" s="19">
        <v>107355.62</v>
      </c>
      <c r="CM11" s="19">
        <v>8111117.3600000003</v>
      </c>
      <c r="CN11" s="19">
        <v>4857568.18</v>
      </c>
      <c r="CO11" s="19">
        <v>692043.6</v>
      </c>
      <c r="CP11" s="19">
        <v>364244.19</v>
      </c>
      <c r="CQ11" s="19">
        <v>75865.52</v>
      </c>
      <c r="CR11" s="19">
        <v>233975.56</v>
      </c>
      <c r="CS11" s="19">
        <v>81024.460000000006</v>
      </c>
      <c r="CT11" s="19">
        <v>55009.51</v>
      </c>
      <c r="CU11" s="19">
        <v>45111.41</v>
      </c>
      <c r="CV11" s="19">
        <v>126416.84</v>
      </c>
      <c r="CW11" s="19">
        <v>229723.19</v>
      </c>
      <c r="CX11" s="19">
        <v>17881.75</v>
      </c>
      <c r="CY11" s="19">
        <v>593740.59</v>
      </c>
      <c r="CZ11" s="19">
        <v>116410.52</v>
      </c>
      <c r="DA11" s="19">
        <v>95574.92</v>
      </c>
      <c r="DB11" s="19">
        <v>105646.58</v>
      </c>
      <c r="DC11" s="19">
        <v>92322.49</v>
      </c>
      <c r="DD11" s="19">
        <v>271844.8</v>
      </c>
      <c r="DE11" s="19">
        <v>7368792.3700000001</v>
      </c>
      <c r="DF11" s="19">
        <v>111390.38</v>
      </c>
      <c r="DG11" s="19">
        <v>944994.79</v>
      </c>
      <c r="DH11" s="19">
        <v>1102286.22</v>
      </c>
      <c r="DI11" s="19">
        <v>160096.60999999999</v>
      </c>
      <c r="DJ11" s="19">
        <v>83084.639999999999</v>
      </c>
      <c r="DK11" s="19">
        <v>2281135.4</v>
      </c>
      <c r="DL11" s="19">
        <v>73325.06</v>
      </c>
      <c r="DM11" s="19">
        <v>592341.09</v>
      </c>
      <c r="DN11" s="19">
        <v>717559.36</v>
      </c>
      <c r="DO11" s="19">
        <v>72978.320000000007</v>
      </c>
      <c r="DP11" s="19">
        <v>386194.89</v>
      </c>
      <c r="DQ11" s="19">
        <v>448426.32</v>
      </c>
      <c r="DR11" s="19">
        <v>187094.92</v>
      </c>
      <c r="DS11" s="19">
        <v>50037.72</v>
      </c>
      <c r="DT11" s="19">
        <v>120892.76</v>
      </c>
      <c r="DU11" s="19">
        <v>46226.44</v>
      </c>
      <c r="DV11" s="19">
        <v>99745.279999999999</v>
      </c>
      <c r="DW11" s="19">
        <v>156022.64000000001</v>
      </c>
      <c r="DX11" s="19">
        <v>199688.26</v>
      </c>
      <c r="DY11" s="19">
        <v>415059.99</v>
      </c>
      <c r="DZ11" s="19">
        <v>571853.12</v>
      </c>
      <c r="EA11" s="19">
        <v>249772.67</v>
      </c>
      <c r="EB11" s="19">
        <v>105755.77</v>
      </c>
      <c r="EC11" s="19">
        <v>571675.65</v>
      </c>
      <c r="ED11" s="19">
        <v>65386.43</v>
      </c>
      <c r="EE11" s="19">
        <v>308826.33</v>
      </c>
      <c r="EF11" s="19">
        <v>113750.55</v>
      </c>
      <c r="EG11" s="19">
        <v>48268.24</v>
      </c>
      <c r="EH11" s="19">
        <v>3132454.33</v>
      </c>
      <c r="EI11" s="19">
        <v>1938353.6</v>
      </c>
      <c r="EJ11" s="19">
        <v>129246.73</v>
      </c>
      <c r="EK11" s="19">
        <v>34606.04</v>
      </c>
      <c r="EL11" s="19">
        <v>233419.31</v>
      </c>
      <c r="EM11" s="19">
        <v>268819.46999999997</v>
      </c>
      <c r="EN11" s="19">
        <v>136616.94</v>
      </c>
      <c r="EO11" s="19">
        <v>210359.41</v>
      </c>
      <c r="EP11" s="19">
        <v>965470.36</v>
      </c>
      <c r="EQ11" s="19">
        <v>197164.53</v>
      </c>
      <c r="ER11" s="19">
        <v>100554.26</v>
      </c>
      <c r="ES11" s="19">
        <v>126251.14</v>
      </c>
      <c r="ET11" s="19">
        <v>178504.5</v>
      </c>
      <c r="EU11" s="19">
        <v>40969.89</v>
      </c>
      <c r="EV11" s="19">
        <v>322223.09000000003</v>
      </c>
      <c r="EW11" s="19">
        <v>18652.48</v>
      </c>
      <c r="EX11" s="19">
        <v>100089.4</v>
      </c>
      <c r="EY11" s="19">
        <v>86954.8</v>
      </c>
      <c r="EZ11" s="19">
        <v>1477975.89</v>
      </c>
      <c r="FA11" s="19">
        <v>442652.12</v>
      </c>
      <c r="FB11" s="19">
        <v>873424.45</v>
      </c>
      <c r="FC11" s="19">
        <v>148658.28</v>
      </c>
      <c r="FD11" s="19">
        <v>61092.55</v>
      </c>
      <c r="FE11" s="19">
        <v>66492.98</v>
      </c>
      <c r="FF11" s="19">
        <v>67384.929999999993</v>
      </c>
      <c r="FG11" s="19">
        <v>105757.98</v>
      </c>
      <c r="FH11" s="19">
        <v>526551.73</v>
      </c>
      <c r="FI11" s="19">
        <v>812021.07</v>
      </c>
      <c r="FJ11" s="19">
        <v>873900.45</v>
      </c>
      <c r="FK11" s="19">
        <v>1724175.57</v>
      </c>
      <c r="FL11" s="19">
        <v>501842.18</v>
      </c>
      <c r="FM11" s="19">
        <v>3329444.55</v>
      </c>
      <c r="FN11" s="19">
        <v>593059.16</v>
      </c>
      <c r="FO11" s="19">
        <v>708872.15</v>
      </c>
      <c r="FP11" s="19">
        <v>386312.59</v>
      </c>
      <c r="FQ11" s="19">
        <v>166974.69</v>
      </c>
      <c r="FR11" s="19">
        <v>68677.86</v>
      </c>
      <c r="FS11" s="19">
        <v>103173.69</v>
      </c>
      <c r="FT11" s="19">
        <v>280355.53000000003</v>
      </c>
      <c r="FU11" s="19">
        <v>183827.67</v>
      </c>
      <c r="FV11" s="19">
        <v>45650.6</v>
      </c>
      <c r="FW11" s="19">
        <v>36862.199999999997</v>
      </c>
      <c r="FX11" s="19">
        <v>0</v>
      </c>
      <c r="FY11" s="11">
        <f>SUM(B11:FX11)</f>
        <v>234686083.23999998</v>
      </c>
      <c r="FZ11" s="11"/>
    </row>
    <row r="12" spans="1:254" x14ac:dyDescent="0.25">
      <c r="A12" t="s">
        <v>0</v>
      </c>
      <c r="B12" s="17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7"/>
      <c r="FW12" s="15"/>
      <c r="FX12" s="17"/>
    </row>
    <row r="13" spans="1:254" x14ac:dyDescent="0.25">
      <c r="A13" t="s">
        <v>425</v>
      </c>
      <c r="B13" s="20">
        <v>38864433.411310203</v>
      </c>
      <c r="C13" s="20">
        <v>253832296.70678034</v>
      </c>
      <c r="D13" s="20">
        <v>27538614.203939706</v>
      </c>
      <c r="E13" s="20">
        <v>148542684.62750745</v>
      </c>
      <c r="F13" s="20">
        <v>3650527.9948523319</v>
      </c>
      <c r="G13" s="20">
        <v>8559166.6655389387</v>
      </c>
      <c r="H13" s="20">
        <v>54458968.116360225</v>
      </c>
      <c r="I13" s="20">
        <v>17664752.244816963</v>
      </c>
      <c r="J13" s="20">
        <v>2529488.1975062243</v>
      </c>
      <c r="K13" s="20">
        <v>3117528.3238299498</v>
      </c>
      <c r="L13" s="20">
        <v>5120724.60859951</v>
      </c>
      <c r="M13" s="20">
        <v>375015452.25287938</v>
      </c>
      <c r="N13" s="20">
        <v>66008121.758630626</v>
      </c>
      <c r="O13" s="20">
        <v>3338699.9630238833</v>
      </c>
      <c r="P13" s="20">
        <v>274099168.04957211</v>
      </c>
      <c r="Q13" s="20">
        <v>60561128.554603875</v>
      </c>
      <c r="R13" s="20">
        <v>3268778.9202447324</v>
      </c>
      <c r="S13" s="20">
        <v>2343923.8698100699</v>
      </c>
      <c r="T13" s="20">
        <v>437352.5576481669</v>
      </c>
      <c r="U13" s="20">
        <v>2891878.3388104504</v>
      </c>
      <c r="V13" s="20">
        <v>3183099.93709523</v>
      </c>
      <c r="W13" s="20">
        <v>771098.71939778398</v>
      </c>
      <c r="X13" s="20">
        <v>8636163.3922879398</v>
      </c>
      <c r="Y13" s="20">
        <v>2834867.1858613603</v>
      </c>
      <c r="Z13" s="20">
        <v>151585132.02118853</v>
      </c>
      <c r="AA13" s="20">
        <v>25117646.019672155</v>
      </c>
      <c r="AB13" s="20">
        <v>1914717.9837266735</v>
      </c>
      <c r="AC13" s="20">
        <v>4246677.4290477643</v>
      </c>
      <c r="AD13" s="20">
        <v>1265657.4103570615</v>
      </c>
      <c r="AE13" s="20">
        <v>2045821.2480355208</v>
      </c>
      <c r="AF13" s="20">
        <v>2921695.90052348</v>
      </c>
      <c r="AG13" s="20">
        <v>9770326.6596805323</v>
      </c>
      <c r="AH13" s="20">
        <v>4560892.998220508</v>
      </c>
      <c r="AI13" s="20">
        <v>2214679.7248406899</v>
      </c>
      <c r="AJ13" s="20">
        <v>1839977.885875629</v>
      </c>
      <c r="AK13" s="20">
        <v>1551477.1595581092</v>
      </c>
      <c r="AL13" s="20">
        <v>3688427.7202441068</v>
      </c>
      <c r="AM13" s="20">
        <v>267683.71594471356</v>
      </c>
      <c r="AN13" s="20">
        <v>31983033.323743224</v>
      </c>
      <c r="AO13" s="20">
        <v>216155953.69608927</v>
      </c>
      <c r="AP13" s="20">
        <v>1687215.3324722017</v>
      </c>
      <c r="AQ13" s="20">
        <v>331935633.53851098</v>
      </c>
      <c r="AR13" s="20">
        <v>13287320.585629616</v>
      </c>
      <c r="AS13" s="20">
        <v>13476542.497110967</v>
      </c>
      <c r="AT13" s="20">
        <v>2684857.2001683139</v>
      </c>
      <c r="AU13" s="20">
        <v>3258295.2174006072</v>
      </c>
      <c r="AV13" s="20">
        <v>3063969.3684369824</v>
      </c>
      <c r="AW13" s="20">
        <v>867024.01490962249</v>
      </c>
      <c r="AX13" s="20">
        <v>3823906.3459884101</v>
      </c>
      <c r="AY13" s="20">
        <v>118152693.39327028</v>
      </c>
      <c r="AZ13" s="20">
        <v>70293664.780163631</v>
      </c>
      <c r="BA13" s="20">
        <v>73364269.09061864</v>
      </c>
      <c r="BB13" s="20">
        <v>144320201.95469815</v>
      </c>
      <c r="BC13" s="20">
        <v>20752161.485064413</v>
      </c>
      <c r="BD13" s="20">
        <v>8985749.4126363378</v>
      </c>
      <c r="BE13" s="20">
        <v>176637589.7901682</v>
      </c>
      <c r="BF13" s="20">
        <v>8949601.6740537286</v>
      </c>
      <c r="BG13" s="20">
        <v>4994164.3250489701</v>
      </c>
      <c r="BH13" s="20">
        <v>3496626.998280494</v>
      </c>
      <c r="BI13" s="20">
        <v>37961851.848126657</v>
      </c>
      <c r="BJ13" s="20">
        <v>263809903.03967431</v>
      </c>
      <c r="BK13" s="20">
        <v>2130988.5224955268</v>
      </c>
      <c r="BL13" s="20">
        <v>3923271.7273996552</v>
      </c>
      <c r="BM13" s="20">
        <v>23401003.963420831</v>
      </c>
      <c r="BN13" s="20">
        <v>9961526.085763</v>
      </c>
      <c r="BO13" s="20">
        <v>799742.09258348402</v>
      </c>
      <c r="BP13" s="20">
        <v>16658241.485260319</v>
      </c>
      <c r="BQ13" s="20">
        <v>35371754.69387988</v>
      </c>
      <c r="BR13" s="20">
        <v>7522451.891911027</v>
      </c>
      <c r="BS13" s="20">
        <v>2125384.2896285304</v>
      </c>
      <c r="BT13" s="20">
        <v>3176554.1115555312</v>
      </c>
      <c r="BU13" s="20">
        <v>6.9849193096160889E-10</v>
      </c>
      <c r="BV13" s="20">
        <v>3719294.5304245381</v>
      </c>
      <c r="BW13" s="20">
        <v>440362.42606390023</v>
      </c>
      <c r="BX13" s="20">
        <v>2027954.6426007571</v>
      </c>
      <c r="BY13" s="20">
        <v>2306406.3353016353</v>
      </c>
      <c r="BZ13" s="20">
        <v>326277.47450848244</v>
      </c>
      <c r="CA13" s="20">
        <v>396213409.54862803</v>
      </c>
      <c r="CB13" s="20">
        <v>2641523.2811878528</v>
      </c>
      <c r="CC13" s="20">
        <v>2688682.8341187271</v>
      </c>
      <c r="CD13" s="20">
        <v>1544195.6109780602</v>
      </c>
      <c r="CE13" s="20">
        <v>1503964.3701407756</v>
      </c>
      <c r="CF13" s="20">
        <v>2656955.4699642458</v>
      </c>
      <c r="CG13" s="20">
        <v>1638724.341063974</v>
      </c>
      <c r="CH13" s="20">
        <v>4405666.3490546141</v>
      </c>
      <c r="CI13" s="20">
        <v>492392.61748123221</v>
      </c>
      <c r="CJ13" s="20">
        <v>36377522.863633372</v>
      </c>
      <c r="CK13" s="20">
        <v>11314643.974649327</v>
      </c>
      <c r="CL13" s="20">
        <v>7074639.4893521331</v>
      </c>
      <c r="CM13" s="20">
        <v>153487948.39669335</v>
      </c>
      <c r="CN13" s="20">
        <v>60899005.873418204</v>
      </c>
      <c r="CO13" s="20">
        <v>0</v>
      </c>
      <c r="CP13" s="20">
        <v>6661208.7287151599</v>
      </c>
      <c r="CQ13" s="20">
        <v>2914252.8412933345</v>
      </c>
      <c r="CR13" s="20">
        <v>2659381.8387411125</v>
      </c>
      <c r="CS13" s="20">
        <v>1304147.5431132442</v>
      </c>
      <c r="CT13" s="20">
        <v>3708000.2862589411</v>
      </c>
      <c r="CU13" s="20">
        <v>590418.23030015791</v>
      </c>
      <c r="CV13" s="20">
        <v>2001207.1080331968</v>
      </c>
      <c r="CW13" s="20">
        <v>3241727.2132592984</v>
      </c>
      <c r="CX13" s="20">
        <v>880236.27362429048</v>
      </c>
      <c r="CY13" s="20">
        <v>13224234.400668919</v>
      </c>
      <c r="CZ13" s="20">
        <v>1964228.4809363363</v>
      </c>
      <c r="DA13" s="20">
        <v>3201219.9149835045</v>
      </c>
      <c r="DB13" s="20">
        <v>1850067.0868348863</v>
      </c>
      <c r="DC13" s="20">
        <v>1566536.321618868</v>
      </c>
      <c r="DD13" s="20">
        <v>1510030.3758238454</v>
      </c>
      <c r="DE13" s="20">
        <v>130010354.25495254</v>
      </c>
      <c r="DF13" s="20">
        <v>626655.99091808673</v>
      </c>
      <c r="DG13" s="20">
        <v>9010339.4825314693</v>
      </c>
      <c r="DH13" s="20">
        <v>11209933.227233417</v>
      </c>
      <c r="DI13" s="20">
        <v>5694739.7562213857</v>
      </c>
      <c r="DJ13" s="20">
        <v>4626757.3313736338</v>
      </c>
      <c r="DK13" s="20">
        <v>38383805.903962806</v>
      </c>
      <c r="DL13" s="20">
        <v>3325702.9580603288</v>
      </c>
      <c r="DM13" s="20">
        <v>6930863.5302902488</v>
      </c>
      <c r="DN13" s="20">
        <v>24529234.270881891</v>
      </c>
      <c r="DO13" s="20">
        <v>2580377.1170029212</v>
      </c>
      <c r="DP13" s="20">
        <v>5.8207660913467407E-10</v>
      </c>
      <c r="DQ13" s="20">
        <v>12595429.144941583</v>
      </c>
      <c r="DR13" s="20">
        <v>6791727.3053758387</v>
      </c>
      <c r="DS13" s="20">
        <v>3032726.3817671253</v>
      </c>
      <c r="DT13" s="20">
        <v>3861875.5882627964</v>
      </c>
      <c r="DU13" s="20">
        <v>3249252.3934957557</v>
      </c>
      <c r="DV13" s="20">
        <v>3736487.3064170182</v>
      </c>
      <c r="DW13" s="20">
        <v>999916.3715844868</v>
      </c>
      <c r="DX13" s="20">
        <v>1426403.4336811646</v>
      </c>
      <c r="DY13" s="20">
        <v>3445544.565209344</v>
      </c>
      <c r="DZ13" s="20">
        <v>1.1641532182693481E-10</v>
      </c>
      <c r="EA13" s="20">
        <v>4173236.4473129325</v>
      </c>
      <c r="EB13" s="20">
        <v>2925946.7401301065</v>
      </c>
      <c r="EC13" s="20">
        <v>0</v>
      </c>
      <c r="ED13" s="20">
        <v>2769735.5956708677</v>
      </c>
      <c r="EE13" s="20">
        <v>13269352.417823732</v>
      </c>
      <c r="EF13" s="20">
        <v>2828003.9510636334</v>
      </c>
      <c r="EG13" s="20">
        <v>3303203.5163073982</v>
      </c>
      <c r="EH13" s="20">
        <v>120831805.54293281</v>
      </c>
      <c r="EI13" s="20">
        <v>75028691.619202822</v>
      </c>
      <c r="EJ13" s="20">
        <v>3598144.8215771075</v>
      </c>
      <c r="EK13" s="20">
        <v>3472129.7863031179</v>
      </c>
      <c r="EL13" s="20">
        <v>2578105.0173777873</v>
      </c>
      <c r="EM13" s="20">
        <v>8697120.5440076068</v>
      </c>
      <c r="EN13" s="20">
        <v>3076003.3577174884</v>
      </c>
      <c r="EO13" s="20">
        <v>1774034.5706949837</v>
      </c>
      <c r="EP13" s="20">
        <v>15437791.390777597</v>
      </c>
      <c r="EQ13" s="20">
        <v>1594243.6997011995</v>
      </c>
      <c r="ER13" s="20">
        <v>2173352.1268060566</v>
      </c>
      <c r="ES13" s="20">
        <v>2475458.9271035474</v>
      </c>
      <c r="ET13" s="20">
        <v>5765702.5362170022</v>
      </c>
      <c r="EU13" s="20">
        <v>635528.58129173249</v>
      </c>
      <c r="EV13" s="20">
        <v>3142678.6983243339</v>
      </c>
      <c r="EW13" s="20">
        <v>2922721.434074448</v>
      </c>
      <c r="EX13" s="20">
        <v>7291688.1898185713</v>
      </c>
      <c r="EY13" s="20">
        <v>1724255.8114838179</v>
      </c>
      <c r="EZ13" s="20">
        <v>1408528.7374575592</v>
      </c>
      <c r="FA13" s="20">
        <v>0</v>
      </c>
      <c r="FB13" s="20">
        <v>10228762.786374109</v>
      </c>
      <c r="FC13" s="20">
        <v>3656736.7911467352</v>
      </c>
      <c r="FD13" s="20">
        <v>1205060.4165601505</v>
      </c>
      <c r="FE13" s="20">
        <v>2730191.5135263451</v>
      </c>
      <c r="FF13" s="20">
        <v>1674473.6759402903</v>
      </c>
      <c r="FG13" s="20">
        <v>539958.05727896898</v>
      </c>
      <c r="FH13" s="20">
        <v>2713512.990987048</v>
      </c>
      <c r="FI13" s="20">
        <v>3.4924596548080444E-10</v>
      </c>
      <c r="FJ13" s="20">
        <v>0</v>
      </c>
      <c r="FK13" s="20">
        <v>17696869.434853517</v>
      </c>
      <c r="FL13" s="20">
        <v>9653313.0499741547</v>
      </c>
      <c r="FM13" s="20">
        <v>153344996.47466397</v>
      </c>
      <c r="FN13" s="20">
        <v>1.1641532182693481E-10</v>
      </c>
      <c r="FO13" s="20">
        <v>2816997.9502003961</v>
      </c>
      <c r="FP13" s="20">
        <v>0</v>
      </c>
      <c r="FQ13" s="20">
        <v>0</v>
      </c>
      <c r="FR13" s="20">
        <v>240900.30703346839</v>
      </c>
      <c r="FS13" s="20">
        <v>0</v>
      </c>
      <c r="FT13" s="20">
        <v>6066393.6474733008</v>
      </c>
      <c r="FU13" s="20">
        <v>5367294.7808531392</v>
      </c>
      <c r="FV13" s="20">
        <v>2558783.7513029962</v>
      </c>
      <c r="FW13" s="20">
        <v>911392.21833965112</v>
      </c>
      <c r="FX13" s="20">
        <v>224940206.09000006</v>
      </c>
      <c r="FY13" s="11">
        <f>SUM(B13:FX13)</f>
        <v>4993620781.6393023</v>
      </c>
      <c r="FZ13" s="11"/>
      <c r="GA13" s="11"/>
    </row>
    <row r="14" spans="1:254" x14ac:dyDescent="0.25">
      <c r="A14" t="s">
        <v>400</v>
      </c>
      <c r="B14" s="21">
        <v>1</v>
      </c>
      <c r="C14" s="21">
        <v>1</v>
      </c>
      <c r="D14" s="21">
        <v>1</v>
      </c>
      <c r="E14" s="21">
        <v>1</v>
      </c>
      <c r="F14" s="21">
        <v>1</v>
      </c>
      <c r="G14" s="21">
        <v>1</v>
      </c>
      <c r="H14" s="21">
        <v>1</v>
      </c>
      <c r="I14" s="21">
        <v>1</v>
      </c>
      <c r="J14" s="21">
        <v>1</v>
      </c>
      <c r="K14" s="21">
        <v>1</v>
      </c>
      <c r="L14" s="21">
        <v>1</v>
      </c>
      <c r="M14" s="21">
        <v>1</v>
      </c>
      <c r="N14" s="21">
        <v>1</v>
      </c>
      <c r="O14" s="21">
        <v>1</v>
      </c>
      <c r="P14" s="21">
        <v>1</v>
      </c>
      <c r="Q14" s="21">
        <v>1</v>
      </c>
      <c r="R14" s="21">
        <v>1</v>
      </c>
      <c r="S14" s="21">
        <v>1</v>
      </c>
      <c r="T14" s="21">
        <v>1</v>
      </c>
      <c r="U14" s="21">
        <v>1</v>
      </c>
      <c r="V14" s="21">
        <v>1</v>
      </c>
      <c r="W14" s="21">
        <v>1</v>
      </c>
      <c r="X14" s="21">
        <v>1</v>
      </c>
      <c r="Y14" s="21">
        <v>1</v>
      </c>
      <c r="Z14" s="21">
        <v>1</v>
      </c>
      <c r="AA14" s="21">
        <v>1</v>
      </c>
      <c r="AB14" s="21">
        <v>1</v>
      </c>
      <c r="AC14" s="21">
        <v>1</v>
      </c>
      <c r="AD14" s="21">
        <v>1</v>
      </c>
      <c r="AE14" s="21">
        <v>1</v>
      </c>
      <c r="AF14" s="21">
        <v>1</v>
      </c>
      <c r="AG14" s="21">
        <v>1</v>
      </c>
      <c r="AH14" s="21">
        <v>1</v>
      </c>
      <c r="AI14" s="21">
        <v>1</v>
      </c>
      <c r="AJ14" s="21">
        <v>1</v>
      </c>
      <c r="AK14" s="21">
        <v>1</v>
      </c>
      <c r="AL14" s="21">
        <v>1</v>
      </c>
      <c r="AM14" s="21">
        <v>1</v>
      </c>
      <c r="AN14" s="21">
        <v>1</v>
      </c>
      <c r="AO14" s="21">
        <v>1</v>
      </c>
      <c r="AP14" s="21">
        <v>1</v>
      </c>
      <c r="AQ14" s="21">
        <v>1</v>
      </c>
      <c r="AR14" s="21">
        <v>1</v>
      </c>
      <c r="AS14" s="21">
        <v>1</v>
      </c>
      <c r="AT14" s="21">
        <v>1</v>
      </c>
      <c r="AU14" s="21">
        <v>1</v>
      </c>
      <c r="AV14" s="21">
        <v>1</v>
      </c>
      <c r="AW14" s="21">
        <v>1</v>
      </c>
      <c r="AX14" s="21">
        <v>1</v>
      </c>
      <c r="AY14" s="21">
        <v>1</v>
      </c>
      <c r="AZ14" s="21">
        <v>1</v>
      </c>
      <c r="BA14" s="21">
        <v>1</v>
      </c>
      <c r="BB14" s="21">
        <v>1</v>
      </c>
      <c r="BC14" s="21">
        <v>1</v>
      </c>
      <c r="BD14" s="21">
        <v>1</v>
      </c>
      <c r="BE14" s="21">
        <v>1</v>
      </c>
      <c r="BF14" s="21">
        <v>1</v>
      </c>
      <c r="BG14" s="21">
        <v>1</v>
      </c>
      <c r="BH14" s="21">
        <v>1</v>
      </c>
      <c r="BI14" s="21">
        <v>1</v>
      </c>
      <c r="BJ14" s="21">
        <v>1</v>
      </c>
      <c r="BK14" s="21">
        <v>1</v>
      </c>
      <c r="BL14" s="21">
        <v>1</v>
      </c>
      <c r="BM14" s="21">
        <v>1</v>
      </c>
      <c r="BN14" s="21">
        <v>1</v>
      </c>
      <c r="BO14" s="21">
        <v>1</v>
      </c>
      <c r="BP14" s="21">
        <v>1</v>
      </c>
      <c r="BQ14" s="21">
        <v>1</v>
      </c>
      <c r="BR14" s="21">
        <v>1</v>
      </c>
      <c r="BS14" s="21">
        <v>1</v>
      </c>
      <c r="BT14" s="21">
        <v>1</v>
      </c>
      <c r="BU14" s="21">
        <v>1</v>
      </c>
      <c r="BV14" s="21">
        <v>1</v>
      </c>
      <c r="BW14" s="21">
        <v>1</v>
      </c>
      <c r="BX14" s="21">
        <v>1</v>
      </c>
      <c r="BY14" s="21">
        <v>1</v>
      </c>
      <c r="BZ14" s="21">
        <v>1</v>
      </c>
      <c r="CA14" s="21">
        <v>1</v>
      </c>
      <c r="CB14" s="21">
        <v>1</v>
      </c>
      <c r="CC14" s="21">
        <v>1</v>
      </c>
      <c r="CD14" s="21">
        <v>1</v>
      </c>
      <c r="CE14" s="21">
        <v>1</v>
      </c>
      <c r="CF14" s="21">
        <v>1</v>
      </c>
      <c r="CG14" s="21">
        <v>1</v>
      </c>
      <c r="CH14" s="21">
        <v>1</v>
      </c>
      <c r="CI14" s="21">
        <v>1</v>
      </c>
      <c r="CJ14" s="21">
        <v>1</v>
      </c>
      <c r="CK14" s="21">
        <v>1</v>
      </c>
      <c r="CL14" s="21">
        <v>1</v>
      </c>
      <c r="CM14" s="21">
        <v>1</v>
      </c>
      <c r="CN14" s="21">
        <v>1</v>
      </c>
      <c r="CO14" s="21">
        <v>1</v>
      </c>
      <c r="CP14" s="21">
        <v>1</v>
      </c>
      <c r="CQ14" s="21">
        <v>1</v>
      </c>
      <c r="CR14" s="21">
        <v>1</v>
      </c>
      <c r="CS14" s="21">
        <v>1</v>
      </c>
      <c r="CT14" s="21">
        <v>1</v>
      </c>
      <c r="CU14" s="21">
        <v>1</v>
      </c>
      <c r="CV14" s="21">
        <v>1</v>
      </c>
      <c r="CW14" s="21">
        <v>1</v>
      </c>
      <c r="CX14" s="21">
        <v>1</v>
      </c>
      <c r="CY14" s="21">
        <v>1</v>
      </c>
      <c r="CZ14" s="21">
        <v>1</v>
      </c>
      <c r="DA14" s="21">
        <v>1</v>
      </c>
      <c r="DB14" s="21">
        <v>1</v>
      </c>
      <c r="DC14" s="21">
        <v>1</v>
      </c>
      <c r="DD14" s="21">
        <v>1</v>
      </c>
      <c r="DE14" s="21">
        <v>1</v>
      </c>
      <c r="DF14" s="21">
        <v>1</v>
      </c>
      <c r="DG14" s="21">
        <v>1</v>
      </c>
      <c r="DH14" s="21">
        <v>1</v>
      </c>
      <c r="DI14" s="21">
        <v>1</v>
      </c>
      <c r="DJ14" s="21">
        <v>1</v>
      </c>
      <c r="DK14" s="21">
        <v>1</v>
      </c>
      <c r="DL14" s="21">
        <v>1</v>
      </c>
      <c r="DM14" s="21">
        <v>1</v>
      </c>
      <c r="DN14" s="21">
        <v>1</v>
      </c>
      <c r="DO14" s="21">
        <v>1</v>
      </c>
      <c r="DP14" s="21">
        <v>1</v>
      </c>
      <c r="DQ14" s="21">
        <v>1</v>
      </c>
      <c r="DR14" s="21">
        <v>1</v>
      </c>
      <c r="DS14" s="21">
        <v>1</v>
      </c>
      <c r="DT14" s="21">
        <v>1</v>
      </c>
      <c r="DU14" s="21">
        <v>1</v>
      </c>
      <c r="DV14" s="21">
        <v>1</v>
      </c>
      <c r="DW14" s="21">
        <v>1</v>
      </c>
      <c r="DX14" s="21">
        <v>1</v>
      </c>
      <c r="DY14" s="21">
        <v>1</v>
      </c>
      <c r="DZ14" s="21">
        <v>1</v>
      </c>
      <c r="EA14" s="21">
        <v>1</v>
      </c>
      <c r="EB14" s="21">
        <v>1</v>
      </c>
      <c r="EC14" s="21">
        <v>1</v>
      </c>
      <c r="ED14" s="21">
        <v>1</v>
      </c>
      <c r="EE14" s="21">
        <v>1</v>
      </c>
      <c r="EF14" s="21">
        <v>1</v>
      </c>
      <c r="EG14" s="21">
        <v>1</v>
      </c>
      <c r="EH14" s="21">
        <v>1</v>
      </c>
      <c r="EI14" s="21">
        <v>1</v>
      </c>
      <c r="EJ14" s="21">
        <v>1</v>
      </c>
      <c r="EK14" s="21">
        <v>1</v>
      </c>
      <c r="EL14" s="21">
        <v>1</v>
      </c>
      <c r="EM14" s="21">
        <v>1</v>
      </c>
      <c r="EN14" s="21">
        <v>1</v>
      </c>
      <c r="EO14" s="21">
        <v>1</v>
      </c>
      <c r="EP14" s="21">
        <v>1</v>
      </c>
      <c r="EQ14" s="21">
        <v>1</v>
      </c>
      <c r="ER14" s="21">
        <v>1</v>
      </c>
      <c r="ES14" s="21">
        <v>1</v>
      </c>
      <c r="ET14" s="21">
        <v>1</v>
      </c>
      <c r="EU14" s="21">
        <v>1</v>
      </c>
      <c r="EV14" s="21">
        <v>1</v>
      </c>
      <c r="EW14" s="21">
        <v>1</v>
      </c>
      <c r="EX14" s="21">
        <v>1</v>
      </c>
      <c r="EY14" s="21">
        <v>1</v>
      </c>
      <c r="EZ14" s="21">
        <v>1</v>
      </c>
      <c r="FA14" s="21">
        <v>1</v>
      </c>
      <c r="FB14" s="21">
        <v>1</v>
      </c>
      <c r="FC14" s="21">
        <v>1</v>
      </c>
      <c r="FD14" s="21">
        <v>1</v>
      </c>
      <c r="FE14" s="21">
        <v>1</v>
      </c>
      <c r="FF14" s="21">
        <v>1</v>
      </c>
      <c r="FG14" s="21">
        <v>1</v>
      </c>
      <c r="FH14" s="21">
        <v>1</v>
      </c>
      <c r="FI14" s="21">
        <v>1</v>
      </c>
      <c r="FJ14" s="21">
        <v>1</v>
      </c>
      <c r="FK14" s="21">
        <v>1</v>
      </c>
      <c r="FL14" s="21">
        <v>1</v>
      </c>
      <c r="FM14" s="21">
        <v>1</v>
      </c>
      <c r="FN14" s="21">
        <v>1</v>
      </c>
      <c r="FO14" s="21">
        <v>1</v>
      </c>
      <c r="FP14" s="21">
        <v>1</v>
      </c>
      <c r="FQ14" s="21">
        <v>1</v>
      </c>
      <c r="FR14" s="21">
        <v>1</v>
      </c>
      <c r="FS14" s="21">
        <v>1</v>
      </c>
      <c r="FT14" s="21">
        <v>1</v>
      </c>
      <c r="FU14" s="21">
        <v>1</v>
      </c>
      <c r="FV14" s="21">
        <v>1</v>
      </c>
      <c r="FW14" s="21">
        <v>1</v>
      </c>
      <c r="FX14" s="21">
        <v>1</v>
      </c>
      <c r="FY14" s="22"/>
      <c r="FZ14" s="11"/>
    </row>
    <row r="15" spans="1:254" x14ac:dyDescent="0.25">
      <c r="A15" t="s">
        <v>401</v>
      </c>
      <c r="B15" s="17">
        <f>B13</f>
        <v>38864433.411310203</v>
      </c>
      <c r="C15" s="17">
        <f t="shared" ref="C15:BN15" si="0">C13</f>
        <v>253832296.70678034</v>
      </c>
      <c r="D15" s="17">
        <f t="shared" si="0"/>
        <v>27538614.203939706</v>
      </c>
      <c r="E15" s="17">
        <f t="shared" si="0"/>
        <v>148542684.62750745</v>
      </c>
      <c r="F15" s="17">
        <f t="shared" si="0"/>
        <v>3650527.9948523319</v>
      </c>
      <c r="G15" s="17">
        <f t="shared" si="0"/>
        <v>8559166.6655389387</v>
      </c>
      <c r="H15" s="17">
        <f t="shared" si="0"/>
        <v>54458968.116360225</v>
      </c>
      <c r="I15" s="17">
        <f t="shared" si="0"/>
        <v>17664752.244816963</v>
      </c>
      <c r="J15" s="17">
        <f t="shared" si="0"/>
        <v>2529488.1975062243</v>
      </c>
      <c r="K15" s="17">
        <f t="shared" si="0"/>
        <v>3117528.3238299498</v>
      </c>
      <c r="L15" s="17">
        <f t="shared" si="0"/>
        <v>5120724.60859951</v>
      </c>
      <c r="M15" s="17">
        <f t="shared" si="0"/>
        <v>375015452.25287938</v>
      </c>
      <c r="N15" s="17">
        <f t="shared" si="0"/>
        <v>66008121.758630626</v>
      </c>
      <c r="O15" s="17">
        <f t="shared" si="0"/>
        <v>3338699.9630238833</v>
      </c>
      <c r="P15" s="17">
        <f t="shared" si="0"/>
        <v>274099168.04957211</v>
      </c>
      <c r="Q15" s="17">
        <f t="shared" si="0"/>
        <v>60561128.554603875</v>
      </c>
      <c r="R15" s="17">
        <f t="shared" si="0"/>
        <v>3268778.9202447324</v>
      </c>
      <c r="S15" s="17">
        <f t="shared" si="0"/>
        <v>2343923.8698100699</v>
      </c>
      <c r="T15" s="17">
        <f t="shared" si="0"/>
        <v>437352.5576481669</v>
      </c>
      <c r="U15" s="17">
        <f t="shared" si="0"/>
        <v>2891878.3388104504</v>
      </c>
      <c r="V15" s="17">
        <f t="shared" si="0"/>
        <v>3183099.93709523</v>
      </c>
      <c r="W15" s="17">
        <f t="shared" si="0"/>
        <v>771098.71939778398</v>
      </c>
      <c r="X15" s="17">
        <f t="shared" si="0"/>
        <v>8636163.3922879398</v>
      </c>
      <c r="Y15" s="17">
        <f t="shared" si="0"/>
        <v>2834867.1858613603</v>
      </c>
      <c r="Z15" s="17">
        <f t="shared" si="0"/>
        <v>151585132.02118853</v>
      </c>
      <c r="AA15" s="17">
        <f t="shared" si="0"/>
        <v>25117646.019672155</v>
      </c>
      <c r="AB15" s="17">
        <f t="shared" si="0"/>
        <v>1914717.9837266735</v>
      </c>
      <c r="AC15" s="17">
        <f t="shared" si="0"/>
        <v>4246677.4290477643</v>
      </c>
      <c r="AD15" s="17">
        <f t="shared" si="0"/>
        <v>1265657.4103570615</v>
      </c>
      <c r="AE15" s="17">
        <f t="shared" si="0"/>
        <v>2045821.2480355208</v>
      </c>
      <c r="AF15" s="17">
        <f t="shared" si="0"/>
        <v>2921695.90052348</v>
      </c>
      <c r="AG15" s="17">
        <f t="shared" si="0"/>
        <v>9770326.6596805323</v>
      </c>
      <c r="AH15" s="17">
        <f t="shared" si="0"/>
        <v>4560892.998220508</v>
      </c>
      <c r="AI15" s="17">
        <f t="shared" si="0"/>
        <v>2214679.7248406899</v>
      </c>
      <c r="AJ15" s="17">
        <f t="shared" si="0"/>
        <v>1839977.885875629</v>
      </c>
      <c r="AK15" s="17">
        <f t="shared" si="0"/>
        <v>1551477.1595581092</v>
      </c>
      <c r="AL15" s="17">
        <f t="shared" si="0"/>
        <v>3688427.7202441068</v>
      </c>
      <c r="AM15" s="17">
        <f t="shared" si="0"/>
        <v>267683.71594471356</v>
      </c>
      <c r="AN15" s="17">
        <f t="shared" si="0"/>
        <v>31983033.323743224</v>
      </c>
      <c r="AO15" s="17">
        <f t="shared" si="0"/>
        <v>216155953.69608927</v>
      </c>
      <c r="AP15" s="17">
        <f t="shared" si="0"/>
        <v>1687215.3324722017</v>
      </c>
      <c r="AQ15" s="17">
        <f t="shared" si="0"/>
        <v>331935633.53851098</v>
      </c>
      <c r="AR15" s="17">
        <f t="shared" si="0"/>
        <v>13287320.585629616</v>
      </c>
      <c r="AS15" s="17">
        <f t="shared" si="0"/>
        <v>13476542.497110967</v>
      </c>
      <c r="AT15" s="17">
        <f t="shared" si="0"/>
        <v>2684857.2001683139</v>
      </c>
      <c r="AU15" s="17">
        <f t="shared" si="0"/>
        <v>3258295.2174006072</v>
      </c>
      <c r="AV15" s="17">
        <f t="shared" si="0"/>
        <v>3063969.3684369824</v>
      </c>
      <c r="AW15" s="17">
        <f t="shared" si="0"/>
        <v>867024.01490962249</v>
      </c>
      <c r="AX15" s="17">
        <f t="shared" si="0"/>
        <v>3823906.3459884101</v>
      </c>
      <c r="AY15" s="17">
        <f t="shared" si="0"/>
        <v>118152693.39327028</v>
      </c>
      <c r="AZ15" s="17">
        <f t="shared" si="0"/>
        <v>70293664.780163631</v>
      </c>
      <c r="BA15" s="17">
        <f t="shared" si="0"/>
        <v>73364269.09061864</v>
      </c>
      <c r="BB15" s="17">
        <f t="shared" si="0"/>
        <v>144320201.95469815</v>
      </c>
      <c r="BC15" s="17">
        <f t="shared" si="0"/>
        <v>20752161.485064413</v>
      </c>
      <c r="BD15" s="17">
        <f t="shared" si="0"/>
        <v>8985749.4126363378</v>
      </c>
      <c r="BE15" s="17">
        <f t="shared" si="0"/>
        <v>176637589.7901682</v>
      </c>
      <c r="BF15" s="17">
        <f t="shared" si="0"/>
        <v>8949601.6740537286</v>
      </c>
      <c r="BG15" s="17">
        <f t="shared" si="0"/>
        <v>4994164.3250489701</v>
      </c>
      <c r="BH15" s="17">
        <f t="shared" si="0"/>
        <v>3496626.998280494</v>
      </c>
      <c r="BI15" s="17">
        <f t="shared" si="0"/>
        <v>37961851.848126657</v>
      </c>
      <c r="BJ15" s="17">
        <f t="shared" si="0"/>
        <v>263809903.03967431</v>
      </c>
      <c r="BK15" s="17">
        <f t="shared" si="0"/>
        <v>2130988.5224955268</v>
      </c>
      <c r="BL15" s="17">
        <f t="shared" si="0"/>
        <v>3923271.7273996552</v>
      </c>
      <c r="BM15" s="17">
        <f t="shared" si="0"/>
        <v>23401003.963420831</v>
      </c>
      <c r="BN15" s="17">
        <f t="shared" si="0"/>
        <v>9961526.085763</v>
      </c>
      <c r="BO15" s="17">
        <f t="shared" ref="BO15:DZ15" si="1">BO13</f>
        <v>799742.09258348402</v>
      </c>
      <c r="BP15" s="17">
        <f t="shared" si="1"/>
        <v>16658241.485260319</v>
      </c>
      <c r="BQ15" s="17">
        <f t="shared" si="1"/>
        <v>35371754.69387988</v>
      </c>
      <c r="BR15" s="17">
        <f t="shared" si="1"/>
        <v>7522451.891911027</v>
      </c>
      <c r="BS15" s="17">
        <f t="shared" si="1"/>
        <v>2125384.2896285304</v>
      </c>
      <c r="BT15" s="17">
        <f t="shared" si="1"/>
        <v>3176554.1115555312</v>
      </c>
      <c r="BU15" s="17">
        <f t="shared" si="1"/>
        <v>6.9849193096160889E-10</v>
      </c>
      <c r="BV15" s="17">
        <f t="shared" si="1"/>
        <v>3719294.5304245381</v>
      </c>
      <c r="BW15" s="17">
        <f t="shared" si="1"/>
        <v>440362.42606390023</v>
      </c>
      <c r="BX15" s="17">
        <f t="shared" si="1"/>
        <v>2027954.6426007571</v>
      </c>
      <c r="BY15" s="17">
        <f t="shared" si="1"/>
        <v>2306406.3353016353</v>
      </c>
      <c r="BZ15" s="17">
        <f t="shared" si="1"/>
        <v>326277.47450848244</v>
      </c>
      <c r="CA15" s="17">
        <f t="shared" si="1"/>
        <v>396213409.54862803</v>
      </c>
      <c r="CB15" s="17">
        <f t="shared" si="1"/>
        <v>2641523.2811878528</v>
      </c>
      <c r="CC15" s="17">
        <f t="shared" si="1"/>
        <v>2688682.8341187271</v>
      </c>
      <c r="CD15" s="17">
        <f t="shared" si="1"/>
        <v>1544195.6109780602</v>
      </c>
      <c r="CE15" s="17">
        <f t="shared" si="1"/>
        <v>1503964.3701407756</v>
      </c>
      <c r="CF15" s="17">
        <f t="shared" si="1"/>
        <v>2656955.4699642458</v>
      </c>
      <c r="CG15" s="17">
        <f t="shared" si="1"/>
        <v>1638724.341063974</v>
      </c>
      <c r="CH15" s="17">
        <f t="shared" si="1"/>
        <v>4405666.3490546141</v>
      </c>
      <c r="CI15" s="17">
        <f t="shared" si="1"/>
        <v>492392.61748123221</v>
      </c>
      <c r="CJ15" s="17">
        <f t="shared" si="1"/>
        <v>36377522.863633372</v>
      </c>
      <c r="CK15" s="17">
        <f t="shared" si="1"/>
        <v>11314643.974649327</v>
      </c>
      <c r="CL15" s="17">
        <f t="shared" si="1"/>
        <v>7074639.4893521331</v>
      </c>
      <c r="CM15" s="17">
        <f t="shared" si="1"/>
        <v>153487948.39669335</v>
      </c>
      <c r="CN15" s="17">
        <f t="shared" si="1"/>
        <v>60899005.873418204</v>
      </c>
      <c r="CO15" s="17">
        <f t="shared" si="1"/>
        <v>0</v>
      </c>
      <c r="CP15" s="17">
        <f t="shared" si="1"/>
        <v>6661208.7287151599</v>
      </c>
      <c r="CQ15" s="17">
        <f t="shared" si="1"/>
        <v>2914252.8412933345</v>
      </c>
      <c r="CR15" s="17">
        <f t="shared" si="1"/>
        <v>2659381.8387411125</v>
      </c>
      <c r="CS15" s="17">
        <f t="shared" si="1"/>
        <v>1304147.5431132442</v>
      </c>
      <c r="CT15" s="17">
        <f t="shared" si="1"/>
        <v>3708000.2862589411</v>
      </c>
      <c r="CU15" s="17">
        <f t="shared" si="1"/>
        <v>590418.23030015791</v>
      </c>
      <c r="CV15" s="17">
        <f t="shared" si="1"/>
        <v>2001207.1080331968</v>
      </c>
      <c r="CW15" s="17">
        <f t="shared" si="1"/>
        <v>3241727.2132592984</v>
      </c>
      <c r="CX15" s="17">
        <f t="shared" si="1"/>
        <v>880236.27362429048</v>
      </c>
      <c r="CY15" s="17">
        <f t="shared" si="1"/>
        <v>13224234.400668919</v>
      </c>
      <c r="CZ15" s="17">
        <f t="shared" si="1"/>
        <v>1964228.4809363363</v>
      </c>
      <c r="DA15" s="17">
        <f t="shared" si="1"/>
        <v>3201219.9149835045</v>
      </c>
      <c r="DB15" s="17">
        <f t="shared" si="1"/>
        <v>1850067.0868348863</v>
      </c>
      <c r="DC15" s="17">
        <f t="shared" si="1"/>
        <v>1566536.321618868</v>
      </c>
      <c r="DD15" s="17">
        <f t="shared" si="1"/>
        <v>1510030.3758238454</v>
      </c>
      <c r="DE15" s="17">
        <f t="shared" si="1"/>
        <v>130010354.25495254</v>
      </c>
      <c r="DF15" s="17">
        <f t="shared" si="1"/>
        <v>626655.99091808673</v>
      </c>
      <c r="DG15" s="17">
        <f t="shared" si="1"/>
        <v>9010339.4825314693</v>
      </c>
      <c r="DH15" s="17">
        <f t="shared" si="1"/>
        <v>11209933.227233417</v>
      </c>
      <c r="DI15" s="17">
        <f t="shared" si="1"/>
        <v>5694739.7562213857</v>
      </c>
      <c r="DJ15" s="17">
        <f t="shared" si="1"/>
        <v>4626757.3313736338</v>
      </c>
      <c r="DK15" s="17">
        <f t="shared" si="1"/>
        <v>38383805.903962806</v>
      </c>
      <c r="DL15" s="17">
        <f t="shared" si="1"/>
        <v>3325702.9580603288</v>
      </c>
      <c r="DM15" s="17">
        <f t="shared" si="1"/>
        <v>6930863.5302902488</v>
      </c>
      <c r="DN15" s="17">
        <f t="shared" si="1"/>
        <v>24529234.270881891</v>
      </c>
      <c r="DO15" s="17">
        <f t="shared" si="1"/>
        <v>2580377.1170029212</v>
      </c>
      <c r="DP15" s="17">
        <f t="shared" si="1"/>
        <v>5.8207660913467407E-10</v>
      </c>
      <c r="DQ15" s="17">
        <f t="shared" si="1"/>
        <v>12595429.144941583</v>
      </c>
      <c r="DR15" s="17">
        <f t="shared" si="1"/>
        <v>6791727.3053758387</v>
      </c>
      <c r="DS15" s="17">
        <f t="shared" si="1"/>
        <v>3032726.3817671253</v>
      </c>
      <c r="DT15" s="17">
        <f t="shared" si="1"/>
        <v>3861875.5882627964</v>
      </c>
      <c r="DU15" s="17">
        <f t="shared" si="1"/>
        <v>3249252.3934957557</v>
      </c>
      <c r="DV15" s="17">
        <f t="shared" si="1"/>
        <v>3736487.3064170182</v>
      </c>
      <c r="DW15" s="17">
        <f t="shared" si="1"/>
        <v>999916.3715844868</v>
      </c>
      <c r="DX15" s="17">
        <f t="shared" si="1"/>
        <v>1426403.4336811646</v>
      </c>
      <c r="DY15" s="17">
        <f t="shared" si="1"/>
        <v>3445544.565209344</v>
      </c>
      <c r="DZ15" s="17">
        <f t="shared" si="1"/>
        <v>1.1641532182693481E-10</v>
      </c>
      <c r="EA15" s="17">
        <f t="shared" ref="EA15:FX15" si="2">EA13</f>
        <v>4173236.4473129325</v>
      </c>
      <c r="EB15" s="17">
        <f t="shared" si="2"/>
        <v>2925946.7401301065</v>
      </c>
      <c r="EC15" s="17">
        <f t="shared" si="2"/>
        <v>0</v>
      </c>
      <c r="ED15" s="17">
        <f t="shared" si="2"/>
        <v>2769735.5956708677</v>
      </c>
      <c r="EE15" s="17">
        <f t="shared" si="2"/>
        <v>13269352.417823732</v>
      </c>
      <c r="EF15" s="17">
        <f t="shared" si="2"/>
        <v>2828003.9510636334</v>
      </c>
      <c r="EG15" s="17">
        <f t="shared" si="2"/>
        <v>3303203.5163073982</v>
      </c>
      <c r="EH15" s="17">
        <f t="shared" si="2"/>
        <v>120831805.54293281</v>
      </c>
      <c r="EI15" s="17">
        <f t="shared" si="2"/>
        <v>75028691.619202822</v>
      </c>
      <c r="EJ15" s="17">
        <f t="shared" si="2"/>
        <v>3598144.8215771075</v>
      </c>
      <c r="EK15" s="17">
        <f t="shared" si="2"/>
        <v>3472129.7863031179</v>
      </c>
      <c r="EL15" s="17">
        <f t="shared" si="2"/>
        <v>2578105.0173777873</v>
      </c>
      <c r="EM15" s="17">
        <f t="shared" si="2"/>
        <v>8697120.5440076068</v>
      </c>
      <c r="EN15" s="17">
        <f t="shared" si="2"/>
        <v>3076003.3577174884</v>
      </c>
      <c r="EO15" s="17">
        <f t="shared" si="2"/>
        <v>1774034.5706949837</v>
      </c>
      <c r="EP15" s="17">
        <f t="shared" si="2"/>
        <v>15437791.390777597</v>
      </c>
      <c r="EQ15" s="17">
        <f t="shared" si="2"/>
        <v>1594243.6997011995</v>
      </c>
      <c r="ER15" s="17">
        <f t="shared" si="2"/>
        <v>2173352.1268060566</v>
      </c>
      <c r="ES15" s="17">
        <f t="shared" si="2"/>
        <v>2475458.9271035474</v>
      </c>
      <c r="ET15" s="17">
        <f t="shared" si="2"/>
        <v>5765702.5362170022</v>
      </c>
      <c r="EU15" s="17">
        <f t="shared" si="2"/>
        <v>635528.58129173249</v>
      </c>
      <c r="EV15" s="17">
        <f t="shared" si="2"/>
        <v>3142678.6983243339</v>
      </c>
      <c r="EW15" s="17">
        <f t="shared" si="2"/>
        <v>2922721.434074448</v>
      </c>
      <c r="EX15" s="17">
        <f t="shared" si="2"/>
        <v>7291688.1898185713</v>
      </c>
      <c r="EY15" s="17">
        <f t="shared" si="2"/>
        <v>1724255.8114838179</v>
      </c>
      <c r="EZ15" s="17">
        <f t="shared" si="2"/>
        <v>1408528.7374575592</v>
      </c>
      <c r="FA15" s="17">
        <f t="shared" si="2"/>
        <v>0</v>
      </c>
      <c r="FB15" s="17">
        <f t="shared" si="2"/>
        <v>10228762.786374109</v>
      </c>
      <c r="FC15" s="17">
        <f t="shared" si="2"/>
        <v>3656736.7911467352</v>
      </c>
      <c r="FD15" s="17">
        <f t="shared" si="2"/>
        <v>1205060.4165601505</v>
      </c>
      <c r="FE15" s="17">
        <f t="shared" si="2"/>
        <v>2730191.5135263451</v>
      </c>
      <c r="FF15" s="17">
        <f t="shared" si="2"/>
        <v>1674473.6759402903</v>
      </c>
      <c r="FG15" s="17">
        <f t="shared" si="2"/>
        <v>539958.05727896898</v>
      </c>
      <c r="FH15" s="17">
        <f t="shared" si="2"/>
        <v>2713512.990987048</v>
      </c>
      <c r="FI15" s="17">
        <f t="shared" si="2"/>
        <v>3.4924596548080444E-10</v>
      </c>
      <c r="FJ15" s="17">
        <f t="shared" si="2"/>
        <v>0</v>
      </c>
      <c r="FK15" s="17">
        <f t="shared" si="2"/>
        <v>17696869.434853517</v>
      </c>
      <c r="FL15" s="17">
        <f t="shared" si="2"/>
        <v>9653313.0499741547</v>
      </c>
      <c r="FM15" s="17">
        <f t="shared" si="2"/>
        <v>153344996.47466397</v>
      </c>
      <c r="FN15" s="17">
        <f t="shared" si="2"/>
        <v>1.1641532182693481E-10</v>
      </c>
      <c r="FO15" s="17">
        <f t="shared" si="2"/>
        <v>2816997.9502003961</v>
      </c>
      <c r="FP15" s="17">
        <f t="shared" si="2"/>
        <v>0</v>
      </c>
      <c r="FQ15" s="17">
        <f t="shared" si="2"/>
        <v>0</v>
      </c>
      <c r="FR15" s="17">
        <f t="shared" si="2"/>
        <v>240900.30703346839</v>
      </c>
      <c r="FS15" s="17">
        <f t="shared" si="2"/>
        <v>0</v>
      </c>
      <c r="FT15" s="17">
        <f t="shared" si="2"/>
        <v>6066393.6474733008</v>
      </c>
      <c r="FU15" s="17">
        <f t="shared" si="2"/>
        <v>5367294.7808531392</v>
      </c>
      <c r="FV15" s="17">
        <f t="shared" si="2"/>
        <v>2558783.7513029962</v>
      </c>
      <c r="FW15" s="17">
        <f t="shared" si="2"/>
        <v>911392.21833965112</v>
      </c>
      <c r="FX15" s="17">
        <f t="shared" si="2"/>
        <v>224940206.09000006</v>
      </c>
      <c r="FY15" s="11">
        <f>SUM(B15:FX15)</f>
        <v>4993620781.6393023</v>
      </c>
      <c r="FZ15" s="23"/>
      <c r="GA15" s="11"/>
      <c r="GB15" s="24"/>
    </row>
    <row r="16" spans="1:254" x14ac:dyDescent="0.25">
      <c r="A16" t="s">
        <v>402</v>
      </c>
      <c r="B16" s="25">
        <v>35930941.090000004</v>
      </c>
      <c r="C16" s="25">
        <v>233013469.98999998</v>
      </c>
      <c r="D16" s="25">
        <v>25581775.07</v>
      </c>
      <c r="E16" s="25">
        <v>136212063.99000001</v>
      </c>
      <c r="F16" s="25">
        <v>3392395.2200000007</v>
      </c>
      <c r="G16" s="25">
        <v>7867652.4000000004</v>
      </c>
      <c r="H16" s="25">
        <v>49992155.820000008</v>
      </c>
      <c r="I16" s="25">
        <v>16162297.99</v>
      </c>
      <c r="J16" s="25">
        <v>2304793.4099999997</v>
      </c>
      <c r="K16" s="25">
        <v>2913961.3999999994</v>
      </c>
      <c r="L16" s="25">
        <v>4795051.75</v>
      </c>
      <c r="M16" s="25">
        <v>344190982.99999994</v>
      </c>
      <c r="N16" s="25">
        <v>60722109.490000002</v>
      </c>
      <c r="O16" s="25">
        <v>3029789.52</v>
      </c>
      <c r="P16" s="25">
        <v>253443015.40000001</v>
      </c>
      <c r="Q16" s="25">
        <v>54809177.720000014</v>
      </c>
      <c r="R16" s="25">
        <v>3312867.8400000003</v>
      </c>
      <c r="S16" s="25">
        <v>2137847.3499999996</v>
      </c>
      <c r="T16" s="25">
        <v>402126.95</v>
      </c>
      <c r="U16" s="25">
        <v>2643493.8000000003</v>
      </c>
      <c r="V16" s="25">
        <v>2842148.1400000006</v>
      </c>
      <c r="W16" s="25">
        <v>706199.32999999984</v>
      </c>
      <c r="X16" s="25">
        <v>7744853.4600000018</v>
      </c>
      <c r="Y16" s="25">
        <v>2592501.2200000002</v>
      </c>
      <c r="Z16" s="25">
        <v>140350647.78999999</v>
      </c>
      <c r="AA16" s="25">
        <v>24932213.180000003</v>
      </c>
      <c r="AB16" s="25">
        <v>1732983.31</v>
      </c>
      <c r="AC16" s="25">
        <v>3822650.83</v>
      </c>
      <c r="AD16" s="25">
        <v>1158614.95</v>
      </c>
      <c r="AE16" s="25">
        <v>1876502.8000000005</v>
      </c>
      <c r="AF16" s="25">
        <v>2627186.73</v>
      </c>
      <c r="AG16" s="25">
        <v>8967011.9399999995</v>
      </c>
      <c r="AH16" s="25">
        <v>4160838.6799999997</v>
      </c>
      <c r="AI16" s="25">
        <v>2017756.5700000003</v>
      </c>
      <c r="AJ16" s="25">
        <v>1704785.1299999997</v>
      </c>
      <c r="AK16" s="25">
        <v>1464129.9700000004</v>
      </c>
      <c r="AL16" s="25">
        <v>3378814.12</v>
      </c>
      <c r="AM16" s="25">
        <v>399411.55000000005</v>
      </c>
      <c r="AN16" s="25">
        <v>29396678.780000001</v>
      </c>
      <c r="AO16" s="25">
        <v>198656303.81999999</v>
      </c>
      <c r="AP16" s="25">
        <v>1568594.99</v>
      </c>
      <c r="AQ16" s="25">
        <v>304262603.90000004</v>
      </c>
      <c r="AR16" s="25">
        <v>12431161.719999999</v>
      </c>
      <c r="AS16" s="25">
        <v>12426833.669999998</v>
      </c>
      <c r="AT16" s="25">
        <v>2463405.31</v>
      </c>
      <c r="AU16" s="25">
        <v>2997486.28</v>
      </c>
      <c r="AV16" s="25">
        <v>2811781.48</v>
      </c>
      <c r="AW16" s="25">
        <v>790417.22999999986</v>
      </c>
      <c r="AX16" s="25">
        <v>3496543.1299999994</v>
      </c>
      <c r="AY16" s="25">
        <v>108001590.59999998</v>
      </c>
      <c r="AZ16" s="25">
        <v>64433295.25</v>
      </c>
      <c r="BA16" s="25">
        <v>67232244.469999999</v>
      </c>
      <c r="BB16" s="25">
        <v>131664581.08</v>
      </c>
      <c r="BC16" s="25">
        <v>18935816.899999999</v>
      </c>
      <c r="BD16" s="25">
        <v>8218584.209999999</v>
      </c>
      <c r="BE16" s="25">
        <v>161926183.69</v>
      </c>
      <c r="BF16" s="25">
        <v>8227381.6700000009</v>
      </c>
      <c r="BG16" s="25">
        <v>4595660.33</v>
      </c>
      <c r="BH16" s="25">
        <v>3206714.09</v>
      </c>
      <c r="BI16" s="25">
        <v>34901047.159999996</v>
      </c>
      <c r="BJ16" s="25">
        <v>240679981.81999996</v>
      </c>
      <c r="BK16" s="25">
        <v>2013570.7700000005</v>
      </c>
      <c r="BL16" s="25">
        <v>3551947.1800000006</v>
      </c>
      <c r="BM16" s="25">
        <v>21468014.210000001</v>
      </c>
      <c r="BN16" s="25">
        <v>9148407.0899999999</v>
      </c>
      <c r="BO16" s="25">
        <v>770814.32999999984</v>
      </c>
      <c r="BP16" s="25">
        <v>15656298.760000002</v>
      </c>
      <c r="BQ16" s="25">
        <v>32558892.759999994</v>
      </c>
      <c r="BR16" s="25">
        <v>6880937.9999999991</v>
      </c>
      <c r="BS16" s="25">
        <v>1972162.81</v>
      </c>
      <c r="BT16" s="25">
        <v>2901941.54</v>
      </c>
      <c r="BU16" s="25">
        <v>0</v>
      </c>
      <c r="BV16" s="25">
        <v>3438006.2899999996</v>
      </c>
      <c r="BW16" s="25">
        <v>412686.77</v>
      </c>
      <c r="BX16" s="25">
        <v>1873171.9999999998</v>
      </c>
      <c r="BY16" s="25">
        <v>2125064.2599999998</v>
      </c>
      <c r="BZ16" s="25">
        <v>288204.56</v>
      </c>
      <c r="CA16" s="25">
        <v>362623178.22000003</v>
      </c>
      <c r="CB16" s="25">
        <v>2409277.0000000005</v>
      </c>
      <c r="CC16" s="25">
        <v>2476101.3900000006</v>
      </c>
      <c r="CD16" s="25">
        <v>1407753.4799999997</v>
      </c>
      <c r="CE16" s="25">
        <v>1373972.79</v>
      </c>
      <c r="CF16" s="25">
        <v>2433746.33</v>
      </c>
      <c r="CG16" s="25">
        <v>1503375.5799999996</v>
      </c>
      <c r="CH16" s="25">
        <v>4065948.49</v>
      </c>
      <c r="CI16" s="25">
        <v>488648.6</v>
      </c>
      <c r="CJ16" s="25">
        <v>33573822.930000007</v>
      </c>
      <c r="CK16" s="25">
        <v>10393290.109999999</v>
      </c>
      <c r="CL16" s="25">
        <v>6514943.2600000016</v>
      </c>
      <c r="CM16" s="25">
        <v>144110204.61999997</v>
      </c>
      <c r="CN16" s="25">
        <v>56098964.120000005</v>
      </c>
      <c r="CO16" s="25">
        <v>341185.99</v>
      </c>
      <c r="CP16" s="25">
        <v>6148988.3599999994</v>
      </c>
      <c r="CQ16" s="25">
        <v>2688771.67</v>
      </c>
      <c r="CR16" s="25">
        <v>2436019.79</v>
      </c>
      <c r="CS16" s="25">
        <v>1205488.0900000001</v>
      </c>
      <c r="CT16" s="25">
        <v>3424224.6100000003</v>
      </c>
      <c r="CU16" s="25">
        <v>538306.30000000005</v>
      </c>
      <c r="CV16" s="25">
        <v>1814583.1099999999</v>
      </c>
      <c r="CW16" s="25">
        <v>2959023.6</v>
      </c>
      <c r="CX16" s="25">
        <v>806384.90999999992</v>
      </c>
      <c r="CY16" s="25">
        <v>12076941.460000001</v>
      </c>
      <c r="CZ16" s="25">
        <v>1785083.4799999997</v>
      </c>
      <c r="DA16" s="25">
        <v>2925640.4000000004</v>
      </c>
      <c r="DB16" s="25">
        <v>1667002.12</v>
      </c>
      <c r="DC16" s="25">
        <v>1420988.6400000001</v>
      </c>
      <c r="DD16" s="25">
        <v>1336261.72</v>
      </c>
      <c r="DE16" s="25">
        <v>119081822.75000001</v>
      </c>
      <c r="DF16" s="25">
        <v>566608.82999999996</v>
      </c>
      <c r="DG16" s="25">
        <v>8295148.1900000004</v>
      </c>
      <c r="DH16" s="25">
        <v>10373148.83</v>
      </c>
      <c r="DI16" s="25">
        <v>5216477.1700000009</v>
      </c>
      <c r="DJ16" s="25">
        <v>4229306.9899999993</v>
      </c>
      <c r="DK16" s="25">
        <v>35306531.490000002</v>
      </c>
      <c r="DL16" s="25">
        <v>3060906.1000000006</v>
      </c>
      <c r="DM16" s="25">
        <v>6376858.0699999994</v>
      </c>
      <c r="DN16" s="25">
        <v>22554362.769999996</v>
      </c>
      <c r="DO16" s="25">
        <v>2372981.84</v>
      </c>
      <c r="DP16" s="25">
        <v>0</v>
      </c>
      <c r="DQ16" s="25">
        <v>11560922.190000001</v>
      </c>
      <c r="DR16" s="25">
        <v>6230723.9700000007</v>
      </c>
      <c r="DS16" s="25">
        <v>2769323.94</v>
      </c>
      <c r="DT16" s="25">
        <v>3533821.93</v>
      </c>
      <c r="DU16" s="25">
        <v>2980685.14</v>
      </c>
      <c r="DV16" s="25">
        <v>3428369.4999999995</v>
      </c>
      <c r="DW16" s="25">
        <v>943150.81000000017</v>
      </c>
      <c r="DX16" s="25">
        <v>1360588.3699999996</v>
      </c>
      <c r="DY16" s="25">
        <v>3190379.9899999993</v>
      </c>
      <c r="DZ16" s="25">
        <v>0</v>
      </c>
      <c r="EA16" s="25">
        <v>3830931.2899999996</v>
      </c>
      <c r="EB16" s="25">
        <v>2679937.3000000003</v>
      </c>
      <c r="EC16" s="25">
        <v>0</v>
      </c>
      <c r="ED16" s="25">
        <v>2546820.3600000003</v>
      </c>
      <c r="EE16" s="25">
        <v>12161504.649999999</v>
      </c>
      <c r="EF16" s="25">
        <v>2593949.1300000004</v>
      </c>
      <c r="EG16" s="25">
        <v>3022293.03</v>
      </c>
      <c r="EH16" s="25">
        <v>110726017.91999999</v>
      </c>
      <c r="EI16" s="25">
        <v>68863193.700000003</v>
      </c>
      <c r="EJ16" s="25">
        <v>3327559.24</v>
      </c>
      <c r="EK16" s="25">
        <v>3198366.8200000003</v>
      </c>
      <c r="EL16" s="25">
        <v>2367514.91</v>
      </c>
      <c r="EM16" s="25">
        <v>7992468.8299999991</v>
      </c>
      <c r="EN16" s="25">
        <v>2806638.74</v>
      </c>
      <c r="EO16" s="25">
        <v>1631765.7299999997</v>
      </c>
      <c r="EP16" s="25">
        <v>14256305.219999999</v>
      </c>
      <c r="EQ16" s="25">
        <v>1427986.4500000002</v>
      </c>
      <c r="ER16" s="25">
        <v>1990258.5799999998</v>
      </c>
      <c r="ES16" s="25">
        <v>2284566.1399999997</v>
      </c>
      <c r="ET16" s="25">
        <v>5287279.120000001</v>
      </c>
      <c r="EU16" s="25">
        <v>607578.75000000012</v>
      </c>
      <c r="EV16" s="25">
        <v>2958831.1599999997</v>
      </c>
      <c r="EW16" s="25">
        <v>2667793.04</v>
      </c>
      <c r="EX16" s="25">
        <v>6508898.0299999993</v>
      </c>
      <c r="EY16" s="25">
        <v>1575338.7600000002</v>
      </c>
      <c r="EZ16" s="25">
        <v>1236528.7299999997</v>
      </c>
      <c r="FA16" s="25">
        <v>50079.48</v>
      </c>
      <c r="FB16" s="25">
        <v>9333341.0300000012</v>
      </c>
      <c r="FC16" s="25">
        <v>3361335.3099999987</v>
      </c>
      <c r="FD16" s="25">
        <v>1103970.78</v>
      </c>
      <c r="FE16" s="25">
        <v>2507754.64</v>
      </c>
      <c r="FF16" s="25">
        <v>1545744.5800000003</v>
      </c>
      <c r="FG16" s="25">
        <v>501086.48000000004</v>
      </c>
      <c r="FH16" s="25">
        <v>2261551.7600000002</v>
      </c>
      <c r="FI16" s="25">
        <v>0</v>
      </c>
      <c r="FJ16" s="25">
        <v>0</v>
      </c>
      <c r="FK16" s="25">
        <v>16302347.9</v>
      </c>
      <c r="FL16" s="25">
        <v>9529090.7799999975</v>
      </c>
      <c r="FM16" s="25">
        <v>139065723.72999999</v>
      </c>
      <c r="FN16" s="25">
        <v>0</v>
      </c>
      <c r="FO16" s="25">
        <v>2343205.73</v>
      </c>
      <c r="FP16" s="25">
        <v>0</v>
      </c>
      <c r="FQ16" s="25">
        <v>0</v>
      </c>
      <c r="FR16" s="25">
        <v>200751.03</v>
      </c>
      <c r="FS16" s="25">
        <v>0</v>
      </c>
      <c r="FT16" s="25">
        <v>5571734.709999999</v>
      </c>
      <c r="FU16" s="25">
        <v>4913304.0599999987</v>
      </c>
      <c r="FV16" s="25">
        <v>2343575.4500000002</v>
      </c>
      <c r="FW16" s="25">
        <v>841923.45000000007</v>
      </c>
      <c r="FX16" s="25">
        <v>206400893.85999995</v>
      </c>
      <c r="FY16" s="26">
        <f>SUM(B16:FX16)</f>
        <v>4586930212.2399979</v>
      </c>
      <c r="FZ16" s="11"/>
      <c r="GC16" s="11"/>
    </row>
    <row r="17" spans="1:254" s="19" customFormat="1" x14ac:dyDescent="0.25">
      <c r="A17" s="19" t="s">
        <v>403</v>
      </c>
      <c r="B17" s="18">
        <f>IF(B15-B16&lt;0,0,ROUND((B15-B16)/B14,2))</f>
        <v>2933492.32</v>
      </c>
      <c r="C17" s="18">
        <f t="shared" ref="C17:BN17" si="3">IF(C15-C16&lt;0,0,ROUND((C15-C16)/C14,2))</f>
        <v>20818826.719999999</v>
      </c>
      <c r="D17" s="18">
        <f t="shared" si="3"/>
        <v>1956839.13</v>
      </c>
      <c r="E17" s="18">
        <f t="shared" si="3"/>
        <v>12330620.640000001</v>
      </c>
      <c r="F17" s="18">
        <f t="shared" si="3"/>
        <v>258132.77</v>
      </c>
      <c r="G17" s="18">
        <f t="shared" si="3"/>
        <v>691514.27</v>
      </c>
      <c r="H17" s="18">
        <f t="shared" si="3"/>
        <v>4466812.3</v>
      </c>
      <c r="I17" s="18">
        <f t="shared" si="3"/>
        <v>1502454.25</v>
      </c>
      <c r="J17" s="18">
        <f t="shared" si="3"/>
        <v>224694.79</v>
      </c>
      <c r="K17" s="18">
        <f t="shared" si="3"/>
        <v>203566.92</v>
      </c>
      <c r="L17" s="18">
        <f t="shared" si="3"/>
        <v>325672.86</v>
      </c>
      <c r="M17" s="18">
        <f t="shared" si="3"/>
        <v>30824469.25</v>
      </c>
      <c r="N17" s="18">
        <f t="shared" si="3"/>
        <v>5286012.2699999996</v>
      </c>
      <c r="O17" s="18">
        <f t="shared" si="3"/>
        <v>308910.44</v>
      </c>
      <c r="P17" s="18">
        <f t="shared" si="3"/>
        <v>20656152.649999999</v>
      </c>
      <c r="Q17" s="18">
        <f t="shared" si="3"/>
        <v>5751950.8300000001</v>
      </c>
      <c r="R17" s="18">
        <f t="shared" si="3"/>
        <v>0</v>
      </c>
      <c r="S17" s="18">
        <f t="shared" si="3"/>
        <v>206076.52</v>
      </c>
      <c r="T17" s="18">
        <f t="shared" si="3"/>
        <v>35225.61</v>
      </c>
      <c r="U17" s="18">
        <f t="shared" si="3"/>
        <v>248384.54</v>
      </c>
      <c r="V17" s="18">
        <f t="shared" si="3"/>
        <v>340951.8</v>
      </c>
      <c r="W17" s="18">
        <f t="shared" si="3"/>
        <v>64899.39</v>
      </c>
      <c r="X17" s="18">
        <f t="shared" si="3"/>
        <v>891309.93</v>
      </c>
      <c r="Y17" s="18">
        <f t="shared" si="3"/>
        <v>242365.97</v>
      </c>
      <c r="Z17" s="18">
        <f t="shared" si="3"/>
        <v>11234484.23</v>
      </c>
      <c r="AA17" s="18">
        <f t="shared" si="3"/>
        <v>185432.84</v>
      </c>
      <c r="AB17" s="18">
        <f t="shared" si="3"/>
        <v>181734.67</v>
      </c>
      <c r="AC17" s="18">
        <f t="shared" si="3"/>
        <v>424026.6</v>
      </c>
      <c r="AD17" s="18">
        <f t="shared" si="3"/>
        <v>107042.46</v>
      </c>
      <c r="AE17" s="18">
        <f t="shared" si="3"/>
        <v>169318.45</v>
      </c>
      <c r="AF17" s="18">
        <f t="shared" si="3"/>
        <v>294509.17</v>
      </c>
      <c r="AG17" s="18">
        <f t="shared" si="3"/>
        <v>803314.72</v>
      </c>
      <c r="AH17" s="18">
        <f t="shared" si="3"/>
        <v>400054.32</v>
      </c>
      <c r="AI17" s="18">
        <f t="shared" si="3"/>
        <v>196923.15</v>
      </c>
      <c r="AJ17" s="18">
        <f t="shared" si="3"/>
        <v>135192.76</v>
      </c>
      <c r="AK17" s="18">
        <f t="shared" si="3"/>
        <v>87347.19</v>
      </c>
      <c r="AL17" s="18">
        <f t="shared" si="3"/>
        <v>309613.59999999998</v>
      </c>
      <c r="AM17" s="18">
        <f t="shared" si="3"/>
        <v>0</v>
      </c>
      <c r="AN17" s="18">
        <f t="shared" si="3"/>
        <v>2586354.54</v>
      </c>
      <c r="AO17" s="18">
        <f t="shared" si="3"/>
        <v>17499649.879999999</v>
      </c>
      <c r="AP17" s="18">
        <f t="shared" si="3"/>
        <v>118620.34</v>
      </c>
      <c r="AQ17" s="18">
        <f t="shared" si="3"/>
        <v>27673029.640000001</v>
      </c>
      <c r="AR17" s="18">
        <f t="shared" si="3"/>
        <v>856158.87</v>
      </c>
      <c r="AS17" s="18">
        <f t="shared" si="3"/>
        <v>1049708.83</v>
      </c>
      <c r="AT17" s="18">
        <f t="shared" si="3"/>
        <v>221451.89</v>
      </c>
      <c r="AU17" s="18">
        <f t="shared" si="3"/>
        <v>260808.94</v>
      </c>
      <c r="AV17" s="18">
        <f t="shared" si="3"/>
        <v>252187.89</v>
      </c>
      <c r="AW17" s="18">
        <f t="shared" si="3"/>
        <v>76606.78</v>
      </c>
      <c r="AX17" s="18">
        <f t="shared" si="3"/>
        <v>327363.21999999997</v>
      </c>
      <c r="AY17" s="18">
        <f t="shared" si="3"/>
        <v>10151102.789999999</v>
      </c>
      <c r="AZ17" s="18">
        <f t="shared" si="3"/>
        <v>5860369.5300000003</v>
      </c>
      <c r="BA17" s="18">
        <f t="shared" si="3"/>
        <v>6132024.6200000001</v>
      </c>
      <c r="BB17" s="18">
        <f t="shared" si="3"/>
        <v>12655620.869999999</v>
      </c>
      <c r="BC17" s="18">
        <f t="shared" si="3"/>
        <v>1816344.59</v>
      </c>
      <c r="BD17" s="18">
        <f t="shared" si="3"/>
        <v>767165.2</v>
      </c>
      <c r="BE17" s="18">
        <f t="shared" si="3"/>
        <v>14711406.1</v>
      </c>
      <c r="BF17" s="18">
        <f t="shared" si="3"/>
        <v>722220</v>
      </c>
      <c r="BG17" s="18">
        <f t="shared" si="3"/>
        <v>398504</v>
      </c>
      <c r="BH17" s="18">
        <f t="shared" si="3"/>
        <v>289912.90999999997</v>
      </c>
      <c r="BI17" s="18">
        <f t="shared" si="3"/>
        <v>3060804.69</v>
      </c>
      <c r="BJ17" s="18">
        <f t="shared" si="3"/>
        <v>23129921.219999999</v>
      </c>
      <c r="BK17" s="18">
        <f t="shared" si="3"/>
        <v>117417.75</v>
      </c>
      <c r="BL17" s="18">
        <v>367464.14</v>
      </c>
      <c r="BM17" s="18">
        <f t="shared" si="3"/>
        <v>1932989.75</v>
      </c>
      <c r="BN17" s="18">
        <f t="shared" si="3"/>
        <v>813119</v>
      </c>
      <c r="BO17" s="18">
        <f t="shared" ref="BO17:DZ17" si="4">IF(BO15-BO16&lt;0,0,ROUND((BO15-BO16)/BO14,2))</f>
        <v>28927.759999999998</v>
      </c>
      <c r="BP17" s="18">
        <f t="shared" si="4"/>
        <v>1001942.73</v>
      </c>
      <c r="BQ17" s="18">
        <f t="shared" si="4"/>
        <v>2812861.93</v>
      </c>
      <c r="BR17" s="18">
        <f t="shared" si="4"/>
        <v>641513.89</v>
      </c>
      <c r="BS17" s="18">
        <f t="shared" si="4"/>
        <v>153221.48000000001</v>
      </c>
      <c r="BT17" s="18">
        <f t="shared" si="4"/>
        <v>274612.57</v>
      </c>
      <c r="BU17" s="18">
        <f t="shared" si="4"/>
        <v>0</v>
      </c>
      <c r="BV17" s="18">
        <f t="shared" si="4"/>
        <v>281288.24</v>
      </c>
      <c r="BW17" s="18">
        <f t="shared" si="4"/>
        <v>27675.66</v>
      </c>
      <c r="BX17" s="18">
        <f t="shared" si="4"/>
        <v>154782.64000000001</v>
      </c>
      <c r="BY17" s="18">
        <f t="shared" si="4"/>
        <v>181342.07999999999</v>
      </c>
      <c r="BZ17" s="18">
        <f t="shared" si="4"/>
        <v>38072.910000000003</v>
      </c>
      <c r="CA17" s="18">
        <f t="shared" si="4"/>
        <v>33590231.329999998</v>
      </c>
      <c r="CB17" s="18">
        <f t="shared" si="4"/>
        <v>232246.28</v>
      </c>
      <c r="CC17" s="18">
        <f t="shared" si="4"/>
        <v>212581.44</v>
      </c>
      <c r="CD17" s="18">
        <f t="shared" si="4"/>
        <v>136442.13</v>
      </c>
      <c r="CE17" s="18">
        <f t="shared" si="4"/>
        <v>129991.58</v>
      </c>
      <c r="CF17" s="18">
        <f t="shared" si="4"/>
        <v>223209.14</v>
      </c>
      <c r="CG17" s="18">
        <f t="shared" si="4"/>
        <v>135348.76</v>
      </c>
      <c r="CH17" s="18">
        <f t="shared" si="4"/>
        <v>339717.86</v>
      </c>
      <c r="CI17" s="18">
        <f t="shared" si="4"/>
        <v>3744.02</v>
      </c>
      <c r="CJ17" s="18">
        <f t="shared" si="4"/>
        <v>2803699.93</v>
      </c>
      <c r="CK17" s="18">
        <f t="shared" si="4"/>
        <v>921353.86</v>
      </c>
      <c r="CL17" s="18">
        <f t="shared" si="4"/>
        <v>559696.23</v>
      </c>
      <c r="CM17" s="18">
        <f t="shared" si="4"/>
        <v>9377743.7799999993</v>
      </c>
      <c r="CN17" s="18">
        <f t="shared" si="4"/>
        <v>4800041.75</v>
      </c>
      <c r="CO17" s="18">
        <f t="shared" si="4"/>
        <v>0</v>
      </c>
      <c r="CP17" s="18">
        <f t="shared" si="4"/>
        <v>512220.37</v>
      </c>
      <c r="CQ17" s="18">
        <f t="shared" si="4"/>
        <v>225481.17</v>
      </c>
      <c r="CR17" s="18">
        <f t="shared" si="4"/>
        <v>223362.05</v>
      </c>
      <c r="CS17" s="18">
        <f t="shared" si="4"/>
        <v>98659.45</v>
      </c>
      <c r="CT17" s="18">
        <f t="shared" si="4"/>
        <v>283775.68</v>
      </c>
      <c r="CU17" s="18">
        <f t="shared" si="4"/>
        <v>52111.93</v>
      </c>
      <c r="CV17" s="18">
        <f t="shared" si="4"/>
        <v>186624</v>
      </c>
      <c r="CW17" s="18">
        <f t="shared" si="4"/>
        <v>282703.61</v>
      </c>
      <c r="CX17" s="18">
        <f t="shared" si="4"/>
        <v>73851.360000000001</v>
      </c>
      <c r="CY17" s="18">
        <f t="shared" si="4"/>
        <v>1147292.94</v>
      </c>
      <c r="CZ17" s="18">
        <f t="shared" si="4"/>
        <v>179145</v>
      </c>
      <c r="DA17" s="18">
        <f t="shared" si="4"/>
        <v>275579.51</v>
      </c>
      <c r="DB17" s="18">
        <f t="shared" si="4"/>
        <v>183064.97</v>
      </c>
      <c r="DC17" s="18">
        <f t="shared" si="4"/>
        <v>145547.68</v>
      </c>
      <c r="DD17" s="18">
        <f t="shared" si="4"/>
        <v>173768.66</v>
      </c>
      <c r="DE17" s="18">
        <f t="shared" si="4"/>
        <v>10928531.5</v>
      </c>
      <c r="DF17" s="18">
        <f t="shared" si="4"/>
        <v>60047.16</v>
      </c>
      <c r="DG17" s="18">
        <f t="shared" si="4"/>
        <v>715191.29</v>
      </c>
      <c r="DH17" s="18">
        <f t="shared" si="4"/>
        <v>836784.4</v>
      </c>
      <c r="DI17" s="18">
        <f t="shared" si="4"/>
        <v>478262.59</v>
      </c>
      <c r="DJ17" s="18">
        <f t="shared" si="4"/>
        <v>397450.34</v>
      </c>
      <c r="DK17" s="18">
        <f t="shared" si="4"/>
        <v>3077274.41</v>
      </c>
      <c r="DL17" s="18">
        <f t="shared" si="4"/>
        <v>264796.86</v>
      </c>
      <c r="DM17" s="18">
        <f t="shared" si="4"/>
        <v>554005.46</v>
      </c>
      <c r="DN17" s="18">
        <f t="shared" si="4"/>
        <v>1974871.5</v>
      </c>
      <c r="DO17" s="18">
        <f t="shared" si="4"/>
        <v>207395.28</v>
      </c>
      <c r="DP17" s="18">
        <f t="shared" si="4"/>
        <v>0</v>
      </c>
      <c r="DQ17" s="18">
        <f t="shared" si="4"/>
        <v>1034506.95</v>
      </c>
      <c r="DR17" s="18">
        <f t="shared" si="4"/>
        <v>561003.34</v>
      </c>
      <c r="DS17" s="18">
        <f t="shared" si="4"/>
        <v>263402.44</v>
      </c>
      <c r="DT17" s="18">
        <f t="shared" si="4"/>
        <v>328053.65999999997</v>
      </c>
      <c r="DU17" s="18">
        <f t="shared" si="4"/>
        <v>268567.25</v>
      </c>
      <c r="DV17" s="18">
        <f t="shared" si="4"/>
        <v>308117.81</v>
      </c>
      <c r="DW17" s="18">
        <f t="shared" si="4"/>
        <v>56765.56</v>
      </c>
      <c r="DX17" s="18">
        <f t="shared" si="4"/>
        <v>65815.06</v>
      </c>
      <c r="DY17" s="18">
        <f t="shared" si="4"/>
        <v>255164.58</v>
      </c>
      <c r="DZ17" s="18">
        <f t="shared" si="4"/>
        <v>0</v>
      </c>
      <c r="EA17" s="18">
        <f t="shared" ref="EA17:FW17" si="5">IF(EA15-EA16&lt;0,0,ROUND((EA15-EA16)/EA14,2))</f>
        <v>342305.16</v>
      </c>
      <c r="EB17" s="18">
        <f t="shared" si="5"/>
        <v>246009.44</v>
      </c>
      <c r="EC17" s="18">
        <f t="shared" si="5"/>
        <v>0</v>
      </c>
      <c r="ED17" s="18">
        <f t="shared" si="5"/>
        <v>222915.24</v>
      </c>
      <c r="EE17" s="18">
        <f t="shared" si="5"/>
        <v>1107847.77</v>
      </c>
      <c r="EF17" s="18">
        <f t="shared" si="5"/>
        <v>234054.82</v>
      </c>
      <c r="EG17" s="18">
        <f t="shared" si="5"/>
        <v>280910.49</v>
      </c>
      <c r="EH17" s="18">
        <f t="shared" si="5"/>
        <v>10105787.619999999</v>
      </c>
      <c r="EI17" s="18">
        <f t="shared" si="5"/>
        <v>6165497.9199999999</v>
      </c>
      <c r="EJ17" s="18">
        <f t="shared" si="5"/>
        <v>270585.58</v>
      </c>
      <c r="EK17" s="18">
        <f t="shared" si="5"/>
        <v>273762.96999999997</v>
      </c>
      <c r="EL17" s="18">
        <f t="shared" si="5"/>
        <v>210590.11</v>
      </c>
      <c r="EM17" s="18">
        <f t="shared" si="5"/>
        <v>704651.71</v>
      </c>
      <c r="EN17" s="18">
        <f t="shared" si="5"/>
        <v>269364.62</v>
      </c>
      <c r="EO17" s="18">
        <f t="shared" si="5"/>
        <v>142268.84</v>
      </c>
      <c r="EP17" s="18">
        <f t="shared" si="5"/>
        <v>1181486.17</v>
      </c>
      <c r="EQ17" s="18">
        <v>119485.87</v>
      </c>
      <c r="ER17" s="18">
        <f t="shared" si="5"/>
        <v>183093.55</v>
      </c>
      <c r="ES17" s="18">
        <f t="shared" si="5"/>
        <v>190892.79</v>
      </c>
      <c r="ET17" s="18">
        <f t="shared" si="5"/>
        <v>478423.42</v>
      </c>
      <c r="EU17" s="18">
        <f t="shared" si="5"/>
        <v>27949.83</v>
      </c>
      <c r="EV17" s="18">
        <f t="shared" si="5"/>
        <v>183847.54</v>
      </c>
      <c r="EW17" s="18">
        <f t="shared" si="5"/>
        <v>254928.39</v>
      </c>
      <c r="EX17" s="18">
        <f t="shared" si="5"/>
        <v>782790.16</v>
      </c>
      <c r="EY17" s="18">
        <f t="shared" si="5"/>
        <v>148917.04999999999</v>
      </c>
      <c r="EZ17" s="18">
        <f t="shared" si="5"/>
        <v>172000.01</v>
      </c>
      <c r="FA17" s="18">
        <f t="shared" si="5"/>
        <v>0</v>
      </c>
      <c r="FB17" s="18">
        <f t="shared" si="5"/>
        <v>895421.76</v>
      </c>
      <c r="FC17" s="18">
        <f t="shared" si="5"/>
        <v>295401.48</v>
      </c>
      <c r="FD17" s="18">
        <f t="shared" si="5"/>
        <v>101089.64</v>
      </c>
      <c r="FE17" s="18">
        <f t="shared" si="5"/>
        <v>222436.87</v>
      </c>
      <c r="FF17" s="18">
        <f t="shared" si="5"/>
        <v>128729.1</v>
      </c>
      <c r="FG17" s="18">
        <f t="shared" si="5"/>
        <v>38871.58</v>
      </c>
      <c r="FH17" s="18">
        <f t="shared" si="5"/>
        <v>451961.23</v>
      </c>
      <c r="FI17" s="18">
        <f t="shared" si="5"/>
        <v>0</v>
      </c>
      <c r="FJ17" s="18">
        <f t="shared" si="5"/>
        <v>0</v>
      </c>
      <c r="FK17" s="18">
        <f t="shared" si="5"/>
        <v>1394521.53</v>
      </c>
      <c r="FL17" s="18">
        <f t="shared" si="5"/>
        <v>124222.27</v>
      </c>
      <c r="FM17" s="18">
        <f t="shared" si="5"/>
        <v>14279272.74</v>
      </c>
      <c r="FN17" s="18">
        <f t="shared" si="5"/>
        <v>0</v>
      </c>
      <c r="FO17" s="18">
        <f t="shared" si="5"/>
        <v>473792.22</v>
      </c>
      <c r="FP17" s="18">
        <f t="shared" si="5"/>
        <v>0</v>
      </c>
      <c r="FQ17" s="18">
        <f t="shared" si="5"/>
        <v>0</v>
      </c>
      <c r="FR17" s="18">
        <f t="shared" si="5"/>
        <v>40149.279999999999</v>
      </c>
      <c r="FS17" s="18">
        <f t="shared" si="5"/>
        <v>0</v>
      </c>
      <c r="FT17" s="18">
        <f t="shared" si="5"/>
        <v>494658.94</v>
      </c>
      <c r="FU17" s="18">
        <f t="shared" si="5"/>
        <v>453990.72</v>
      </c>
      <c r="FV17" s="18">
        <f t="shared" si="5"/>
        <v>215208.3</v>
      </c>
      <c r="FW17" s="18">
        <f t="shared" si="5"/>
        <v>69468.77</v>
      </c>
      <c r="FX17" s="18">
        <f>IF(FX15-FX16&lt;0,0,ROUND((FX15-FX16)/FX14,2))</f>
        <v>18539312.23</v>
      </c>
      <c r="FY17" s="11">
        <f>SUM(B17:FX17)</f>
        <v>407207019.84000003</v>
      </c>
      <c r="GA17" s="18"/>
    </row>
    <row r="18" spans="1:254" x14ac:dyDescent="0.25"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27"/>
      <c r="GA18" s="27"/>
      <c r="GB18" s="24"/>
    </row>
    <row r="19" spans="1:254" x14ac:dyDescent="0.25">
      <c r="A19" s="28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29"/>
      <c r="FY19" s="11"/>
    </row>
    <row r="20" spans="1:254" s="28" customFormat="1" ht="13" x14ac:dyDescent="0.3">
      <c r="A20" s="30" t="s">
        <v>404</v>
      </c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</row>
    <row r="21" spans="1:254" s="28" customFormat="1" x14ac:dyDescent="0.25">
      <c r="A21" s="55" t="s">
        <v>405</v>
      </c>
      <c r="B21" s="31">
        <v>-18412.740000000002</v>
      </c>
      <c r="C21" s="31">
        <v>-22537.57</v>
      </c>
      <c r="D21" s="31">
        <v>-18423</v>
      </c>
      <c r="E21" s="31">
        <v>0</v>
      </c>
      <c r="F21" s="31">
        <v>0</v>
      </c>
      <c r="G21" s="31">
        <v>0</v>
      </c>
      <c r="H21" s="31">
        <v>-20011.13</v>
      </c>
      <c r="I21" s="31">
        <v>-11739.24</v>
      </c>
      <c r="J21" s="31">
        <v>0</v>
      </c>
      <c r="K21" s="31">
        <v>-8806.58</v>
      </c>
      <c r="L21" s="31">
        <v>0</v>
      </c>
      <c r="M21" s="31">
        <v>0</v>
      </c>
      <c r="N21" s="31">
        <v>-21511.79</v>
      </c>
      <c r="O21" s="31">
        <v>0</v>
      </c>
      <c r="P21" s="31">
        <v>-15731.52</v>
      </c>
      <c r="Q21" s="31">
        <v>0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1">
        <v>0</v>
      </c>
      <c r="Y21" s="31">
        <v>0</v>
      </c>
      <c r="Z21" s="31">
        <v>-33612.269999999997</v>
      </c>
      <c r="AA21" s="31">
        <v>-24391.59</v>
      </c>
      <c r="AB21" s="31">
        <v>0</v>
      </c>
      <c r="AC21" s="31">
        <v>0</v>
      </c>
      <c r="AD21" s="31">
        <v>0</v>
      </c>
      <c r="AE21" s="31">
        <v>0</v>
      </c>
      <c r="AF21" s="31">
        <v>0</v>
      </c>
      <c r="AG21" s="31">
        <v>0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-10654.78</v>
      </c>
      <c r="AO21" s="31">
        <v>-44547.93</v>
      </c>
      <c r="AP21" s="31">
        <v>0</v>
      </c>
      <c r="AQ21" s="31">
        <v>-20970.939999999999</v>
      </c>
      <c r="AR21" s="31">
        <v>-9311.35</v>
      </c>
      <c r="AS21" s="31">
        <v>0</v>
      </c>
      <c r="AT21" s="31">
        <v>0</v>
      </c>
      <c r="AU21" s="31">
        <v>0</v>
      </c>
      <c r="AV21" s="31">
        <v>0</v>
      </c>
      <c r="AW21" s="31">
        <v>0</v>
      </c>
      <c r="AX21" s="31">
        <v>0</v>
      </c>
      <c r="AY21" s="31">
        <v>-6560.67</v>
      </c>
      <c r="AZ21" s="31">
        <v>-5154.8100000000004</v>
      </c>
      <c r="BA21" s="31">
        <v>-4393.3</v>
      </c>
      <c r="BB21" s="31">
        <v>0</v>
      </c>
      <c r="BC21" s="31">
        <v>-2831.24</v>
      </c>
      <c r="BD21" s="31">
        <v>0</v>
      </c>
      <c r="BE21" s="31">
        <v>-20015.34</v>
      </c>
      <c r="BF21" s="31">
        <v>-585.78</v>
      </c>
      <c r="BG21" s="31">
        <v>0</v>
      </c>
      <c r="BH21" s="31">
        <v>0</v>
      </c>
      <c r="BI21" s="31">
        <v>0</v>
      </c>
      <c r="BJ21" s="31">
        <v>-4038.24</v>
      </c>
      <c r="BK21" s="31">
        <v>0</v>
      </c>
      <c r="BL21" s="31">
        <v>0</v>
      </c>
      <c r="BM21" s="31">
        <v>0</v>
      </c>
      <c r="BN21" s="31">
        <v>0</v>
      </c>
      <c r="BO21" s="31">
        <v>0</v>
      </c>
      <c r="BP21" s="31">
        <v>0</v>
      </c>
      <c r="BQ21" s="31">
        <v>0</v>
      </c>
      <c r="BR21" s="31">
        <v>0</v>
      </c>
      <c r="BS21" s="31">
        <v>0</v>
      </c>
      <c r="BT21" s="31">
        <v>0</v>
      </c>
      <c r="BU21" s="31">
        <v>0</v>
      </c>
      <c r="BV21" s="31">
        <v>0</v>
      </c>
      <c r="BW21" s="31">
        <v>0</v>
      </c>
      <c r="BX21" s="31">
        <v>0</v>
      </c>
      <c r="BY21" s="31">
        <v>0</v>
      </c>
      <c r="BZ21" s="31">
        <v>0</v>
      </c>
      <c r="CA21" s="31">
        <v>-40858.14</v>
      </c>
      <c r="CB21" s="31">
        <v>0</v>
      </c>
      <c r="CC21" s="31">
        <v>0</v>
      </c>
      <c r="CD21" s="31">
        <v>0</v>
      </c>
      <c r="CE21" s="31">
        <v>0</v>
      </c>
      <c r="CF21" s="31">
        <v>0</v>
      </c>
      <c r="CG21" s="31">
        <v>0</v>
      </c>
      <c r="CH21" s="31">
        <v>0</v>
      </c>
      <c r="CI21" s="31">
        <v>0</v>
      </c>
      <c r="CJ21" s="31">
        <v>0</v>
      </c>
      <c r="CK21" s="31">
        <v>0</v>
      </c>
      <c r="CL21" s="31">
        <v>0</v>
      </c>
      <c r="CM21" s="31">
        <v>-37014.86</v>
      </c>
      <c r="CN21" s="31">
        <v>-18492.88</v>
      </c>
      <c r="CO21" s="31">
        <v>0</v>
      </c>
      <c r="CP21" s="31">
        <v>0</v>
      </c>
      <c r="CQ21" s="31">
        <v>0</v>
      </c>
      <c r="CR21" s="31">
        <v>0</v>
      </c>
      <c r="CS21" s="31">
        <v>0</v>
      </c>
      <c r="CT21" s="31">
        <v>0</v>
      </c>
      <c r="CU21" s="31">
        <v>0</v>
      </c>
      <c r="CV21" s="31">
        <v>0</v>
      </c>
      <c r="CW21" s="31">
        <v>0</v>
      </c>
      <c r="CX21" s="31">
        <v>0</v>
      </c>
      <c r="CY21" s="31">
        <v>-2083.21</v>
      </c>
      <c r="CZ21" s="31">
        <v>0</v>
      </c>
      <c r="DA21" s="31">
        <v>0</v>
      </c>
      <c r="DB21" s="31">
        <v>0</v>
      </c>
      <c r="DC21" s="31">
        <v>0</v>
      </c>
      <c r="DD21" s="31">
        <v>0</v>
      </c>
      <c r="DE21" s="31">
        <v>-29781.54</v>
      </c>
      <c r="DF21" s="31">
        <v>0</v>
      </c>
      <c r="DG21" s="31">
        <v>-10014.450000000001</v>
      </c>
      <c r="DH21" s="31">
        <v>0</v>
      </c>
      <c r="DI21" s="31">
        <v>0</v>
      </c>
      <c r="DJ21" s="31">
        <v>0</v>
      </c>
      <c r="DK21" s="31">
        <v>-6153.97</v>
      </c>
      <c r="DL21" s="31">
        <v>0</v>
      </c>
      <c r="DM21" s="31">
        <v>0</v>
      </c>
      <c r="DN21" s="31">
        <v>0</v>
      </c>
      <c r="DO21" s="31">
        <v>0</v>
      </c>
      <c r="DP21" s="31">
        <v>0</v>
      </c>
      <c r="DQ21" s="31">
        <v>0</v>
      </c>
      <c r="DR21" s="31">
        <v>0</v>
      </c>
      <c r="DS21" s="31">
        <v>0</v>
      </c>
      <c r="DT21" s="31">
        <v>0</v>
      </c>
      <c r="DU21" s="31">
        <v>0</v>
      </c>
      <c r="DV21" s="31">
        <v>0</v>
      </c>
      <c r="DW21" s="31">
        <v>0</v>
      </c>
      <c r="DX21" s="31">
        <v>0</v>
      </c>
      <c r="DY21" s="31">
        <v>0</v>
      </c>
      <c r="DZ21" s="31">
        <v>0</v>
      </c>
      <c r="EA21" s="31">
        <v>0</v>
      </c>
      <c r="EB21" s="31">
        <v>0</v>
      </c>
      <c r="EC21" s="31">
        <v>0</v>
      </c>
      <c r="ED21" s="31">
        <v>0</v>
      </c>
      <c r="EE21" s="31">
        <v>0</v>
      </c>
      <c r="EF21" s="31">
        <v>0</v>
      </c>
      <c r="EG21" s="31">
        <v>0</v>
      </c>
      <c r="EH21" s="31">
        <v>0</v>
      </c>
      <c r="EI21" s="31">
        <v>0</v>
      </c>
      <c r="EJ21" s="31">
        <v>0</v>
      </c>
      <c r="EK21" s="31">
        <v>-8365.43</v>
      </c>
      <c r="EL21" s="31">
        <v>0</v>
      </c>
      <c r="EM21" s="31">
        <v>0</v>
      </c>
      <c r="EN21" s="31">
        <v>0</v>
      </c>
      <c r="EO21" s="31">
        <v>0</v>
      </c>
      <c r="EP21" s="31">
        <v>0</v>
      </c>
      <c r="EQ21" s="31">
        <v>0</v>
      </c>
      <c r="ER21" s="31">
        <v>0</v>
      </c>
      <c r="ES21" s="31">
        <v>0</v>
      </c>
      <c r="ET21" s="31">
        <v>0</v>
      </c>
      <c r="EU21" s="31">
        <v>0</v>
      </c>
      <c r="EV21" s="31">
        <v>0</v>
      </c>
      <c r="EW21" s="31">
        <v>0</v>
      </c>
      <c r="EX21" s="31">
        <v>0</v>
      </c>
      <c r="EY21" s="31">
        <v>0</v>
      </c>
      <c r="EZ21" s="31">
        <v>0</v>
      </c>
      <c r="FA21" s="31">
        <v>0</v>
      </c>
      <c r="FB21" s="31">
        <v>-16460.939999999999</v>
      </c>
      <c r="FC21" s="31">
        <v>0</v>
      </c>
      <c r="FD21" s="31">
        <v>0</v>
      </c>
      <c r="FE21" s="31">
        <v>0</v>
      </c>
      <c r="FF21" s="31">
        <v>0</v>
      </c>
      <c r="FG21" s="31">
        <v>0</v>
      </c>
      <c r="FH21" s="31">
        <v>0</v>
      </c>
      <c r="FI21" s="31">
        <v>0</v>
      </c>
      <c r="FJ21" s="31">
        <v>0</v>
      </c>
      <c r="FK21" s="31">
        <v>-15222.53</v>
      </c>
      <c r="FL21" s="31">
        <v>0</v>
      </c>
      <c r="FM21" s="31">
        <v>-22143.360000000001</v>
      </c>
      <c r="FN21" s="31">
        <v>0</v>
      </c>
      <c r="FO21" s="31">
        <v>0</v>
      </c>
      <c r="FP21" s="31">
        <v>0</v>
      </c>
      <c r="FQ21" s="31">
        <v>0</v>
      </c>
      <c r="FR21" s="31">
        <v>0</v>
      </c>
      <c r="FS21" s="31">
        <v>0</v>
      </c>
      <c r="FT21" s="31">
        <v>0</v>
      </c>
      <c r="FU21" s="31">
        <v>0</v>
      </c>
      <c r="FV21" s="31">
        <v>0</v>
      </c>
      <c r="FW21" s="31">
        <v>0</v>
      </c>
      <c r="FX21" s="31">
        <v>0</v>
      </c>
      <c r="FY21" s="28">
        <f>SUM(B21:FX21)</f>
        <v>-530833.12</v>
      </c>
    </row>
    <row r="22" spans="1:254" s="28" customFormat="1" x14ac:dyDescent="0.25">
      <c r="A22" s="55" t="s">
        <v>406</v>
      </c>
      <c r="B22" s="31">
        <v>0</v>
      </c>
      <c r="C22" s="31">
        <v>-457383.76999999996</v>
      </c>
      <c r="D22" s="31">
        <v>0</v>
      </c>
      <c r="E22" s="31">
        <v>-248034.39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-78958.64</v>
      </c>
      <c r="N22" s="31">
        <v>-81943.31</v>
      </c>
      <c r="O22" s="31">
        <v>0</v>
      </c>
      <c r="P22" s="31">
        <v>-396158.83999999997</v>
      </c>
      <c r="Q22" s="31">
        <v>0</v>
      </c>
      <c r="R22" s="31">
        <v>0</v>
      </c>
      <c r="S22" s="31">
        <v>0</v>
      </c>
      <c r="T22" s="31">
        <v>0</v>
      </c>
      <c r="U22" s="31">
        <v>0</v>
      </c>
      <c r="V22" s="31">
        <v>0</v>
      </c>
      <c r="W22" s="31">
        <v>0</v>
      </c>
      <c r="X22" s="31">
        <v>0</v>
      </c>
      <c r="Y22" s="31">
        <v>0</v>
      </c>
      <c r="Z22" s="31">
        <v>-355450.51</v>
      </c>
      <c r="AA22" s="31">
        <v>-119289.58</v>
      </c>
      <c r="AB22" s="31">
        <v>0</v>
      </c>
      <c r="AC22" s="31">
        <v>0</v>
      </c>
      <c r="AD22" s="31">
        <v>0</v>
      </c>
      <c r="AE22" s="31">
        <v>0</v>
      </c>
      <c r="AF22" s="31">
        <v>0</v>
      </c>
      <c r="AG22" s="31">
        <v>0</v>
      </c>
      <c r="AH22" s="31">
        <v>0</v>
      </c>
      <c r="AI22" s="31">
        <v>0</v>
      </c>
      <c r="AJ22" s="31">
        <v>0</v>
      </c>
      <c r="AK22" s="31">
        <v>0</v>
      </c>
      <c r="AL22" s="31">
        <v>0</v>
      </c>
      <c r="AM22" s="31">
        <v>0</v>
      </c>
      <c r="AN22" s="31">
        <v>0</v>
      </c>
      <c r="AO22" s="31">
        <v>-206176.06</v>
      </c>
      <c r="AP22" s="31">
        <v>0</v>
      </c>
      <c r="AQ22" s="31">
        <v>-1637688.7900000003</v>
      </c>
      <c r="AR22" s="31">
        <v>0</v>
      </c>
      <c r="AS22" s="31">
        <v>-52815.46</v>
      </c>
      <c r="AT22" s="31">
        <v>0</v>
      </c>
      <c r="AU22" s="31">
        <v>0</v>
      </c>
      <c r="AV22" s="31">
        <v>0</v>
      </c>
      <c r="AW22" s="31">
        <v>0</v>
      </c>
      <c r="AX22" s="31">
        <v>0</v>
      </c>
      <c r="AY22" s="31">
        <v>-254526.91</v>
      </c>
      <c r="AZ22" s="31">
        <v>-13937.5</v>
      </c>
      <c r="BA22" s="31">
        <v>0</v>
      </c>
      <c r="BB22" s="31">
        <v>-44679</v>
      </c>
      <c r="BC22" s="31">
        <v>0</v>
      </c>
      <c r="BD22" s="31">
        <v>0</v>
      </c>
      <c r="BE22" s="31">
        <v>-369476.57</v>
      </c>
      <c r="BF22" s="31">
        <v>0</v>
      </c>
      <c r="BG22" s="31">
        <v>0</v>
      </c>
      <c r="BH22" s="31">
        <v>0</v>
      </c>
      <c r="BI22" s="31">
        <v>-231343.96</v>
      </c>
      <c r="BJ22" s="31">
        <v>-770365.78999999992</v>
      </c>
      <c r="BK22" s="31">
        <v>0</v>
      </c>
      <c r="BL22" s="31">
        <v>0</v>
      </c>
      <c r="BM22" s="31">
        <v>0</v>
      </c>
      <c r="BN22" s="31">
        <v>0</v>
      </c>
      <c r="BO22" s="31">
        <v>0</v>
      </c>
      <c r="BP22" s="31">
        <v>-42338.95</v>
      </c>
      <c r="BQ22" s="31">
        <v>0</v>
      </c>
      <c r="BR22" s="31">
        <v>0</v>
      </c>
      <c r="BS22" s="31">
        <v>0</v>
      </c>
      <c r="BT22" s="31">
        <v>0</v>
      </c>
      <c r="BU22" s="31">
        <v>0</v>
      </c>
      <c r="BV22" s="31">
        <v>0</v>
      </c>
      <c r="BW22" s="31">
        <v>0</v>
      </c>
      <c r="BX22" s="31">
        <v>0</v>
      </c>
      <c r="BY22" s="31">
        <v>0</v>
      </c>
      <c r="BZ22" s="31">
        <v>0</v>
      </c>
      <c r="CA22" s="31">
        <v>-453638.41</v>
      </c>
      <c r="CB22" s="31">
        <v>0</v>
      </c>
      <c r="CC22" s="31">
        <v>0</v>
      </c>
      <c r="CD22" s="31">
        <v>0</v>
      </c>
      <c r="CE22" s="31">
        <v>0</v>
      </c>
      <c r="CF22" s="31">
        <v>0</v>
      </c>
      <c r="CG22" s="31">
        <v>0</v>
      </c>
      <c r="CH22" s="31">
        <v>0</v>
      </c>
      <c r="CI22" s="31">
        <v>0</v>
      </c>
      <c r="CJ22" s="31">
        <v>-18702.38</v>
      </c>
      <c r="CK22" s="31">
        <v>0</v>
      </c>
      <c r="CL22" s="31">
        <v>0</v>
      </c>
      <c r="CM22" s="31">
        <v>-232179.86</v>
      </c>
      <c r="CN22" s="31">
        <v>-294454.38999999996</v>
      </c>
      <c r="CO22" s="31">
        <v>0</v>
      </c>
      <c r="CP22" s="31">
        <v>0</v>
      </c>
      <c r="CQ22" s="31">
        <v>0</v>
      </c>
      <c r="CR22" s="31">
        <v>0</v>
      </c>
      <c r="CS22" s="31">
        <v>0</v>
      </c>
      <c r="CT22" s="31">
        <v>0</v>
      </c>
      <c r="CU22" s="31">
        <v>0</v>
      </c>
      <c r="CV22" s="31">
        <v>0</v>
      </c>
      <c r="CW22" s="31">
        <v>0</v>
      </c>
      <c r="CX22" s="31">
        <v>0</v>
      </c>
      <c r="CY22" s="31">
        <v>0</v>
      </c>
      <c r="CZ22" s="31">
        <v>0</v>
      </c>
      <c r="DA22" s="31">
        <v>0</v>
      </c>
      <c r="DB22" s="31">
        <v>0</v>
      </c>
      <c r="DC22" s="31">
        <v>0</v>
      </c>
      <c r="DD22" s="31">
        <v>0</v>
      </c>
      <c r="DE22" s="31">
        <v>-59542.299999999996</v>
      </c>
      <c r="DF22" s="31">
        <v>0</v>
      </c>
      <c r="DG22" s="31">
        <v>0</v>
      </c>
      <c r="DH22" s="31">
        <v>0</v>
      </c>
      <c r="DI22" s="31">
        <v>0</v>
      </c>
      <c r="DJ22" s="31">
        <v>0</v>
      </c>
      <c r="DK22" s="31">
        <v>0</v>
      </c>
      <c r="DL22" s="31">
        <v>0</v>
      </c>
      <c r="DM22" s="31">
        <v>0</v>
      </c>
      <c r="DN22" s="31">
        <v>0</v>
      </c>
      <c r="DO22" s="31">
        <v>0</v>
      </c>
      <c r="DP22" s="31">
        <v>0</v>
      </c>
      <c r="DQ22" s="31">
        <v>0</v>
      </c>
      <c r="DR22" s="31">
        <v>0</v>
      </c>
      <c r="DS22" s="31">
        <v>0</v>
      </c>
      <c r="DT22" s="31">
        <v>0</v>
      </c>
      <c r="DU22" s="31">
        <v>0</v>
      </c>
      <c r="DV22" s="31">
        <v>0</v>
      </c>
      <c r="DW22" s="31">
        <v>0</v>
      </c>
      <c r="DX22" s="31">
        <v>0</v>
      </c>
      <c r="DY22" s="31">
        <v>0</v>
      </c>
      <c r="DZ22" s="31">
        <v>0</v>
      </c>
      <c r="EA22" s="31">
        <v>0</v>
      </c>
      <c r="EB22" s="31">
        <v>0</v>
      </c>
      <c r="EC22" s="31">
        <v>0</v>
      </c>
      <c r="ED22" s="31">
        <v>0</v>
      </c>
      <c r="EE22" s="31">
        <v>0</v>
      </c>
      <c r="EF22" s="31">
        <v>0</v>
      </c>
      <c r="EG22" s="31">
        <v>0</v>
      </c>
      <c r="EH22" s="31">
        <v>-210237.44</v>
      </c>
      <c r="EI22" s="31">
        <v>-145737.66</v>
      </c>
      <c r="EJ22" s="31">
        <v>0</v>
      </c>
      <c r="EK22" s="31">
        <v>0</v>
      </c>
      <c r="EL22" s="31">
        <v>0</v>
      </c>
      <c r="EM22" s="31">
        <v>0</v>
      </c>
      <c r="EN22" s="31">
        <v>0</v>
      </c>
      <c r="EO22" s="31">
        <v>0</v>
      </c>
      <c r="EP22" s="31">
        <v>0</v>
      </c>
      <c r="EQ22" s="31">
        <v>0</v>
      </c>
      <c r="ER22" s="31">
        <v>0</v>
      </c>
      <c r="ES22" s="31">
        <v>0</v>
      </c>
      <c r="ET22" s="31">
        <v>0</v>
      </c>
      <c r="EU22" s="31">
        <v>0</v>
      </c>
      <c r="EV22" s="31">
        <v>0</v>
      </c>
      <c r="EW22" s="31">
        <v>0</v>
      </c>
      <c r="EX22" s="31">
        <v>0</v>
      </c>
      <c r="EY22" s="31">
        <v>0</v>
      </c>
      <c r="EZ22" s="31">
        <v>0</v>
      </c>
      <c r="FA22" s="31">
        <v>0</v>
      </c>
      <c r="FB22" s="31">
        <v>0</v>
      </c>
      <c r="FC22" s="31">
        <v>0</v>
      </c>
      <c r="FD22" s="31">
        <v>0</v>
      </c>
      <c r="FE22" s="31">
        <v>0</v>
      </c>
      <c r="FF22" s="31">
        <v>0</v>
      </c>
      <c r="FG22" s="31">
        <v>0</v>
      </c>
      <c r="FH22" s="31">
        <v>0</v>
      </c>
      <c r="FI22" s="31">
        <v>0</v>
      </c>
      <c r="FJ22" s="31">
        <v>0</v>
      </c>
      <c r="FK22" s="31">
        <v>-117753.76</v>
      </c>
      <c r="FL22" s="31">
        <v>-59933.85</v>
      </c>
      <c r="FM22" s="31">
        <v>-486881.01</v>
      </c>
      <c r="FN22" s="31">
        <v>0</v>
      </c>
      <c r="FO22" s="31">
        <v>0</v>
      </c>
      <c r="FP22" s="31">
        <v>0</v>
      </c>
      <c r="FQ22" s="31">
        <v>0</v>
      </c>
      <c r="FR22" s="31">
        <v>0</v>
      </c>
      <c r="FS22" s="31">
        <v>0</v>
      </c>
      <c r="FT22" s="31">
        <v>0</v>
      </c>
      <c r="FU22" s="31">
        <v>0</v>
      </c>
      <c r="FV22" s="31">
        <v>0</v>
      </c>
      <c r="FW22" s="31">
        <v>0</v>
      </c>
      <c r="FX22" s="31">
        <v>-1992575.1199999999</v>
      </c>
      <c r="FY22" s="28">
        <f>SUM(B22:FX22)</f>
        <v>-9432204.209999999</v>
      </c>
    </row>
    <row r="23" spans="1:254" s="33" customFormat="1" x14ac:dyDescent="0.25">
      <c r="A23" s="55" t="s">
        <v>407</v>
      </c>
      <c r="B23" s="31">
        <v>0</v>
      </c>
      <c r="C23" s="31">
        <v>-83595.570000000007</v>
      </c>
      <c r="D23" s="31">
        <v>3969.73</v>
      </c>
      <c r="E23" s="31">
        <v>-5937.79</v>
      </c>
      <c r="F23" s="31">
        <v>0</v>
      </c>
      <c r="G23" s="31">
        <v>0</v>
      </c>
      <c r="H23" s="31">
        <v>28742.981464619283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v>52947.21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 s="31">
        <v>0</v>
      </c>
      <c r="AC23" s="31">
        <v>5805.2709964836249</v>
      </c>
      <c r="AD23" s="31">
        <v>0</v>
      </c>
      <c r="AE23" s="31">
        <v>0</v>
      </c>
      <c r="AF23" s="31">
        <v>0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1">
        <v>0</v>
      </c>
      <c r="AQ23" s="31">
        <v>6085.49</v>
      </c>
      <c r="AR23" s="31">
        <v>12521.05</v>
      </c>
      <c r="AS23" s="31">
        <v>0</v>
      </c>
      <c r="AT23" s="31">
        <v>0</v>
      </c>
      <c r="AU23" s="31">
        <v>0</v>
      </c>
      <c r="AV23" s="31">
        <v>0</v>
      </c>
      <c r="AW23" s="31">
        <v>0</v>
      </c>
      <c r="AX23" s="31">
        <v>0</v>
      </c>
      <c r="AY23" s="31">
        <v>0</v>
      </c>
      <c r="AZ23" s="31">
        <v>0</v>
      </c>
      <c r="BA23" s="31">
        <v>0</v>
      </c>
      <c r="BB23" s="31">
        <v>148203.01</v>
      </c>
      <c r="BC23" s="31">
        <v>0</v>
      </c>
      <c r="BD23" s="31">
        <v>0</v>
      </c>
      <c r="BE23" s="31">
        <v>0</v>
      </c>
      <c r="BF23" s="31">
        <v>0</v>
      </c>
      <c r="BG23" s="31">
        <v>0</v>
      </c>
      <c r="BH23" s="31">
        <v>0</v>
      </c>
      <c r="BI23" s="31">
        <v>0</v>
      </c>
      <c r="BJ23" s="31">
        <v>0</v>
      </c>
      <c r="BK23" s="31">
        <v>0</v>
      </c>
      <c r="BL23" s="31">
        <v>0</v>
      </c>
      <c r="BM23" s="31">
        <v>0</v>
      </c>
      <c r="BN23" s="31">
        <v>0</v>
      </c>
      <c r="BO23" s="31">
        <v>0</v>
      </c>
      <c r="BP23" s="31">
        <v>13144.304867697492</v>
      </c>
      <c r="BQ23" s="31">
        <v>0</v>
      </c>
      <c r="BR23" s="31">
        <v>0</v>
      </c>
      <c r="BS23" s="31">
        <v>0</v>
      </c>
      <c r="BT23" s="31">
        <v>0</v>
      </c>
      <c r="BU23" s="31">
        <v>0</v>
      </c>
      <c r="BV23" s="31">
        <v>0</v>
      </c>
      <c r="BW23" s="31">
        <v>0</v>
      </c>
      <c r="BX23" s="31">
        <v>0</v>
      </c>
      <c r="BY23" s="31">
        <v>0</v>
      </c>
      <c r="BZ23" s="31">
        <v>0</v>
      </c>
      <c r="CA23" s="31">
        <v>1211.4012998945157</v>
      </c>
      <c r="CB23" s="31">
        <v>0</v>
      </c>
      <c r="CC23" s="31">
        <v>0</v>
      </c>
      <c r="CD23" s="31">
        <v>0</v>
      </c>
      <c r="CE23" s="31">
        <v>0</v>
      </c>
      <c r="CF23" s="31">
        <v>0</v>
      </c>
      <c r="CG23" s="31">
        <v>0</v>
      </c>
      <c r="CH23" s="31">
        <v>0</v>
      </c>
      <c r="CI23" s="31">
        <v>0</v>
      </c>
      <c r="CJ23" s="31">
        <v>18957.84</v>
      </c>
      <c r="CK23" s="31">
        <v>0</v>
      </c>
      <c r="CL23" s="31">
        <v>0</v>
      </c>
      <c r="CM23" s="31">
        <v>0</v>
      </c>
      <c r="CN23" s="31">
        <v>0</v>
      </c>
      <c r="CO23" s="31">
        <v>0</v>
      </c>
      <c r="CP23" s="31">
        <v>0</v>
      </c>
      <c r="CQ23" s="31">
        <v>0</v>
      </c>
      <c r="CR23" s="31">
        <v>0</v>
      </c>
      <c r="CS23" s="31">
        <v>0</v>
      </c>
      <c r="CT23" s="31">
        <v>0</v>
      </c>
      <c r="CU23" s="31">
        <v>0</v>
      </c>
      <c r="CV23" s="31">
        <v>0</v>
      </c>
      <c r="CW23" s="31">
        <v>0</v>
      </c>
      <c r="CX23" s="31">
        <v>0</v>
      </c>
      <c r="CY23" s="31">
        <v>0</v>
      </c>
      <c r="CZ23" s="31">
        <v>0</v>
      </c>
      <c r="DA23" s="31">
        <v>0</v>
      </c>
      <c r="DB23" s="31">
        <v>0</v>
      </c>
      <c r="DC23" s="31">
        <v>0</v>
      </c>
      <c r="DD23" s="31">
        <v>0</v>
      </c>
      <c r="DE23" s="31">
        <v>0</v>
      </c>
      <c r="DF23" s="31">
        <v>0</v>
      </c>
      <c r="DG23" s="31">
        <v>0</v>
      </c>
      <c r="DH23" s="31">
        <v>-3117.7152101712418</v>
      </c>
      <c r="DI23" s="31">
        <v>0</v>
      </c>
      <c r="DJ23" s="31">
        <v>0</v>
      </c>
      <c r="DK23" s="31">
        <v>0</v>
      </c>
      <c r="DL23" s="31">
        <v>0</v>
      </c>
      <c r="DM23" s="31">
        <v>0</v>
      </c>
      <c r="DN23" s="31">
        <v>0</v>
      </c>
      <c r="DO23" s="31">
        <v>0</v>
      </c>
      <c r="DP23" s="31">
        <v>0</v>
      </c>
      <c r="DQ23" s="31">
        <v>0</v>
      </c>
      <c r="DR23" s="31">
        <v>0</v>
      </c>
      <c r="DS23" s="31">
        <v>0</v>
      </c>
      <c r="DT23" s="31">
        <v>0</v>
      </c>
      <c r="DU23" s="31">
        <v>0</v>
      </c>
      <c r="DV23" s="31">
        <v>0</v>
      </c>
      <c r="DW23" s="31">
        <v>0</v>
      </c>
      <c r="DX23" s="31">
        <v>0</v>
      </c>
      <c r="DY23" s="31">
        <v>0</v>
      </c>
      <c r="DZ23" s="31">
        <v>0</v>
      </c>
      <c r="EA23" s="31">
        <v>0</v>
      </c>
      <c r="EB23" s="31">
        <v>0</v>
      </c>
      <c r="EC23" s="31">
        <v>0</v>
      </c>
      <c r="ED23" s="31">
        <v>0</v>
      </c>
      <c r="EE23" s="31">
        <v>0</v>
      </c>
      <c r="EF23" s="31">
        <v>0</v>
      </c>
      <c r="EG23" s="31">
        <v>0</v>
      </c>
      <c r="EH23" s="31">
        <v>0</v>
      </c>
      <c r="EI23" s="31">
        <v>0</v>
      </c>
      <c r="EJ23" s="31">
        <v>0</v>
      </c>
      <c r="EK23" s="31">
        <v>0</v>
      </c>
      <c r="EL23" s="31">
        <v>0</v>
      </c>
      <c r="EM23" s="31">
        <v>0</v>
      </c>
      <c r="EN23" s="31">
        <v>0</v>
      </c>
      <c r="EO23" s="31">
        <v>0</v>
      </c>
      <c r="EP23" s="31">
        <v>2919.6823720419779</v>
      </c>
      <c r="EQ23" s="31">
        <v>0</v>
      </c>
      <c r="ER23" s="31">
        <v>0</v>
      </c>
      <c r="ES23" s="31">
        <v>0</v>
      </c>
      <c r="ET23" s="31">
        <v>0</v>
      </c>
      <c r="EU23" s="31">
        <v>0</v>
      </c>
      <c r="EV23" s="31">
        <v>0</v>
      </c>
      <c r="EW23" s="31">
        <v>0</v>
      </c>
      <c r="EX23" s="31">
        <v>0</v>
      </c>
      <c r="EY23" s="31">
        <v>0</v>
      </c>
      <c r="EZ23" s="31">
        <v>0</v>
      </c>
      <c r="FA23" s="31">
        <v>0</v>
      </c>
      <c r="FB23" s="31">
        <v>0</v>
      </c>
      <c r="FC23" s="31">
        <v>0</v>
      </c>
      <c r="FD23" s="31">
        <v>0</v>
      </c>
      <c r="FE23" s="31">
        <v>0</v>
      </c>
      <c r="FF23" s="31">
        <v>0</v>
      </c>
      <c r="FG23" s="31">
        <v>0</v>
      </c>
      <c r="FH23" s="31">
        <v>0</v>
      </c>
      <c r="FI23" s="31">
        <v>0</v>
      </c>
      <c r="FJ23" s="31">
        <v>0</v>
      </c>
      <c r="FK23" s="31">
        <v>0</v>
      </c>
      <c r="FL23" s="31">
        <v>0</v>
      </c>
      <c r="FM23" s="31">
        <v>0</v>
      </c>
      <c r="FN23" s="31">
        <v>0</v>
      </c>
      <c r="FO23" s="31">
        <v>0</v>
      </c>
      <c r="FP23" s="31">
        <v>0</v>
      </c>
      <c r="FQ23" s="31">
        <v>0</v>
      </c>
      <c r="FR23" s="31">
        <v>0</v>
      </c>
      <c r="FS23" s="31">
        <v>0</v>
      </c>
      <c r="FT23" s="31">
        <v>0</v>
      </c>
      <c r="FU23" s="31">
        <v>0</v>
      </c>
      <c r="FV23" s="31">
        <v>0</v>
      </c>
      <c r="FW23" s="31">
        <v>0</v>
      </c>
      <c r="FX23" s="28">
        <v>-557754.36000000034</v>
      </c>
      <c r="FY23" s="28">
        <f>SUM(B23:FX23)</f>
        <v>-355897.46420943469</v>
      </c>
      <c r="FZ23" s="28"/>
      <c r="GA23" s="28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</row>
    <row r="24" spans="1:254" s="33" customFormat="1" x14ac:dyDescent="0.25">
      <c r="A24" s="55" t="s">
        <v>408</v>
      </c>
      <c r="B24" s="31">
        <v>0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1">
        <v>0</v>
      </c>
      <c r="W24" s="31">
        <v>0</v>
      </c>
      <c r="X24" s="31">
        <v>0</v>
      </c>
      <c r="Y24" s="31">
        <v>0</v>
      </c>
      <c r="Z24" s="31">
        <v>0</v>
      </c>
      <c r="AA24" s="31">
        <v>0</v>
      </c>
      <c r="AB24" s="31">
        <v>0</v>
      </c>
      <c r="AC24" s="31">
        <v>0</v>
      </c>
      <c r="AD24" s="31">
        <v>0</v>
      </c>
      <c r="AE24" s="31">
        <v>0</v>
      </c>
      <c r="AF24" s="31">
        <v>0</v>
      </c>
      <c r="AG24" s="31">
        <v>0</v>
      </c>
      <c r="AH24" s="31">
        <v>0</v>
      </c>
      <c r="AI24" s="31">
        <v>0</v>
      </c>
      <c r="AJ24" s="31">
        <v>0</v>
      </c>
      <c r="AK24" s="31">
        <v>0</v>
      </c>
      <c r="AL24" s="31">
        <v>0</v>
      </c>
      <c r="AM24" s="31">
        <v>0</v>
      </c>
      <c r="AN24" s="31">
        <v>0</v>
      </c>
      <c r="AO24" s="31">
        <v>0</v>
      </c>
      <c r="AP24" s="31">
        <v>0</v>
      </c>
      <c r="AQ24" s="31">
        <v>0</v>
      </c>
      <c r="AR24" s="31">
        <v>0</v>
      </c>
      <c r="AS24" s="31">
        <v>0</v>
      </c>
      <c r="AT24" s="31">
        <v>0</v>
      </c>
      <c r="AU24" s="31">
        <v>0</v>
      </c>
      <c r="AV24" s="31">
        <v>0</v>
      </c>
      <c r="AW24" s="31">
        <v>0</v>
      </c>
      <c r="AX24" s="31">
        <v>0</v>
      </c>
      <c r="AY24" s="31">
        <v>0</v>
      </c>
      <c r="AZ24" s="31">
        <v>0</v>
      </c>
      <c r="BA24" s="31">
        <v>0</v>
      </c>
      <c r="BB24" s="31">
        <v>0</v>
      </c>
      <c r="BC24" s="31">
        <v>0</v>
      </c>
      <c r="BD24" s="31">
        <v>0</v>
      </c>
      <c r="BE24" s="31">
        <v>0</v>
      </c>
      <c r="BF24" s="31">
        <v>0</v>
      </c>
      <c r="BG24" s="31">
        <v>0</v>
      </c>
      <c r="BH24" s="31">
        <v>0</v>
      </c>
      <c r="BI24" s="31">
        <v>0</v>
      </c>
      <c r="BJ24" s="31">
        <v>0</v>
      </c>
      <c r="BK24" s="31">
        <v>0</v>
      </c>
      <c r="BL24" s="31">
        <v>0</v>
      </c>
      <c r="BM24" s="31">
        <v>0</v>
      </c>
      <c r="BN24" s="31">
        <v>0</v>
      </c>
      <c r="BO24" s="31">
        <v>0</v>
      </c>
      <c r="BP24" s="31">
        <v>0</v>
      </c>
      <c r="BQ24" s="31">
        <v>0</v>
      </c>
      <c r="BR24" s="31">
        <v>0</v>
      </c>
      <c r="BS24" s="31">
        <v>0</v>
      </c>
      <c r="BT24" s="31">
        <v>0</v>
      </c>
      <c r="BU24" s="31">
        <v>0</v>
      </c>
      <c r="BV24" s="31">
        <v>0</v>
      </c>
      <c r="BW24" s="31">
        <v>0</v>
      </c>
      <c r="BX24" s="31">
        <v>0</v>
      </c>
      <c r="BY24" s="31">
        <v>0</v>
      </c>
      <c r="BZ24" s="31">
        <v>0</v>
      </c>
      <c r="CA24" s="31">
        <v>0</v>
      </c>
      <c r="CB24" s="31">
        <v>0</v>
      </c>
      <c r="CC24" s="31">
        <v>0</v>
      </c>
      <c r="CD24" s="34">
        <v>-700</v>
      </c>
      <c r="CE24" s="31">
        <v>0</v>
      </c>
      <c r="CF24" s="31">
        <v>0</v>
      </c>
      <c r="CG24" s="31">
        <v>0</v>
      </c>
      <c r="CH24" s="31">
        <v>0</v>
      </c>
      <c r="CI24" s="31">
        <v>0</v>
      </c>
      <c r="CJ24" s="31">
        <v>0</v>
      </c>
      <c r="CK24" s="31">
        <v>0</v>
      </c>
      <c r="CL24" s="31">
        <v>0</v>
      </c>
      <c r="CM24" s="31">
        <v>0</v>
      </c>
      <c r="CN24" s="31">
        <v>0</v>
      </c>
      <c r="CO24" s="31">
        <v>0</v>
      </c>
      <c r="CP24" s="31">
        <v>0</v>
      </c>
      <c r="CQ24" s="31">
        <v>0</v>
      </c>
      <c r="CR24" s="31">
        <v>0</v>
      </c>
      <c r="CS24" s="31">
        <v>0</v>
      </c>
      <c r="CT24" s="31">
        <v>0</v>
      </c>
      <c r="CU24" s="31">
        <v>0</v>
      </c>
      <c r="CV24" s="31">
        <v>0</v>
      </c>
      <c r="CW24" s="31">
        <v>0</v>
      </c>
      <c r="CX24" s="35">
        <v>0</v>
      </c>
      <c r="CY24" s="31">
        <v>0</v>
      </c>
      <c r="CZ24" s="31">
        <v>0</v>
      </c>
      <c r="DA24" s="31">
        <v>0</v>
      </c>
      <c r="DB24" s="31">
        <v>0</v>
      </c>
      <c r="DC24" s="31">
        <v>0</v>
      </c>
      <c r="DD24" s="31">
        <v>0</v>
      </c>
      <c r="DE24" s="31">
        <v>0</v>
      </c>
      <c r="DF24" s="31">
        <v>0</v>
      </c>
      <c r="DG24" s="31">
        <v>0</v>
      </c>
      <c r="DH24" s="31">
        <v>0</v>
      </c>
      <c r="DI24" s="31">
        <v>0</v>
      </c>
      <c r="DJ24" s="31">
        <v>0</v>
      </c>
      <c r="DK24" s="31">
        <v>0</v>
      </c>
      <c r="DL24" s="31">
        <v>0</v>
      </c>
      <c r="DM24" s="31">
        <v>0</v>
      </c>
      <c r="DN24" s="31">
        <v>0</v>
      </c>
      <c r="DO24" s="31">
        <v>0</v>
      </c>
      <c r="DP24" s="31">
        <v>0</v>
      </c>
      <c r="DQ24" s="31">
        <v>0</v>
      </c>
      <c r="DR24" s="31">
        <v>0</v>
      </c>
      <c r="DS24" s="31">
        <v>0</v>
      </c>
      <c r="DT24" s="31">
        <v>0</v>
      </c>
      <c r="DU24" s="31">
        <v>0</v>
      </c>
      <c r="DV24" s="31">
        <v>0</v>
      </c>
      <c r="DW24" s="31">
        <v>0</v>
      </c>
      <c r="DX24" s="31">
        <v>0</v>
      </c>
      <c r="DY24" s="31">
        <v>0</v>
      </c>
      <c r="DZ24" s="31">
        <v>0</v>
      </c>
      <c r="EA24" s="31">
        <v>0</v>
      </c>
      <c r="EB24" s="31">
        <v>0</v>
      </c>
      <c r="EC24" s="32">
        <v>0</v>
      </c>
      <c r="ED24" s="31">
        <v>0</v>
      </c>
      <c r="EE24" s="31">
        <v>0</v>
      </c>
      <c r="EF24" s="31">
        <v>0</v>
      </c>
      <c r="EG24" s="31">
        <v>0</v>
      </c>
      <c r="EH24" s="31">
        <v>0</v>
      </c>
      <c r="EI24" s="31">
        <v>0</v>
      </c>
      <c r="EJ24" s="31">
        <v>0</v>
      </c>
      <c r="EK24" s="31">
        <v>0</v>
      </c>
      <c r="EL24" s="31">
        <v>0</v>
      </c>
      <c r="EM24" s="31">
        <v>0</v>
      </c>
      <c r="EN24" s="31">
        <v>0</v>
      </c>
      <c r="EO24" s="31">
        <v>0</v>
      </c>
      <c r="EP24" s="31">
        <v>0</v>
      </c>
      <c r="EQ24" s="31">
        <v>0</v>
      </c>
      <c r="ER24" s="31">
        <v>0</v>
      </c>
      <c r="ES24" s="31">
        <v>0</v>
      </c>
      <c r="ET24" s="31">
        <v>0</v>
      </c>
      <c r="EU24" s="31">
        <v>0</v>
      </c>
      <c r="EV24" s="31">
        <v>0</v>
      </c>
      <c r="EW24" s="31">
        <v>0</v>
      </c>
      <c r="EX24" s="31">
        <v>0</v>
      </c>
      <c r="EY24" s="31">
        <v>0</v>
      </c>
      <c r="EZ24" s="31">
        <v>0</v>
      </c>
      <c r="FA24" s="31">
        <v>0</v>
      </c>
      <c r="FB24" s="31">
        <v>0</v>
      </c>
      <c r="FC24" s="31">
        <v>0</v>
      </c>
      <c r="FD24" s="31">
        <v>0</v>
      </c>
      <c r="FE24" s="31">
        <v>0</v>
      </c>
      <c r="FF24" s="31">
        <v>0</v>
      </c>
      <c r="FG24" s="31">
        <v>0</v>
      </c>
      <c r="FH24" s="31">
        <v>0</v>
      </c>
      <c r="FI24" s="31">
        <v>0</v>
      </c>
      <c r="FJ24" s="31">
        <v>0</v>
      </c>
      <c r="FK24" s="31">
        <v>0</v>
      </c>
      <c r="FL24" s="31">
        <v>0</v>
      </c>
      <c r="FM24" s="31">
        <v>0</v>
      </c>
      <c r="FN24" s="31">
        <v>0</v>
      </c>
      <c r="FO24" s="31">
        <v>0</v>
      </c>
      <c r="FP24" s="31">
        <v>0</v>
      </c>
      <c r="FQ24" s="31">
        <v>0</v>
      </c>
      <c r="FR24" s="31">
        <v>0</v>
      </c>
      <c r="FS24" s="31">
        <v>0</v>
      </c>
      <c r="FT24" s="31">
        <v>0</v>
      </c>
      <c r="FU24" s="31">
        <v>0</v>
      </c>
      <c r="FV24" s="31">
        <v>0</v>
      </c>
      <c r="FW24" s="31">
        <v>0</v>
      </c>
      <c r="FX24" s="31">
        <v>0</v>
      </c>
      <c r="FY24" s="28">
        <f>SUM(B24:FX24)</f>
        <v>-700</v>
      </c>
      <c r="FZ24" s="11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</row>
    <row r="25" spans="1:254" x14ac:dyDescent="0.25">
      <c r="A25" s="55" t="s">
        <v>409</v>
      </c>
      <c r="B25" s="31">
        <v>0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1">
        <v>0</v>
      </c>
      <c r="W25" s="31">
        <v>0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1">
        <v>0</v>
      </c>
      <c r="AQ25" s="31">
        <v>0</v>
      </c>
      <c r="AR25" s="31">
        <v>0</v>
      </c>
      <c r="AS25" s="31">
        <v>0</v>
      </c>
      <c r="AT25" s="31">
        <v>0</v>
      </c>
      <c r="AU25" s="31">
        <v>0</v>
      </c>
      <c r="AV25" s="31">
        <v>0</v>
      </c>
      <c r="AW25" s="31">
        <v>0</v>
      </c>
      <c r="AX25" s="31">
        <v>0</v>
      </c>
      <c r="AY25" s="31">
        <v>0</v>
      </c>
      <c r="AZ25" s="31">
        <v>0</v>
      </c>
      <c r="BA25" s="31">
        <v>0</v>
      </c>
      <c r="BB25" s="31">
        <v>0</v>
      </c>
      <c r="BC25" s="31">
        <v>0</v>
      </c>
      <c r="BD25" s="31">
        <v>0</v>
      </c>
      <c r="BE25" s="31">
        <v>0</v>
      </c>
      <c r="BF25" s="31">
        <v>0</v>
      </c>
      <c r="BG25" s="31">
        <v>0</v>
      </c>
      <c r="BH25" s="31">
        <v>0</v>
      </c>
      <c r="BI25" s="31">
        <v>0</v>
      </c>
      <c r="BJ25" s="31">
        <v>0</v>
      </c>
      <c r="BK25" s="31">
        <v>0</v>
      </c>
      <c r="BL25" s="31">
        <v>0</v>
      </c>
      <c r="BM25" s="31">
        <v>0</v>
      </c>
      <c r="BN25" s="31">
        <v>0</v>
      </c>
      <c r="BO25" s="31">
        <v>0</v>
      </c>
      <c r="BP25" s="31">
        <v>0</v>
      </c>
      <c r="BQ25" s="31">
        <v>0</v>
      </c>
      <c r="BR25" s="31">
        <v>0</v>
      </c>
      <c r="BS25" s="31">
        <v>0</v>
      </c>
      <c r="BT25" s="31">
        <v>0</v>
      </c>
      <c r="BU25" s="31">
        <v>0</v>
      </c>
      <c r="BV25" s="31">
        <v>0</v>
      </c>
      <c r="BW25" s="31">
        <v>0</v>
      </c>
      <c r="BX25" s="31">
        <v>0</v>
      </c>
      <c r="BY25" s="31">
        <v>0</v>
      </c>
      <c r="BZ25" s="31">
        <v>0</v>
      </c>
      <c r="CA25" s="31">
        <v>0</v>
      </c>
      <c r="CB25" s="31">
        <v>0</v>
      </c>
      <c r="CC25" s="31">
        <v>0</v>
      </c>
      <c r="CD25" s="31">
        <v>0</v>
      </c>
      <c r="CE25" s="31">
        <v>0</v>
      </c>
      <c r="CF25" s="31">
        <v>0</v>
      </c>
      <c r="CG25" s="31">
        <v>0</v>
      </c>
      <c r="CH25" s="31">
        <v>0</v>
      </c>
      <c r="CI25" s="31">
        <v>0</v>
      </c>
      <c r="CJ25" s="31">
        <v>0</v>
      </c>
      <c r="CK25" s="31">
        <v>0</v>
      </c>
      <c r="CL25" s="31">
        <v>0</v>
      </c>
      <c r="CM25" s="31">
        <v>0</v>
      </c>
      <c r="CN25" s="31">
        <v>0</v>
      </c>
      <c r="CO25" s="31">
        <v>0</v>
      </c>
      <c r="CP25" s="31">
        <v>0</v>
      </c>
      <c r="CQ25" s="31">
        <v>0</v>
      </c>
      <c r="CR25" s="31">
        <v>0</v>
      </c>
      <c r="CS25" s="31">
        <v>0</v>
      </c>
      <c r="CT25" s="31">
        <v>0</v>
      </c>
      <c r="CU25" s="31">
        <v>0</v>
      </c>
      <c r="CV25" s="31">
        <v>0</v>
      </c>
      <c r="CW25" s="31">
        <v>0</v>
      </c>
      <c r="CX25" s="31">
        <v>0</v>
      </c>
      <c r="CY25" s="31">
        <v>0</v>
      </c>
      <c r="CZ25" s="31">
        <v>0</v>
      </c>
      <c r="DA25" s="31">
        <v>0</v>
      </c>
      <c r="DB25" s="31">
        <v>0</v>
      </c>
      <c r="DC25" s="31">
        <v>0</v>
      </c>
      <c r="DD25" s="31">
        <v>0</v>
      </c>
      <c r="DE25" s="31">
        <v>0</v>
      </c>
      <c r="DF25" s="31">
        <v>0</v>
      </c>
      <c r="DG25" s="31">
        <v>0</v>
      </c>
      <c r="DH25" s="31">
        <v>0</v>
      </c>
      <c r="DI25" s="31">
        <v>0</v>
      </c>
      <c r="DJ25" s="31">
        <v>0</v>
      </c>
      <c r="DK25" s="31">
        <v>0</v>
      </c>
      <c r="DL25" s="31">
        <v>0</v>
      </c>
      <c r="DM25" s="31">
        <v>0</v>
      </c>
      <c r="DN25" s="31">
        <v>0</v>
      </c>
      <c r="DO25" s="31">
        <v>0</v>
      </c>
      <c r="DP25" s="31">
        <v>0</v>
      </c>
      <c r="DQ25" s="31">
        <v>0</v>
      </c>
      <c r="DR25" s="31">
        <v>0</v>
      </c>
      <c r="DS25" s="31">
        <v>0</v>
      </c>
      <c r="DT25" s="31">
        <v>0</v>
      </c>
      <c r="DU25" s="31">
        <v>0</v>
      </c>
      <c r="DV25" s="31">
        <v>0</v>
      </c>
      <c r="DW25" s="31">
        <v>0</v>
      </c>
      <c r="DX25" s="31">
        <v>0</v>
      </c>
      <c r="DY25" s="31">
        <v>0</v>
      </c>
      <c r="DZ25" s="31">
        <v>0</v>
      </c>
      <c r="EA25" s="31">
        <v>0</v>
      </c>
      <c r="EB25" s="31">
        <v>0</v>
      </c>
      <c r="EC25" s="31">
        <v>0</v>
      </c>
      <c r="ED25" s="31">
        <v>0</v>
      </c>
      <c r="EE25" s="31">
        <v>0</v>
      </c>
      <c r="EF25" s="31">
        <v>0</v>
      </c>
      <c r="EG25" s="31">
        <v>0</v>
      </c>
      <c r="EH25" s="31">
        <v>0</v>
      </c>
      <c r="EI25" s="31">
        <v>0</v>
      </c>
      <c r="EJ25" s="31">
        <v>0</v>
      </c>
      <c r="EK25" s="31">
        <v>0</v>
      </c>
      <c r="EL25" s="31">
        <v>0</v>
      </c>
      <c r="EM25" s="31">
        <v>0</v>
      </c>
      <c r="EN25" s="31">
        <v>0</v>
      </c>
      <c r="EO25" s="31">
        <v>0</v>
      </c>
      <c r="EP25" s="31">
        <v>0</v>
      </c>
      <c r="EQ25" s="31">
        <v>0</v>
      </c>
      <c r="ER25" s="31">
        <v>0</v>
      </c>
      <c r="ES25" s="31">
        <v>0</v>
      </c>
      <c r="ET25" s="31">
        <v>0</v>
      </c>
      <c r="EU25" s="31">
        <v>0</v>
      </c>
      <c r="EV25" s="31">
        <v>0</v>
      </c>
      <c r="EW25" s="31">
        <v>0</v>
      </c>
      <c r="EX25" s="31">
        <v>0</v>
      </c>
      <c r="EY25" s="31">
        <v>0</v>
      </c>
      <c r="EZ25" s="31">
        <v>0</v>
      </c>
      <c r="FA25" s="31">
        <v>0</v>
      </c>
      <c r="FB25" s="31">
        <v>0</v>
      </c>
      <c r="FC25" s="31">
        <v>0</v>
      </c>
      <c r="FD25" s="31">
        <v>0</v>
      </c>
      <c r="FE25" s="31">
        <v>0</v>
      </c>
      <c r="FF25" s="31">
        <v>0</v>
      </c>
      <c r="FG25" s="31">
        <v>0</v>
      </c>
      <c r="FH25" s="31">
        <v>0</v>
      </c>
      <c r="FI25" s="31">
        <v>0</v>
      </c>
      <c r="FJ25" s="31">
        <v>0</v>
      </c>
      <c r="FK25" s="31">
        <v>0</v>
      </c>
      <c r="FL25" s="31">
        <v>0</v>
      </c>
      <c r="FM25" s="31">
        <v>0</v>
      </c>
      <c r="FN25" s="31">
        <v>0</v>
      </c>
      <c r="FO25" s="31">
        <v>0</v>
      </c>
      <c r="FP25" s="31">
        <v>0</v>
      </c>
      <c r="FQ25" s="31">
        <v>0</v>
      </c>
      <c r="FR25" s="31">
        <v>0</v>
      </c>
      <c r="FS25" s="31">
        <v>0</v>
      </c>
      <c r="FT25" s="31">
        <v>0</v>
      </c>
      <c r="FU25" s="31">
        <v>0</v>
      </c>
      <c r="FV25" s="31">
        <v>0</v>
      </c>
      <c r="FW25" s="31">
        <v>0</v>
      </c>
      <c r="FX25" s="31">
        <v>0</v>
      </c>
      <c r="FY25" s="36">
        <f>SUM(B25:FX25)</f>
        <v>0</v>
      </c>
      <c r="FZ25" s="28"/>
    </row>
    <row r="26" spans="1:254" x14ac:dyDescent="0.25">
      <c r="A26" s="28"/>
      <c r="FX26" s="11"/>
      <c r="FY26" s="28"/>
      <c r="FZ26" s="11"/>
    </row>
    <row r="27" spans="1:254" x14ac:dyDescent="0.25">
      <c r="A27" s="28" t="s">
        <v>410</v>
      </c>
      <c r="B27" s="28">
        <f>SUM(B21:B26)</f>
        <v>-18412.740000000002</v>
      </c>
      <c r="C27" s="28">
        <f>SUM(C21:C26)</f>
        <v>-563516.90999999992</v>
      </c>
      <c r="D27" s="28">
        <f t="shared" ref="D27:BO27" si="6">SUM(D21:D26)</f>
        <v>-14453.27</v>
      </c>
      <c r="E27" s="28">
        <f t="shared" si="6"/>
        <v>-253972.18000000002</v>
      </c>
      <c r="F27" s="28">
        <f t="shared" si="6"/>
        <v>0</v>
      </c>
      <c r="G27" s="28">
        <f t="shared" si="6"/>
        <v>0</v>
      </c>
      <c r="H27" s="28">
        <f t="shared" si="6"/>
        <v>8731.8514646192816</v>
      </c>
      <c r="I27" s="28">
        <f t="shared" si="6"/>
        <v>-11739.24</v>
      </c>
      <c r="J27" s="28">
        <f t="shared" si="6"/>
        <v>0</v>
      </c>
      <c r="K27" s="28">
        <f t="shared" si="6"/>
        <v>-8806.58</v>
      </c>
      <c r="L27" s="28">
        <f t="shared" si="6"/>
        <v>0</v>
      </c>
      <c r="M27" s="28">
        <f t="shared" si="6"/>
        <v>-78958.64</v>
      </c>
      <c r="N27" s="28">
        <f t="shared" si="6"/>
        <v>-103455.1</v>
      </c>
      <c r="O27" s="28">
        <f t="shared" si="6"/>
        <v>0</v>
      </c>
      <c r="P27" s="28">
        <f t="shared" si="6"/>
        <v>-358943.14999999997</v>
      </c>
      <c r="Q27" s="28">
        <f t="shared" si="6"/>
        <v>0</v>
      </c>
      <c r="R27" s="28">
        <f t="shared" si="6"/>
        <v>0</v>
      </c>
      <c r="S27" s="28">
        <f t="shared" si="6"/>
        <v>0</v>
      </c>
      <c r="T27" s="28">
        <f t="shared" si="6"/>
        <v>0</v>
      </c>
      <c r="U27" s="28">
        <f t="shared" si="6"/>
        <v>0</v>
      </c>
      <c r="V27" s="28">
        <f t="shared" si="6"/>
        <v>0</v>
      </c>
      <c r="W27" s="28">
        <f t="shared" si="6"/>
        <v>0</v>
      </c>
      <c r="X27" s="28">
        <f t="shared" si="6"/>
        <v>0</v>
      </c>
      <c r="Y27" s="28">
        <f t="shared" si="6"/>
        <v>0</v>
      </c>
      <c r="Z27" s="28">
        <f t="shared" si="6"/>
        <v>-389062.78</v>
      </c>
      <c r="AA27" s="28">
        <f t="shared" si="6"/>
        <v>-143681.17000000001</v>
      </c>
      <c r="AB27" s="28">
        <f t="shared" si="6"/>
        <v>0</v>
      </c>
      <c r="AC27" s="28">
        <f t="shared" si="6"/>
        <v>5805.2709964836249</v>
      </c>
      <c r="AD27" s="28">
        <f t="shared" si="6"/>
        <v>0</v>
      </c>
      <c r="AE27" s="28">
        <f t="shared" si="6"/>
        <v>0</v>
      </c>
      <c r="AF27" s="28">
        <f t="shared" si="6"/>
        <v>0</v>
      </c>
      <c r="AG27" s="28">
        <f t="shared" si="6"/>
        <v>0</v>
      </c>
      <c r="AH27" s="28">
        <f t="shared" si="6"/>
        <v>0</v>
      </c>
      <c r="AI27" s="28">
        <f t="shared" si="6"/>
        <v>0</v>
      </c>
      <c r="AJ27" s="28">
        <f t="shared" si="6"/>
        <v>0</v>
      </c>
      <c r="AK27" s="28">
        <f t="shared" si="6"/>
        <v>0</v>
      </c>
      <c r="AL27" s="28">
        <f t="shared" si="6"/>
        <v>0</v>
      </c>
      <c r="AM27" s="28">
        <f t="shared" si="6"/>
        <v>0</v>
      </c>
      <c r="AN27" s="28">
        <f t="shared" si="6"/>
        <v>-10654.78</v>
      </c>
      <c r="AO27" s="28">
        <f t="shared" si="6"/>
        <v>-250723.99</v>
      </c>
      <c r="AP27" s="28">
        <f t="shared" si="6"/>
        <v>0</v>
      </c>
      <c r="AQ27" s="28">
        <f t="shared" si="6"/>
        <v>-1652574.2400000002</v>
      </c>
      <c r="AR27" s="28">
        <f t="shared" si="6"/>
        <v>3209.6999999999989</v>
      </c>
      <c r="AS27" s="28">
        <f t="shared" si="6"/>
        <v>-52815.46</v>
      </c>
      <c r="AT27" s="28">
        <f t="shared" si="6"/>
        <v>0</v>
      </c>
      <c r="AU27" s="28">
        <f t="shared" si="6"/>
        <v>0</v>
      </c>
      <c r="AV27" s="28">
        <f t="shared" si="6"/>
        <v>0</v>
      </c>
      <c r="AW27" s="28">
        <f t="shared" si="6"/>
        <v>0</v>
      </c>
      <c r="AX27" s="28">
        <f t="shared" si="6"/>
        <v>0</v>
      </c>
      <c r="AY27" s="28">
        <f t="shared" si="6"/>
        <v>-261087.58000000002</v>
      </c>
      <c r="AZ27" s="28">
        <f t="shared" si="6"/>
        <v>-19092.310000000001</v>
      </c>
      <c r="BA27" s="28">
        <f t="shared" si="6"/>
        <v>-4393.3</v>
      </c>
      <c r="BB27" s="28">
        <f t="shared" si="6"/>
        <v>103524.01000000001</v>
      </c>
      <c r="BC27" s="28">
        <f t="shared" si="6"/>
        <v>-2831.24</v>
      </c>
      <c r="BD27" s="28">
        <f t="shared" si="6"/>
        <v>0</v>
      </c>
      <c r="BE27" s="28">
        <f t="shared" si="6"/>
        <v>-389491.91000000003</v>
      </c>
      <c r="BF27" s="28">
        <f t="shared" si="6"/>
        <v>-585.78</v>
      </c>
      <c r="BG27" s="28">
        <f t="shared" si="6"/>
        <v>0</v>
      </c>
      <c r="BH27" s="28">
        <f t="shared" si="6"/>
        <v>0</v>
      </c>
      <c r="BI27" s="28">
        <f t="shared" si="6"/>
        <v>-231343.96</v>
      </c>
      <c r="BJ27" s="28">
        <f t="shared" si="6"/>
        <v>-774404.02999999991</v>
      </c>
      <c r="BK27" s="28">
        <f t="shared" si="6"/>
        <v>0</v>
      </c>
      <c r="BL27" s="28">
        <v>0</v>
      </c>
      <c r="BM27" s="28">
        <f t="shared" si="6"/>
        <v>0</v>
      </c>
      <c r="BN27" s="28">
        <f t="shared" si="6"/>
        <v>0</v>
      </c>
      <c r="BO27" s="28">
        <f t="shared" si="6"/>
        <v>0</v>
      </c>
      <c r="BP27" s="28">
        <f t="shared" ref="BP27:EA27" si="7">SUM(BP21:BP26)</f>
        <v>-29194.645132302503</v>
      </c>
      <c r="BQ27" s="28">
        <f t="shared" si="7"/>
        <v>0</v>
      </c>
      <c r="BR27" s="28">
        <f t="shared" si="7"/>
        <v>0</v>
      </c>
      <c r="BS27" s="28">
        <f t="shared" si="7"/>
        <v>0</v>
      </c>
      <c r="BT27" s="28">
        <f t="shared" si="7"/>
        <v>0</v>
      </c>
      <c r="BU27" s="28">
        <f t="shared" si="7"/>
        <v>0</v>
      </c>
      <c r="BV27" s="28">
        <f t="shared" si="7"/>
        <v>0</v>
      </c>
      <c r="BW27" s="28">
        <f t="shared" si="7"/>
        <v>0</v>
      </c>
      <c r="BX27" s="28">
        <f t="shared" si="7"/>
        <v>0</v>
      </c>
      <c r="BY27" s="28">
        <f t="shared" si="7"/>
        <v>0</v>
      </c>
      <c r="BZ27" s="28">
        <f t="shared" si="7"/>
        <v>0</v>
      </c>
      <c r="CA27" s="28">
        <f t="shared" si="7"/>
        <v>-493285.14870010549</v>
      </c>
      <c r="CB27" s="28">
        <f t="shared" si="7"/>
        <v>0</v>
      </c>
      <c r="CC27" s="28">
        <f t="shared" si="7"/>
        <v>0</v>
      </c>
      <c r="CD27" s="28">
        <f t="shared" si="7"/>
        <v>-700</v>
      </c>
      <c r="CE27" s="28">
        <f t="shared" si="7"/>
        <v>0</v>
      </c>
      <c r="CF27" s="28">
        <f t="shared" si="7"/>
        <v>0</v>
      </c>
      <c r="CG27" s="28">
        <f t="shared" si="7"/>
        <v>0</v>
      </c>
      <c r="CH27" s="28">
        <f t="shared" si="7"/>
        <v>0</v>
      </c>
      <c r="CI27" s="28">
        <f t="shared" si="7"/>
        <v>0</v>
      </c>
      <c r="CJ27" s="28">
        <f t="shared" si="7"/>
        <v>255.45999999999913</v>
      </c>
      <c r="CK27" s="28">
        <f t="shared" si="7"/>
        <v>0</v>
      </c>
      <c r="CL27" s="28">
        <f t="shared" si="7"/>
        <v>0</v>
      </c>
      <c r="CM27" s="28">
        <f t="shared" si="7"/>
        <v>-269194.71999999997</v>
      </c>
      <c r="CN27" s="28">
        <f t="shared" si="7"/>
        <v>-312947.26999999996</v>
      </c>
      <c r="CO27" s="28">
        <f t="shared" si="7"/>
        <v>0</v>
      </c>
      <c r="CP27" s="28">
        <f t="shared" si="7"/>
        <v>0</v>
      </c>
      <c r="CQ27" s="28">
        <f t="shared" si="7"/>
        <v>0</v>
      </c>
      <c r="CR27" s="28">
        <f t="shared" si="7"/>
        <v>0</v>
      </c>
      <c r="CS27" s="28">
        <f t="shared" si="7"/>
        <v>0</v>
      </c>
      <c r="CT27" s="28">
        <f t="shared" si="7"/>
        <v>0</v>
      </c>
      <c r="CU27" s="28">
        <f t="shared" si="7"/>
        <v>0</v>
      </c>
      <c r="CV27" s="28">
        <f t="shared" si="7"/>
        <v>0</v>
      </c>
      <c r="CW27" s="28">
        <f t="shared" si="7"/>
        <v>0</v>
      </c>
      <c r="CX27" s="28">
        <f t="shared" si="7"/>
        <v>0</v>
      </c>
      <c r="CY27" s="28">
        <f t="shared" si="7"/>
        <v>-2083.21</v>
      </c>
      <c r="CZ27" s="28">
        <f t="shared" si="7"/>
        <v>0</v>
      </c>
      <c r="DA27" s="28">
        <f t="shared" si="7"/>
        <v>0</v>
      </c>
      <c r="DB27" s="28">
        <f t="shared" si="7"/>
        <v>0</v>
      </c>
      <c r="DC27" s="28">
        <f t="shared" si="7"/>
        <v>0</v>
      </c>
      <c r="DD27" s="28">
        <f t="shared" si="7"/>
        <v>0</v>
      </c>
      <c r="DE27" s="28">
        <f t="shared" si="7"/>
        <v>-89323.839999999997</v>
      </c>
      <c r="DF27" s="28">
        <f t="shared" si="7"/>
        <v>0</v>
      </c>
      <c r="DG27" s="28">
        <f t="shared" si="7"/>
        <v>-10014.450000000001</v>
      </c>
      <c r="DH27" s="28">
        <f t="shared" si="7"/>
        <v>-3117.7152101712418</v>
      </c>
      <c r="DI27" s="28">
        <f t="shared" si="7"/>
        <v>0</v>
      </c>
      <c r="DJ27" s="28">
        <f t="shared" si="7"/>
        <v>0</v>
      </c>
      <c r="DK27" s="28">
        <f t="shared" si="7"/>
        <v>-6153.97</v>
      </c>
      <c r="DL27" s="28">
        <f t="shared" si="7"/>
        <v>0</v>
      </c>
      <c r="DM27" s="28">
        <f t="shared" si="7"/>
        <v>0</v>
      </c>
      <c r="DN27" s="28">
        <f t="shared" si="7"/>
        <v>0</v>
      </c>
      <c r="DO27" s="28">
        <f t="shared" si="7"/>
        <v>0</v>
      </c>
      <c r="DP27" s="28">
        <f t="shared" si="7"/>
        <v>0</v>
      </c>
      <c r="DQ27" s="28">
        <f t="shared" si="7"/>
        <v>0</v>
      </c>
      <c r="DR27" s="28">
        <f t="shared" si="7"/>
        <v>0</v>
      </c>
      <c r="DS27" s="28">
        <f t="shared" si="7"/>
        <v>0</v>
      </c>
      <c r="DT27" s="28">
        <f t="shared" si="7"/>
        <v>0</v>
      </c>
      <c r="DU27" s="28">
        <f t="shared" si="7"/>
        <v>0</v>
      </c>
      <c r="DV27" s="28">
        <f t="shared" si="7"/>
        <v>0</v>
      </c>
      <c r="DW27" s="28">
        <f t="shared" si="7"/>
        <v>0</v>
      </c>
      <c r="DX27" s="28">
        <f t="shared" si="7"/>
        <v>0</v>
      </c>
      <c r="DY27" s="28">
        <f t="shared" si="7"/>
        <v>0</v>
      </c>
      <c r="DZ27" s="28">
        <f t="shared" si="7"/>
        <v>0</v>
      </c>
      <c r="EA27" s="28">
        <f t="shared" si="7"/>
        <v>0</v>
      </c>
      <c r="EB27" s="28">
        <f t="shared" ref="EB27:FX27" si="8">SUM(EB21:EB26)</f>
        <v>0</v>
      </c>
      <c r="EC27" s="28">
        <f t="shared" si="8"/>
        <v>0</v>
      </c>
      <c r="ED27" s="28">
        <f t="shared" si="8"/>
        <v>0</v>
      </c>
      <c r="EE27" s="28">
        <f t="shared" si="8"/>
        <v>0</v>
      </c>
      <c r="EF27" s="28">
        <f t="shared" si="8"/>
        <v>0</v>
      </c>
      <c r="EG27" s="28">
        <f t="shared" si="8"/>
        <v>0</v>
      </c>
      <c r="EH27" s="28">
        <f t="shared" si="8"/>
        <v>-210237.44</v>
      </c>
      <c r="EI27" s="28">
        <f t="shared" si="8"/>
        <v>-145737.66</v>
      </c>
      <c r="EJ27" s="28">
        <f t="shared" si="8"/>
        <v>0</v>
      </c>
      <c r="EK27" s="28">
        <f t="shared" si="8"/>
        <v>-8365.43</v>
      </c>
      <c r="EL27" s="28">
        <f t="shared" si="8"/>
        <v>0</v>
      </c>
      <c r="EM27" s="28">
        <f t="shared" si="8"/>
        <v>0</v>
      </c>
      <c r="EN27" s="28">
        <f t="shared" si="8"/>
        <v>0</v>
      </c>
      <c r="EO27" s="28">
        <f t="shared" si="8"/>
        <v>0</v>
      </c>
      <c r="EP27" s="28">
        <f t="shared" si="8"/>
        <v>2919.6823720419779</v>
      </c>
      <c r="EQ27" s="28">
        <v>0</v>
      </c>
      <c r="ER27" s="28">
        <f t="shared" si="8"/>
        <v>0</v>
      </c>
      <c r="ES27" s="28">
        <f t="shared" si="8"/>
        <v>0</v>
      </c>
      <c r="ET27" s="28">
        <f t="shared" si="8"/>
        <v>0</v>
      </c>
      <c r="EU27" s="28">
        <f t="shared" si="8"/>
        <v>0</v>
      </c>
      <c r="EV27" s="28">
        <f t="shared" si="8"/>
        <v>0</v>
      </c>
      <c r="EW27" s="28">
        <f t="shared" si="8"/>
        <v>0</v>
      </c>
      <c r="EX27" s="28">
        <f t="shared" si="8"/>
        <v>0</v>
      </c>
      <c r="EY27" s="28">
        <f t="shared" si="8"/>
        <v>0</v>
      </c>
      <c r="EZ27" s="28">
        <f t="shared" si="8"/>
        <v>0</v>
      </c>
      <c r="FA27" s="28">
        <f t="shared" si="8"/>
        <v>0</v>
      </c>
      <c r="FB27" s="28">
        <f t="shared" si="8"/>
        <v>-16460.939999999999</v>
      </c>
      <c r="FC27" s="28">
        <f t="shared" si="8"/>
        <v>0</v>
      </c>
      <c r="FD27" s="28">
        <f t="shared" si="8"/>
        <v>0</v>
      </c>
      <c r="FE27" s="28">
        <f t="shared" si="8"/>
        <v>0</v>
      </c>
      <c r="FF27" s="28">
        <f t="shared" si="8"/>
        <v>0</v>
      </c>
      <c r="FG27" s="28">
        <f t="shared" si="8"/>
        <v>0</v>
      </c>
      <c r="FH27" s="28">
        <f t="shared" si="8"/>
        <v>0</v>
      </c>
      <c r="FI27" s="28">
        <f t="shared" si="8"/>
        <v>0</v>
      </c>
      <c r="FJ27" s="28">
        <f t="shared" si="8"/>
        <v>0</v>
      </c>
      <c r="FK27" s="28">
        <f t="shared" si="8"/>
        <v>-132976.29</v>
      </c>
      <c r="FL27" s="28">
        <f t="shared" si="8"/>
        <v>-59933.85</v>
      </c>
      <c r="FM27" s="28">
        <f t="shared" si="8"/>
        <v>-509024.37</v>
      </c>
      <c r="FN27" s="28">
        <f t="shared" si="8"/>
        <v>0</v>
      </c>
      <c r="FO27" s="28">
        <f t="shared" si="8"/>
        <v>0</v>
      </c>
      <c r="FP27" s="28">
        <f t="shared" si="8"/>
        <v>0</v>
      </c>
      <c r="FQ27" s="28">
        <f t="shared" si="8"/>
        <v>0</v>
      </c>
      <c r="FR27" s="28">
        <f t="shared" si="8"/>
        <v>0</v>
      </c>
      <c r="FS27" s="28">
        <f t="shared" si="8"/>
        <v>0</v>
      </c>
      <c r="FT27" s="28">
        <f t="shared" si="8"/>
        <v>0</v>
      </c>
      <c r="FU27" s="28">
        <f t="shared" si="8"/>
        <v>0</v>
      </c>
      <c r="FV27" s="28">
        <f t="shared" si="8"/>
        <v>0</v>
      </c>
      <c r="FW27" s="28">
        <f t="shared" si="8"/>
        <v>0</v>
      </c>
      <c r="FX27" s="28">
        <f t="shared" si="8"/>
        <v>-2550329.4800000004</v>
      </c>
      <c r="FY27" s="28">
        <f>SUM(B27:FX27)</f>
        <v>-10319634.794209436</v>
      </c>
    </row>
    <row r="28" spans="1:254" x14ac:dyDescent="0.25">
      <c r="FV28" s="33"/>
      <c r="FX28" s="11"/>
      <c r="FY28" s="28"/>
    </row>
    <row r="29" spans="1:254" ht="13" x14ac:dyDescent="0.3">
      <c r="A29" s="37" t="s">
        <v>411</v>
      </c>
      <c r="B29" s="38">
        <f>ROUND(B17+B27,2)</f>
        <v>2915079.58</v>
      </c>
      <c r="C29" s="38">
        <f t="shared" ref="C29:BN29" si="9">ROUND(C17+C27,2)</f>
        <v>20255309.809999999</v>
      </c>
      <c r="D29" s="38">
        <f t="shared" si="9"/>
        <v>1942385.86</v>
      </c>
      <c r="E29" s="38">
        <f t="shared" si="9"/>
        <v>12076648.460000001</v>
      </c>
      <c r="F29" s="38">
        <f t="shared" si="9"/>
        <v>258132.77</v>
      </c>
      <c r="G29" s="38">
        <f t="shared" si="9"/>
        <v>691514.27</v>
      </c>
      <c r="H29" s="38">
        <f t="shared" si="9"/>
        <v>4475544.1500000004</v>
      </c>
      <c r="I29" s="38">
        <f t="shared" si="9"/>
        <v>1490715.01</v>
      </c>
      <c r="J29" s="38">
        <f t="shared" si="9"/>
        <v>224694.79</v>
      </c>
      <c r="K29" s="38">
        <f t="shared" si="9"/>
        <v>194760.34</v>
      </c>
      <c r="L29" s="38">
        <f t="shared" si="9"/>
        <v>325672.86</v>
      </c>
      <c r="M29" s="38">
        <f t="shared" si="9"/>
        <v>30745510.609999999</v>
      </c>
      <c r="N29" s="38">
        <f t="shared" si="9"/>
        <v>5182557.17</v>
      </c>
      <c r="O29" s="38">
        <f t="shared" si="9"/>
        <v>308910.44</v>
      </c>
      <c r="P29" s="38">
        <f t="shared" si="9"/>
        <v>20297209.5</v>
      </c>
      <c r="Q29" s="38">
        <f t="shared" si="9"/>
        <v>5751950.8300000001</v>
      </c>
      <c r="R29" s="38">
        <f t="shared" si="9"/>
        <v>0</v>
      </c>
      <c r="S29" s="38">
        <f t="shared" si="9"/>
        <v>206076.52</v>
      </c>
      <c r="T29" s="38">
        <f t="shared" si="9"/>
        <v>35225.61</v>
      </c>
      <c r="U29" s="38">
        <f t="shared" si="9"/>
        <v>248384.54</v>
      </c>
      <c r="V29" s="38">
        <f t="shared" si="9"/>
        <v>340951.8</v>
      </c>
      <c r="W29" s="38">
        <f t="shared" si="9"/>
        <v>64899.39</v>
      </c>
      <c r="X29" s="38">
        <f t="shared" si="9"/>
        <v>891309.93</v>
      </c>
      <c r="Y29" s="38">
        <f t="shared" si="9"/>
        <v>242365.97</v>
      </c>
      <c r="Z29" s="38">
        <f t="shared" si="9"/>
        <v>10845421.449999999</v>
      </c>
      <c r="AA29" s="38">
        <f t="shared" si="9"/>
        <v>41751.67</v>
      </c>
      <c r="AB29" s="38">
        <f t="shared" si="9"/>
        <v>181734.67</v>
      </c>
      <c r="AC29" s="38">
        <f t="shared" si="9"/>
        <v>429831.87</v>
      </c>
      <c r="AD29" s="38">
        <f t="shared" si="9"/>
        <v>107042.46</v>
      </c>
      <c r="AE29" s="38">
        <f t="shared" si="9"/>
        <v>169318.45</v>
      </c>
      <c r="AF29" s="38">
        <f t="shared" si="9"/>
        <v>294509.17</v>
      </c>
      <c r="AG29" s="38">
        <f t="shared" si="9"/>
        <v>803314.72</v>
      </c>
      <c r="AH29" s="38">
        <f t="shared" si="9"/>
        <v>400054.32</v>
      </c>
      <c r="AI29" s="38">
        <f t="shared" si="9"/>
        <v>196923.15</v>
      </c>
      <c r="AJ29" s="38">
        <f t="shared" si="9"/>
        <v>135192.76</v>
      </c>
      <c r="AK29" s="38">
        <f t="shared" si="9"/>
        <v>87347.19</v>
      </c>
      <c r="AL29" s="38">
        <f t="shared" si="9"/>
        <v>309613.59999999998</v>
      </c>
      <c r="AM29" s="38">
        <f t="shared" si="9"/>
        <v>0</v>
      </c>
      <c r="AN29" s="38">
        <f t="shared" si="9"/>
        <v>2575699.7599999998</v>
      </c>
      <c r="AO29" s="38">
        <f t="shared" si="9"/>
        <v>17248925.890000001</v>
      </c>
      <c r="AP29" s="38">
        <f t="shared" si="9"/>
        <v>118620.34</v>
      </c>
      <c r="AQ29" s="38">
        <f t="shared" si="9"/>
        <v>26020455.399999999</v>
      </c>
      <c r="AR29" s="38">
        <f t="shared" si="9"/>
        <v>859368.57</v>
      </c>
      <c r="AS29" s="38">
        <f t="shared" si="9"/>
        <v>996893.37</v>
      </c>
      <c r="AT29" s="38">
        <f t="shared" si="9"/>
        <v>221451.89</v>
      </c>
      <c r="AU29" s="38">
        <f t="shared" si="9"/>
        <v>260808.94</v>
      </c>
      <c r="AV29" s="38">
        <f t="shared" si="9"/>
        <v>252187.89</v>
      </c>
      <c r="AW29" s="38">
        <f t="shared" si="9"/>
        <v>76606.78</v>
      </c>
      <c r="AX29" s="38">
        <f t="shared" si="9"/>
        <v>327363.21999999997</v>
      </c>
      <c r="AY29" s="38">
        <f t="shared" si="9"/>
        <v>9890015.2100000009</v>
      </c>
      <c r="AZ29" s="38">
        <f t="shared" si="9"/>
        <v>5841277.2199999997</v>
      </c>
      <c r="BA29" s="38">
        <f t="shared" si="9"/>
        <v>6127631.3200000003</v>
      </c>
      <c r="BB29" s="38">
        <f t="shared" si="9"/>
        <v>12759144.880000001</v>
      </c>
      <c r="BC29" s="38">
        <f t="shared" si="9"/>
        <v>1813513.35</v>
      </c>
      <c r="BD29" s="38">
        <f t="shared" si="9"/>
        <v>767165.2</v>
      </c>
      <c r="BE29" s="38">
        <f t="shared" si="9"/>
        <v>14321914.189999999</v>
      </c>
      <c r="BF29" s="38">
        <f t="shared" si="9"/>
        <v>721634.22</v>
      </c>
      <c r="BG29" s="38">
        <f t="shared" si="9"/>
        <v>398504</v>
      </c>
      <c r="BH29" s="38">
        <f t="shared" si="9"/>
        <v>289912.90999999997</v>
      </c>
      <c r="BI29" s="38">
        <f t="shared" si="9"/>
        <v>2829460.73</v>
      </c>
      <c r="BJ29" s="38">
        <f t="shared" si="9"/>
        <v>22355517.190000001</v>
      </c>
      <c r="BK29" s="38">
        <f t="shared" si="9"/>
        <v>117417.75</v>
      </c>
      <c r="BL29" s="38">
        <v>367464.14</v>
      </c>
      <c r="BM29" s="38">
        <f t="shared" si="9"/>
        <v>1932989.75</v>
      </c>
      <c r="BN29" s="38">
        <f t="shared" si="9"/>
        <v>813119</v>
      </c>
      <c r="BO29" s="38">
        <f t="shared" ref="BO29:DZ29" si="10">ROUND(BO17+BO27,2)</f>
        <v>28927.759999999998</v>
      </c>
      <c r="BP29" s="38">
        <f t="shared" si="10"/>
        <v>972748.08</v>
      </c>
      <c r="BQ29" s="38">
        <f t="shared" si="10"/>
        <v>2812861.93</v>
      </c>
      <c r="BR29" s="38">
        <f t="shared" si="10"/>
        <v>641513.89</v>
      </c>
      <c r="BS29" s="38">
        <f t="shared" si="10"/>
        <v>153221.48000000001</v>
      </c>
      <c r="BT29" s="38">
        <f t="shared" si="10"/>
        <v>274612.57</v>
      </c>
      <c r="BU29" s="38">
        <f t="shared" si="10"/>
        <v>0</v>
      </c>
      <c r="BV29" s="38">
        <f t="shared" si="10"/>
        <v>281288.24</v>
      </c>
      <c r="BW29" s="38">
        <f t="shared" si="10"/>
        <v>27675.66</v>
      </c>
      <c r="BX29" s="38">
        <f t="shared" si="10"/>
        <v>154782.64000000001</v>
      </c>
      <c r="BY29" s="38">
        <f t="shared" si="10"/>
        <v>181342.07999999999</v>
      </c>
      <c r="BZ29" s="38">
        <f t="shared" si="10"/>
        <v>38072.910000000003</v>
      </c>
      <c r="CA29" s="38">
        <f t="shared" si="10"/>
        <v>33096946.18</v>
      </c>
      <c r="CB29" s="38">
        <f t="shared" si="10"/>
        <v>232246.28</v>
      </c>
      <c r="CC29" s="38">
        <f t="shared" si="10"/>
        <v>212581.44</v>
      </c>
      <c r="CD29" s="38">
        <f t="shared" si="10"/>
        <v>135742.13</v>
      </c>
      <c r="CE29" s="38">
        <f t="shared" si="10"/>
        <v>129991.58</v>
      </c>
      <c r="CF29" s="38">
        <f t="shared" si="10"/>
        <v>223209.14</v>
      </c>
      <c r="CG29" s="38">
        <f t="shared" si="10"/>
        <v>135348.76</v>
      </c>
      <c r="CH29" s="38">
        <f t="shared" si="10"/>
        <v>339717.86</v>
      </c>
      <c r="CI29" s="38">
        <f t="shared" si="10"/>
        <v>3744.02</v>
      </c>
      <c r="CJ29" s="38">
        <f t="shared" si="10"/>
        <v>2803955.39</v>
      </c>
      <c r="CK29" s="38">
        <f t="shared" si="10"/>
        <v>921353.86</v>
      </c>
      <c r="CL29" s="38">
        <f t="shared" si="10"/>
        <v>559696.23</v>
      </c>
      <c r="CM29" s="38">
        <f t="shared" si="10"/>
        <v>9108549.0600000005</v>
      </c>
      <c r="CN29" s="38">
        <f t="shared" si="10"/>
        <v>4487094.4800000004</v>
      </c>
      <c r="CO29" s="38">
        <f t="shared" si="10"/>
        <v>0</v>
      </c>
      <c r="CP29" s="38">
        <f t="shared" si="10"/>
        <v>512220.37</v>
      </c>
      <c r="CQ29" s="38">
        <f t="shared" si="10"/>
        <v>225481.17</v>
      </c>
      <c r="CR29" s="38">
        <f t="shared" si="10"/>
        <v>223362.05</v>
      </c>
      <c r="CS29" s="38">
        <f t="shared" si="10"/>
        <v>98659.45</v>
      </c>
      <c r="CT29" s="38">
        <f t="shared" si="10"/>
        <v>283775.68</v>
      </c>
      <c r="CU29" s="38">
        <f t="shared" si="10"/>
        <v>52111.93</v>
      </c>
      <c r="CV29" s="38">
        <f t="shared" si="10"/>
        <v>186624</v>
      </c>
      <c r="CW29" s="38">
        <f t="shared" si="10"/>
        <v>282703.61</v>
      </c>
      <c r="CX29" s="38">
        <f t="shared" si="10"/>
        <v>73851.360000000001</v>
      </c>
      <c r="CY29" s="38">
        <f t="shared" si="10"/>
        <v>1145209.73</v>
      </c>
      <c r="CZ29" s="38">
        <f t="shared" si="10"/>
        <v>179145</v>
      </c>
      <c r="DA29" s="38">
        <f t="shared" si="10"/>
        <v>275579.51</v>
      </c>
      <c r="DB29" s="38">
        <f t="shared" si="10"/>
        <v>183064.97</v>
      </c>
      <c r="DC29" s="38">
        <f t="shared" si="10"/>
        <v>145547.68</v>
      </c>
      <c r="DD29" s="38">
        <f t="shared" si="10"/>
        <v>173768.66</v>
      </c>
      <c r="DE29" s="38">
        <f t="shared" si="10"/>
        <v>10839207.66</v>
      </c>
      <c r="DF29" s="38">
        <f t="shared" si="10"/>
        <v>60047.16</v>
      </c>
      <c r="DG29" s="38">
        <f t="shared" si="10"/>
        <v>705176.84</v>
      </c>
      <c r="DH29" s="38">
        <f t="shared" si="10"/>
        <v>833666.68</v>
      </c>
      <c r="DI29" s="38">
        <f t="shared" si="10"/>
        <v>478262.59</v>
      </c>
      <c r="DJ29" s="38">
        <f t="shared" si="10"/>
        <v>397450.34</v>
      </c>
      <c r="DK29" s="38">
        <f t="shared" si="10"/>
        <v>3071120.44</v>
      </c>
      <c r="DL29" s="38">
        <f t="shared" si="10"/>
        <v>264796.86</v>
      </c>
      <c r="DM29" s="38">
        <f t="shared" si="10"/>
        <v>554005.46</v>
      </c>
      <c r="DN29" s="38">
        <f t="shared" si="10"/>
        <v>1974871.5</v>
      </c>
      <c r="DO29" s="38">
        <f t="shared" si="10"/>
        <v>207395.28</v>
      </c>
      <c r="DP29" s="38">
        <f t="shared" si="10"/>
        <v>0</v>
      </c>
      <c r="DQ29" s="38">
        <f t="shared" si="10"/>
        <v>1034506.95</v>
      </c>
      <c r="DR29" s="38">
        <f t="shared" si="10"/>
        <v>561003.34</v>
      </c>
      <c r="DS29" s="38">
        <f t="shared" si="10"/>
        <v>263402.44</v>
      </c>
      <c r="DT29" s="38">
        <f t="shared" si="10"/>
        <v>328053.65999999997</v>
      </c>
      <c r="DU29" s="38">
        <f t="shared" si="10"/>
        <v>268567.25</v>
      </c>
      <c r="DV29" s="38">
        <f t="shared" si="10"/>
        <v>308117.81</v>
      </c>
      <c r="DW29" s="38">
        <f t="shared" si="10"/>
        <v>56765.56</v>
      </c>
      <c r="DX29" s="38">
        <f t="shared" si="10"/>
        <v>65815.06</v>
      </c>
      <c r="DY29" s="38">
        <f t="shared" si="10"/>
        <v>255164.58</v>
      </c>
      <c r="DZ29" s="38">
        <f t="shared" si="10"/>
        <v>0</v>
      </c>
      <c r="EA29" s="38">
        <f t="shared" ref="EA29:FX29" si="11">ROUND(EA17+EA27,2)</f>
        <v>342305.16</v>
      </c>
      <c r="EB29" s="38">
        <f t="shared" si="11"/>
        <v>246009.44</v>
      </c>
      <c r="EC29" s="38">
        <f t="shared" si="11"/>
        <v>0</v>
      </c>
      <c r="ED29" s="38">
        <f t="shared" si="11"/>
        <v>222915.24</v>
      </c>
      <c r="EE29" s="38">
        <f t="shared" si="11"/>
        <v>1107847.77</v>
      </c>
      <c r="EF29" s="38">
        <f t="shared" si="11"/>
        <v>234054.82</v>
      </c>
      <c r="EG29" s="38">
        <f t="shared" si="11"/>
        <v>280910.49</v>
      </c>
      <c r="EH29" s="38">
        <f t="shared" si="11"/>
        <v>9895550.1799999997</v>
      </c>
      <c r="EI29" s="38">
        <f t="shared" si="11"/>
        <v>6019760.2599999998</v>
      </c>
      <c r="EJ29" s="38">
        <f t="shared" si="11"/>
        <v>270585.58</v>
      </c>
      <c r="EK29" s="38">
        <f t="shared" si="11"/>
        <v>265397.53999999998</v>
      </c>
      <c r="EL29" s="38">
        <f t="shared" si="11"/>
        <v>210590.11</v>
      </c>
      <c r="EM29" s="38">
        <f t="shared" si="11"/>
        <v>704651.71</v>
      </c>
      <c r="EN29" s="38">
        <f t="shared" si="11"/>
        <v>269364.62</v>
      </c>
      <c r="EO29" s="38">
        <f t="shared" si="11"/>
        <v>142268.84</v>
      </c>
      <c r="EP29" s="38">
        <f t="shared" si="11"/>
        <v>1184405.8500000001</v>
      </c>
      <c r="EQ29" s="38">
        <v>119485.87</v>
      </c>
      <c r="ER29" s="38">
        <f t="shared" si="11"/>
        <v>183093.55</v>
      </c>
      <c r="ES29" s="38">
        <f t="shared" si="11"/>
        <v>190892.79</v>
      </c>
      <c r="ET29" s="38">
        <f t="shared" si="11"/>
        <v>478423.42</v>
      </c>
      <c r="EU29" s="38">
        <f t="shared" si="11"/>
        <v>27949.83</v>
      </c>
      <c r="EV29" s="38">
        <f t="shared" si="11"/>
        <v>183847.54</v>
      </c>
      <c r="EW29" s="38">
        <f t="shared" si="11"/>
        <v>254928.39</v>
      </c>
      <c r="EX29" s="38">
        <f t="shared" si="11"/>
        <v>782790.16</v>
      </c>
      <c r="EY29" s="38">
        <f t="shared" si="11"/>
        <v>148917.04999999999</v>
      </c>
      <c r="EZ29" s="38">
        <f t="shared" si="11"/>
        <v>172000.01</v>
      </c>
      <c r="FA29" s="38">
        <f t="shared" si="11"/>
        <v>0</v>
      </c>
      <c r="FB29" s="38">
        <f t="shared" si="11"/>
        <v>878960.82</v>
      </c>
      <c r="FC29" s="38">
        <f t="shared" si="11"/>
        <v>295401.48</v>
      </c>
      <c r="FD29" s="38">
        <f t="shared" si="11"/>
        <v>101089.64</v>
      </c>
      <c r="FE29" s="38">
        <f t="shared" si="11"/>
        <v>222436.87</v>
      </c>
      <c r="FF29" s="38">
        <f t="shared" si="11"/>
        <v>128729.1</v>
      </c>
      <c r="FG29" s="38">
        <f t="shared" si="11"/>
        <v>38871.58</v>
      </c>
      <c r="FH29" s="38">
        <f t="shared" si="11"/>
        <v>451961.23</v>
      </c>
      <c r="FI29" s="38">
        <f t="shared" si="11"/>
        <v>0</v>
      </c>
      <c r="FJ29" s="38">
        <f t="shared" si="11"/>
        <v>0</v>
      </c>
      <c r="FK29" s="38">
        <f t="shared" si="11"/>
        <v>1261545.24</v>
      </c>
      <c r="FL29" s="38">
        <f t="shared" si="11"/>
        <v>64288.42</v>
      </c>
      <c r="FM29" s="38">
        <f t="shared" si="11"/>
        <v>13770248.369999999</v>
      </c>
      <c r="FN29" s="38">
        <f t="shared" si="11"/>
        <v>0</v>
      </c>
      <c r="FO29" s="38">
        <f t="shared" si="11"/>
        <v>473792.22</v>
      </c>
      <c r="FP29" s="38">
        <f t="shared" si="11"/>
        <v>0</v>
      </c>
      <c r="FQ29" s="38">
        <f t="shared" si="11"/>
        <v>0</v>
      </c>
      <c r="FR29" s="38">
        <f t="shared" si="11"/>
        <v>40149.279999999999</v>
      </c>
      <c r="FS29" s="38">
        <f t="shared" si="11"/>
        <v>0</v>
      </c>
      <c r="FT29" s="38">
        <f t="shared" si="11"/>
        <v>494658.94</v>
      </c>
      <c r="FU29" s="38">
        <f t="shared" si="11"/>
        <v>453990.72</v>
      </c>
      <c r="FV29" s="38">
        <f t="shared" si="11"/>
        <v>215208.3</v>
      </c>
      <c r="FW29" s="38">
        <f t="shared" si="11"/>
        <v>69468.77</v>
      </c>
      <c r="FX29" s="38">
        <f t="shared" si="11"/>
        <v>15988982.75</v>
      </c>
      <c r="FY29" s="38">
        <f>SUM(B29:FX29)</f>
        <v>396887385.03000009</v>
      </c>
      <c r="FZ29" s="33"/>
      <c r="GA29" s="33"/>
    </row>
    <row r="30" spans="1:254" x14ac:dyDescent="0.25">
      <c r="A30" s="28" t="s">
        <v>0</v>
      </c>
      <c r="FX30" s="11"/>
      <c r="FY30" s="11"/>
      <c r="FZ30" s="33"/>
    </row>
    <row r="31" spans="1:254" x14ac:dyDescent="0.25">
      <c r="B31" t="s">
        <v>412</v>
      </c>
      <c r="C31" s="33" t="s">
        <v>413</v>
      </c>
      <c r="L31" s="24"/>
      <c r="X31" s="33"/>
      <c r="AA31" s="38"/>
      <c r="AJ31" s="11"/>
      <c r="AO31" s="24"/>
      <c r="AQ31" s="38"/>
      <c r="BW31" s="24"/>
      <c r="BZ31" s="24"/>
      <c r="CE31" s="24"/>
      <c r="CO31" s="24"/>
      <c r="DB31" s="24"/>
      <c r="DC31" s="41"/>
      <c r="DZ31" s="19"/>
      <c r="EC31" s="24"/>
      <c r="EJ31" s="33"/>
      <c r="EO31" s="33"/>
      <c r="EQ31" s="33"/>
      <c r="EU31" s="24"/>
      <c r="EX31" s="24"/>
      <c r="EZ31" s="24"/>
      <c r="FA31" s="24"/>
      <c r="FG31" s="24"/>
      <c r="FH31" s="24"/>
      <c r="FJ31" s="24"/>
      <c r="FN31" s="24"/>
      <c r="FX31" s="38"/>
      <c r="FY31" s="11"/>
    </row>
    <row r="32" spans="1:254" x14ac:dyDescent="0.25">
      <c r="B32" s="46">
        <f>FY17</f>
        <v>407207019.84000003</v>
      </c>
      <c r="C32" s="47">
        <f>FY29</f>
        <v>396887385.03000009</v>
      </c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11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24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8"/>
      <c r="EU32" s="43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  <c r="FP32" s="42"/>
      <c r="FQ32" s="42"/>
      <c r="FR32" s="42"/>
      <c r="FS32" s="42"/>
      <c r="FT32" s="42"/>
      <c r="FU32" s="42"/>
      <c r="FV32" s="42"/>
      <c r="FW32" s="42"/>
      <c r="FX32" s="11"/>
      <c r="FY32" s="11"/>
    </row>
    <row r="33" spans="1:183" x14ac:dyDescent="0.25">
      <c r="B33" s="49">
        <f>+B17+K17+M17+N17+P17+AA17+AK17+AM17+AO17+AQ17+AR17+AS17+BU17+BX17+CI17+CM17+CN17+CO17+CY17+DZ17+EC17+EO17+EQ17+EV17+EZ17+FH17+FJ17+FK17+FL17+FO17+BL17+AZ17+BF17</f>
        <v>132750778.97000003</v>
      </c>
      <c r="C33" s="50">
        <f>+B29+K29+M29+N29+P29+AA29+AK29+AM29+AO29+AQ29+AR29+AS29+BU29+BX29+CI29+CM29+CN29+CO29+CY29+DZ29+EC29+EO29+EQ29+EV29+EZ29+FH29+FJ29+FK29+FL29+FO29+BL29+AZ29+BF29</f>
        <v>129288804.17000002</v>
      </c>
      <c r="D33" t="s">
        <v>414</v>
      </c>
      <c r="E33" s="24"/>
      <c r="AJ33" s="11"/>
      <c r="AQ33" s="33"/>
      <c r="CE33" s="38"/>
      <c r="EC33" s="24"/>
      <c r="FX33" s="11"/>
      <c r="FY33" s="11"/>
    </row>
    <row r="34" spans="1:183" x14ac:dyDescent="0.25">
      <c r="B34" s="24">
        <f>B32-B33</f>
        <v>274456240.87</v>
      </c>
      <c r="C34" s="24">
        <f>C32-C33</f>
        <v>267598580.86000007</v>
      </c>
      <c r="AJ34" s="11"/>
      <c r="FX34" s="11"/>
      <c r="FY34" s="17"/>
    </row>
    <row r="35" spans="1:183" x14ac:dyDescent="0.25">
      <c r="B35" s="24"/>
      <c r="C35" s="24"/>
      <c r="AJ35" s="11"/>
      <c r="FX35" s="11"/>
      <c r="FY35" s="17"/>
    </row>
    <row r="36" spans="1:183" x14ac:dyDescent="0.25">
      <c r="A36" s="39" t="s">
        <v>415</v>
      </c>
      <c r="B36" s="24"/>
      <c r="FX36" s="11"/>
    </row>
    <row r="37" spans="1:183" x14ac:dyDescent="0.25">
      <c r="A37" t="s">
        <v>416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7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7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</row>
    <row r="38" spans="1:183" x14ac:dyDescent="0.25">
      <c r="A38" t="s">
        <v>417</v>
      </c>
      <c r="B38" s="23">
        <f>B17-B37</f>
        <v>2933492.32</v>
      </c>
      <c r="C38" s="23">
        <f t="shared" ref="C38:BN38" si="12">C17-C37</f>
        <v>20818826.719999999</v>
      </c>
      <c r="D38" s="23">
        <f t="shared" si="12"/>
        <v>1956839.13</v>
      </c>
      <c r="E38" s="23">
        <f t="shared" si="12"/>
        <v>12330620.640000001</v>
      </c>
      <c r="F38" s="23">
        <f t="shared" si="12"/>
        <v>258132.77</v>
      </c>
      <c r="G38" s="23">
        <f t="shared" si="12"/>
        <v>691514.27</v>
      </c>
      <c r="H38" s="23">
        <f t="shared" si="12"/>
        <v>4466812.3</v>
      </c>
      <c r="I38" s="23">
        <f t="shared" si="12"/>
        <v>1502454.25</v>
      </c>
      <c r="J38" s="23">
        <f t="shared" si="12"/>
        <v>224694.79</v>
      </c>
      <c r="K38" s="23">
        <f t="shared" si="12"/>
        <v>203566.92</v>
      </c>
      <c r="L38" s="23">
        <f t="shared" si="12"/>
        <v>325672.86</v>
      </c>
      <c r="M38" s="23">
        <f t="shared" si="12"/>
        <v>30824469.25</v>
      </c>
      <c r="N38" s="23">
        <f t="shared" si="12"/>
        <v>5286012.2699999996</v>
      </c>
      <c r="O38" s="23">
        <f t="shared" si="12"/>
        <v>308910.44</v>
      </c>
      <c r="P38" s="23">
        <f t="shared" si="12"/>
        <v>20656152.649999999</v>
      </c>
      <c r="Q38" s="23">
        <f t="shared" si="12"/>
        <v>5751950.8300000001</v>
      </c>
      <c r="R38" s="23">
        <f t="shared" si="12"/>
        <v>0</v>
      </c>
      <c r="S38" s="23">
        <f t="shared" si="12"/>
        <v>206076.52</v>
      </c>
      <c r="T38" s="23">
        <f t="shared" si="12"/>
        <v>35225.61</v>
      </c>
      <c r="U38" s="23">
        <f t="shared" si="12"/>
        <v>248384.54</v>
      </c>
      <c r="V38" s="23">
        <f t="shared" si="12"/>
        <v>340951.8</v>
      </c>
      <c r="W38" s="23">
        <f t="shared" si="12"/>
        <v>64899.39</v>
      </c>
      <c r="X38" s="23">
        <f t="shared" si="12"/>
        <v>891309.93</v>
      </c>
      <c r="Y38" s="23">
        <f t="shared" si="12"/>
        <v>242365.97</v>
      </c>
      <c r="Z38" s="23">
        <f t="shared" si="12"/>
        <v>11234484.23</v>
      </c>
      <c r="AA38" s="23">
        <f t="shared" si="12"/>
        <v>185432.84</v>
      </c>
      <c r="AB38" s="23">
        <f t="shared" si="12"/>
        <v>181734.67</v>
      </c>
      <c r="AC38" s="23">
        <f t="shared" si="12"/>
        <v>424026.6</v>
      </c>
      <c r="AD38" s="23">
        <f t="shared" si="12"/>
        <v>107042.46</v>
      </c>
      <c r="AE38" s="23">
        <f t="shared" si="12"/>
        <v>169318.45</v>
      </c>
      <c r="AF38" s="23">
        <f t="shared" si="12"/>
        <v>294509.17</v>
      </c>
      <c r="AG38" s="23">
        <f t="shared" si="12"/>
        <v>803314.72</v>
      </c>
      <c r="AH38" s="23">
        <f t="shared" si="12"/>
        <v>400054.32</v>
      </c>
      <c r="AI38" s="23">
        <f t="shared" si="12"/>
        <v>196923.15</v>
      </c>
      <c r="AJ38" s="23">
        <f t="shared" si="12"/>
        <v>135192.76</v>
      </c>
      <c r="AK38" s="23">
        <f t="shared" si="12"/>
        <v>87347.19</v>
      </c>
      <c r="AL38" s="23">
        <f t="shared" si="12"/>
        <v>309613.59999999998</v>
      </c>
      <c r="AM38" s="23">
        <f t="shared" si="12"/>
        <v>0</v>
      </c>
      <c r="AN38" s="23">
        <f t="shared" si="12"/>
        <v>2586354.54</v>
      </c>
      <c r="AO38" s="23">
        <f t="shared" si="12"/>
        <v>17499649.879999999</v>
      </c>
      <c r="AP38" s="23">
        <f t="shared" si="12"/>
        <v>118620.34</v>
      </c>
      <c r="AQ38" s="23">
        <f t="shared" si="12"/>
        <v>27673029.640000001</v>
      </c>
      <c r="AR38" s="23">
        <f t="shared" si="12"/>
        <v>856158.87</v>
      </c>
      <c r="AS38" s="23">
        <f t="shared" si="12"/>
        <v>1049708.83</v>
      </c>
      <c r="AT38" s="23">
        <f t="shared" si="12"/>
        <v>221451.89</v>
      </c>
      <c r="AU38" s="23">
        <f t="shared" si="12"/>
        <v>260808.94</v>
      </c>
      <c r="AV38" s="23">
        <f t="shared" si="12"/>
        <v>252187.89</v>
      </c>
      <c r="AW38" s="23">
        <f t="shared" si="12"/>
        <v>76606.78</v>
      </c>
      <c r="AX38" s="23">
        <f t="shared" si="12"/>
        <v>327363.21999999997</v>
      </c>
      <c r="AY38" s="23">
        <v>0</v>
      </c>
      <c r="AZ38" s="23">
        <f>AZ17-AZ37</f>
        <v>5860369.5300000003</v>
      </c>
      <c r="BA38" s="23">
        <f t="shared" si="12"/>
        <v>6132024.6200000001</v>
      </c>
      <c r="BB38" s="23">
        <f t="shared" si="12"/>
        <v>12655620.869999999</v>
      </c>
      <c r="BC38" s="23">
        <f t="shared" si="12"/>
        <v>1816344.59</v>
      </c>
      <c r="BD38" s="23">
        <f t="shared" si="12"/>
        <v>767165.2</v>
      </c>
      <c r="BE38" s="23">
        <f t="shared" si="12"/>
        <v>14711406.1</v>
      </c>
      <c r="BF38" s="23">
        <f t="shared" si="12"/>
        <v>722220</v>
      </c>
      <c r="BG38" s="23">
        <f t="shared" si="12"/>
        <v>398504</v>
      </c>
      <c r="BH38" s="23">
        <f t="shared" si="12"/>
        <v>289912.90999999997</v>
      </c>
      <c r="BI38" s="23">
        <f t="shared" si="12"/>
        <v>3060804.69</v>
      </c>
      <c r="BJ38" s="23">
        <f t="shared" si="12"/>
        <v>23129921.219999999</v>
      </c>
      <c r="BK38" s="23">
        <f t="shared" si="12"/>
        <v>117417.75</v>
      </c>
      <c r="BL38" s="23">
        <v>367464.14</v>
      </c>
      <c r="BM38" s="23">
        <f t="shared" si="12"/>
        <v>1932989.75</v>
      </c>
      <c r="BN38" s="23">
        <f t="shared" si="12"/>
        <v>813119</v>
      </c>
      <c r="BO38" s="23">
        <f t="shared" ref="BO38:DZ38" si="13">BO17-BO37</f>
        <v>28927.759999999998</v>
      </c>
      <c r="BP38" s="23">
        <f t="shared" si="13"/>
        <v>1001942.73</v>
      </c>
      <c r="BQ38" s="23">
        <f t="shared" si="13"/>
        <v>2812861.93</v>
      </c>
      <c r="BR38" s="23">
        <f t="shared" si="13"/>
        <v>641513.89</v>
      </c>
      <c r="BS38" s="23">
        <f t="shared" si="13"/>
        <v>153221.48000000001</v>
      </c>
      <c r="BT38" s="23">
        <f t="shared" si="13"/>
        <v>274612.57</v>
      </c>
      <c r="BU38" s="23">
        <f t="shared" si="13"/>
        <v>0</v>
      </c>
      <c r="BV38" s="23">
        <f t="shared" si="13"/>
        <v>281288.24</v>
      </c>
      <c r="BW38" s="23">
        <f t="shared" si="13"/>
        <v>27675.66</v>
      </c>
      <c r="BX38" s="23">
        <f t="shared" si="13"/>
        <v>154782.64000000001</v>
      </c>
      <c r="BY38" s="23">
        <f t="shared" si="13"/>
        <v>181342.07999999999</v>
      </c>
      <c r="BZ38" s="23">
        <f t="shared" si="13"/>
        <v>38072.910000000003</v>
      </c>
      <c r="CA38" s="23">
        <f t="shared" si="13"/>
        <v>33590231.329999998</v>
      </c>
      <c r="CB38" s="23">
        <f t="shared" si="13"/>
        <v>232246.28</v>
      </c>
      <c r="CC38" s="23">
        <f t="shared" si="13"/>
        <v>212581.44</v>
      </c>
      <c r="CD38" s="23">
        <f t="shared" si="13"/>
        <v>136442.13</v>
      </c>
      <c r="CE38" s="23">
        <f t="shared" si="13"/>
        <v>129991.58</v>
      </c>
      <c r="CF38" s="23">
        <f t="shared" si="13"/>
        <v>223209.14</v>
      </c>
      <c r="CG38" s="23">
        <f t="shared" si="13"/>
        <v>135348.76</v>
      </c>
      <c r="CH38" s="23">
        <f t="shared" si="13"/>
        <v>339717.86</v>
      </c>
      <c r="CI38" s="23">
        <f t="shared" si="13"/>
        <v>3744.02</v>
      </c>
      <c r="CJ38" s="23">
        <f t="shared" si="13"/>
        <v>2803699.93</v>
      </c>
      <c r="CK38" s="23">
        <f t="shared" si="13"/>
        <v>921353.86</v>
      </c>
      <c r="CL38" s="23">
        <f t="shared" si="13"/>
        <v>559696.23</v>
      </c>
      <c r="CM38" s="23">
        <f t="shared" si="13"/>
        <v>9377743.7799999993</v>
      </c>
      <c r="CN38" s="23">
        <f t="shared" si="13"/>
        <v>4800041.75</v>
      </c>
      <c r="CO38" s="23">
        <f t="shared" si="13"/>
        <v>0</v>
      </c>
      <c r="CP38" s="23">
        <f t="shared" si="13"/>
        <v>512220.37</v>
      </c>
      <c r="CQ38" s="23">
        <f t="shared" si="13"/>
        <v>225481.17</v>
      </c>
      <c r="CR38" s="23">
        <f t="shared" si="13"/>
        <v>223362.05</v>
      </c>
      <c r="CS38" s="23">
        <f t="shared" si="13"/>
        <v>98659.45</v>
      </c>
      <c r="CT38" s="23">
        <f t="shared" si="13"/>
        <v>283775.68</v>
      </c>
      <c r="CU38" s="23">
        <f t="shared" si="13"/>
        <v>52111.93</v>
      </c>
      <c r="CV38" s="23">
        <f t="shared" si="13"/>
        <v>186624</v>
      </c>
      <c r="CW38" s="23">
        <f t="shared" si="13"/>
        <v>282703.61</v>
      </c>
      <c r="CX38" s="23">
        <f t="shared" si="13"/>
        <v>73851.360000000001</v>
      </c>
      <c r="CY38" s="23">
        <f t="shared" si="13"/>
        <v>1147292.94</v>
      </c>
      <c r="CZ38" s="23">
        <f t="shared" si="13"/>
        <v>179145</v>
      </c>
      <c r="DA38" s="23">
        <f t="shared" si="13"/>
        <v>275579.51</v>
      </c>
      <c r="DB38" s="23">
        <f t="shared" si="13"/>
        <v>183064.97</v>
      </c>
      <c r="DC38" s="23">
        <f t="shared" si="13"/>
        <v>145547.68</v>
      </c>
      <c r="DD38" s="23">
        <f t="shared" si="13"/>
        <v>173768.66</v>
      </c>
      <c r="DE38" s="23">
        <f t="shared" si="13"/>
        <v>10928531.5</v>
      </c>
      <c r="DF38" s="23">
        <f t="shared" si="13"/>
        <v>60047.16</v>
      </c>
      <c r="DG38" s="23">
        <f t="shared" si="13"/>
        <v>715191.29</v>
      </c>
      <c r="DH38" s="23">
        <f t="shared" si="13"/>
        <v>836784.4</v>
      </c>
      <c r="DI38" s="23">
        <f t="shared" si="13"/>
        <v>478262.59</v>
      </c>
      <c r="DJ38" s="23">
        <f t="shared" si="13"/>
        <v>397450.34</v>
      </c>
      <c r="DK38" s="23">
        <f t="shared" si="13"/>
        <v>3077274.41</v>
      </c>
      <c r="DL38" s="23">
        <f t="shared" si="13"/>
        <v>264796.86</v>
      </c>
      <c r="DM38" s="23">
        <f t="shared" si="13"/>
        <v>554005.46</v>
      </c>
      <c r="DN38" s="23">
        <f t="shared" si="13"/>
        <v>1974871.5</v>
      </c>
      <c r="DO38" s="23">
        <f t="shared" si="13"/>
        <v>207395.28</v>
      </c>
      <c r="DP38" s="23">
        <f t="shared" si="13"/>
        <v>0</v>
      </c>
      <c r="DQ38" s="23">
        <f t="shared" si="13"/>
        <v>1034506.95</v>
      </c>
      <c r="DR38" s="23">
        <f t="shared" si="13"/>
        <v>561003.34</v>
      </c>
      <c r="DS38" s="23">
        <f t="shared" si="13"/>
        <v>263402.44</v>
      </c>
      <c r="DT38" s="23">
        <f t="shared" si="13"/>
        <v>328053.65999999997</v>
      </c>
      <c r="DU38" s="23">
        <f t="shared" si="13"/>
        <v>268567.25</v>
      </c>
      <c r="DV38" s="23">
        <f t="shared" si="13"/>
        <v>308117.81</v>
      </c>
      <c r="DW38" s="23">
        <f t="shared" si="13"/>
        <v>56765.56</v>
      </c>
      <c r="DX38" s="23">
        <f t="shared" si="13"/>
        <v>65815.06</v>
      </c>
      <c r="DY38" s="23">
        <f t="shared" si="13"/>
        <v>255164.58</v>
      </c>
      <c r="DZ38" s="23">
        <f t="shared" si="13"/>
        <v>0</v>
      </c>
      <c r="EA38" s="23">
        <f t="shared" ref="EA38:FW38" si="14">EA17-EA37</f>
        <v>342305.16</v>
      </c>
      <c r="EB38" s="23">
        <f t="shared" si="14"/>
        <v>246009.44</v>
      </c>
      <c r="EC38" s="23">
        <f t="shared" si="14"/>
        <v>0</v>
      </c>
      <c r="ED38" s="23">
        <f t="shared" si="14"/>
        <v>222915.24</v>
      </c>
      <c r="EE38" s="23">
        <f t="shared" si="14"/>
        <v>1107847.77</v>
      </c>
      <c r="EF38" s="23">
        <f t="shared" si="14"/>
        <v>234054.82</v>
      </c>
      <c r="EG38" s="23">
        <f t="shared" si="14"/>
        <v>280910.49</v>
      </c>
      <c r="EH38" s="23">
        <f t="shared" si="14"/>
        <v>10105787.619999999</v>
      </c>
      <c r="EI38" s="23">
        <f t="shared" si="14"/>
        <v>6165497.9199999999</v>
      </c>
      <c r="EJ38" s="23">
        <f t="shared" si="14"/>
        <v>270585.58</v>
      </c>
      <c r="EK38" s="23">
        <f t="shared" si="14"/>
        <v>273762.96999999997</v>
      </c>
      <c r="EL38" s="23">
        <f t="shared" si="14"/>
        <v>210590.11</v>
      </c>
      <c r="EM38" s="23">
        <f t="shared" si="14"/>
        <v>704651.71</v>
      </c>
      <c r="EN38" s="23">
        <f t="shared" si="14"/>
        <v>269364.62</v>
      </c>
      <c r="EO38" s="23">
        <f t="shared" si="14"/>
        <v>142268.84</v>
      </c>
      <c r="EP38" s="23">
        <f t="shared" si="14"/>
        <v>1181486.17</v>
      </c>
      <c r="EQ38" s="23">
        <v>119485.87</v>
      </c>
      <c r="ER38" s="23">
        <f t="shared" si="14"/>
        <v>183093.55</v>
      </c>
      <c r="ES38" s="23">
        <f t="shared" si="14"/>
        <v>190892.79</v>
      </c>
      <c r="ET38" s="23">
        <f t="shared" si="14"/>
        <v>478423.42</v>
      </c>
      <c r="EU38" s="23">
        <f t="shared" si="14"/>
        <v>27949.83</v>
      </c>
      <c r="EV38" s="23">
        <f t="shared" si="14"/>
        <v>183847.54</v>
      </c>
      <c r="EW38" s="23">
        <f t="shared" si="14"/>
        <v>254928.39</v>
      </c>
      <c r="EX38" s="23">
        <f t="shared" si="14"/>
        <v>782790.16</v>
      </c>
      <c r="EY38" s="23">
        <f t="shared" si="14"/>
        <v>148917.04999999999</v>
      </c>
      <c r="EZ38" s="23">
        <f t="shared" si="14"/>
        <v>172000.01</v>
      </c>
      <c r="FA38" s="23">
        <f t="shared" si="14"/>
        <v>0</v>
      </c>
      <c r="FB38" s="23">
        <f t="shared" si="14"/>
        <v>895421.76</v>
      </c>
      <c r="FC38" s="23">
        <f t="shared" si="14"/>
        <v>295401.48</v>
      </c>
      <c r="FD38" s="23">
        <f t="shared" si="14"/>
        <v>101089.64</v>
      </c>
      <c r="FE38" s="23">
        <f t="shared" si="14"/>
        <v>222436.87</v>
      </c>
      <c r="FF38" s="23">
        <f t="shared" si="14"/>
        <v>128729.1</v>
      </c>
      <c r="FG38" s="23">
        <f t="shared" si="14"/>
        <v>38871.58</v>
      </c>
      <c r="FH38" s="23">
        <f t="shared" si="14"/>
        <v>451961.23</v>
      </c>
      <c r="FI38" s="23">
        <f t="shared" si="14"/>
        <v>0</v>
      </c>
      <c r="FJ38" s="23">
        <f t="shared" si="14"/>
        <v>0</v>
      </c>
      <c r="FK38" s="23">
        <f t="shared" si="14"/>
        <v>1394521.53</v>
      </c>
      <c r="FL38" s="23">
        <f t="shared" si="14"/>
        <v>124222.27</v>
      </c>
      <c r="FM38" s="23">
        <f t="shared" si="14"/>
        <v>14279272.74</v>
      </c>
      <c r="FN38" s="23">
        <f t="shared" si="14"/>
        <v>0</v>
      </c>
      <c r="FO38" s="23">
        <f t="shared" si="14"/>
        <v>473792.22</v>
      </c>
      <c r="FP38" s="23">
        <f t="shared" si="14"/>
        <v>0</v>
      </c>
      <c r="FQ38" s="23">
        <f t="shared" si="14"/>
        <v>0</v>
      </c>
      <c r="FR38" s="23">
        <f t="shared" si="14"/>
        <v>40149.279999999999</v>
      </c>
      <c r="FS38" s="23">
        <f t="shared" si="14"/>
        <v>0</v>
      </c>
      <c r="FT38" s="23">
        <f t="shared" si="14"/>
        <v>494658.94</v>
      </c>
      <c r="FU38" s="23">
        <f t="shared" si="14"/>
        <v>453990.72</v>
      </c>
      <c r="FV38" s="23">
        <f t="shared" si="14"/>
        <v>215208.3</v>
      </c>
      <c r="FW38" s="23">
        <f t="shared" si="14"/>
        <v>69468.77</v>
      </c>
      <c r="FX38" s="11"/>
      <c r="FY38" s="19">
        <f>SUM(B38:FX38)</f>
        <v>378516604.82000005</v>
      </c>
      <c r="FZ38" s="23"/>
      <c r="GA38" s="24"/>
    </row>
    <row r="39" spans="1:183" x14ac:dyDescent="0.25">
      <c r="FX39" s="11"/>
    </row>
    <row r="40" spans="1:183" x14ac:dyDescent="0.25">
      <c r="A40" t="s">
        <v>418</v>
      </c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7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7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11"/>
      <c r="FY40" s="24"/>
    </row>
    <row r="41" spans="1:183" x14ac:dyDescent="0.25">
      <c r="A41" t="s">
        <v>419</v>
      </c>
      <c r="B41" s="40">
        <f>B29-B40</f>
        <v>2915079.58</v>
      </c>
      <c r="C41" s="23">
        <f t="shared" ref="C41:BN41" si="15">C29-C40</f>
        <v>20255309.809999999</v>
      </c>
      <c r="D41" s="23">
        <f t="shared" si="15"/>
        <v>1942385.86</v>
      </c>
      <c r="E41" s="23">
        <f t="shared" si="15"/>
        <v>12076648.460000001</v>
      </c>
      <c r="F41" s="23">
        <f t="shared" si="15"/>
        <v>258132.77</v>
      </c>
      <c r="G41" s="23">
        <f t="shared" si="15"/>
        <v>691514.27</v>
      </c>
      <c r="H41" s="23">
        <f t="shared" si="15"/>
        <v>4475544.1500000004</v>
      </c>
      <c r="I41" s="23">
        <f t="shared" si="15"/>
        <v>1490715.01</v>
      </c>
      <c r="J41" s="23">
        <f t="shared" si="15"/>
        <v>224694.79</v>
      </c>
      <c r="K41" s="23">
        <f t="shared" si="15"/>
        <v>194760.34</v>
      </c>
      <c r="L41" s="23">
        <f t="shared" si="15"/>
        <v>325672.86</v>
      </c>
      <c r="M41" s="23">
        <f t="shared" si="15"/>
        <v>30745510.609999999</v>
      </c>
      <c r="N41" s="23">
        <f t="shared" si="15"/>
        <v>5182557.17</v>
      </c>
      <c r="O41" s="23">
        <f t="shared" si="15"/>
        <v>308910.44</v>
      </c>
      <c r="P41" s="23">
        <f t="shared" si="15"/>
        <v>20297209.5</v>
      </c>
      <c r="Q41" s="23">
        <f t="shared" si="15"/>
        <v>5751950.8300000001</v>
      </c>
      <c r="R41" s="23">
        <f t="shared" si="15"/>
        <v>0</v>
      </c>
      <c r="S41" s="23">
        <f t="shared" si="15"/>
        <v>206076.52</v>
      </c>
      <c r="T41" s="23">
        <f t="shared" si="15"/>
        <v>35225.61</v>
      </c>
      <c r="U41" s="23">
        <f t="shared" si="15"/>
        <v>248384.54</v>
      </c>
      <c r="V41" s="23">
        <f t="shared" si="15"/>
        <v>340951.8</v>
      </c>
      <c r="W41" s="23">
        <f t="shared" si="15"/>
        <v>64899.39</v>
      </c>
      <c r="X41" s="23">
        <f t="shared" si="15"/>
        <v>891309.93</v>
      </c>
      <c r="Y41" s="23">
        <f t="shared" si="15"/>
        <v>242365.97</v>
      </c>
      <c r="Z41" s="23">
        <f t="shared" si="15"/>
        <v>10845421.449999999</v>
      </c>
      <c r="AA41" s="23">
        <f t="shared" si="15"/>
        <v>41751.67</v>
      </c>
      <c r="AB41" s="23">
        <f t="shared" si="15"/>
        <v>181734.67</v>
      </c>
      <c r="AC41" s="23">
        <f t="shared" si="15"/>
        <v>429831.87</v>
      </c>
      <c r="AD41" s="23">
        <f t="shared" si="15"/>
        <v>107042.46</v>
      </c>
      <c r="AE41" s="23">
        <f t="shared" si="15"/>
        <v>169318.45</v>
      </c>
      <c r="AF41" s="23">
        <f t="shared" si="15"/>
        <v>294509.17</v>
      </c>
      <c r="AG41" s="23">
        <f t="shared" si="15"/>
        <v>803314.72</v>
      </c>
      <c r="AH41" s="23">
        <f t="shared" si="15"/>
        <v>400054.32</v>
      </c>
      <c r="AI41" s="23">
        <f t="shared" si="15"/>
        <v>196923.15</v>
      </c>
      <c r="AJ41" s="23">
        <f t="shared" si="15"/>
        <v>135192.76</v>
      </c>
      <c r="AK41" s="23">
        <f t="shared" si="15"/>
        <v>87347.19</v>
      </c>
      <c r="AL41" s="23">
        <f t="shared" si="15"/>
        <v>309613.59999999998</v>
      </c>
      <c r="AM41" s="23">
        <f t="shared" si="15"/>
        <v>0</v>
      </c>
      <c r="AN41" s="23">
        <f t="shared" si="15"/>
        <v>2575699.7599999998</v>
      </c>
      <c r="AO41" s="23">
        <f t="shared" si="15"/>
        <v>17248925.890000001</v>
      </c>
      <c r="AP41" s="23">
        <f t="shared" si="15"/>
        <v>118620.34</v>
      </c>
      <c r="AQ41" s="23">
        <f t="shared" si="15"/>
        <v>26020455.399999999</v>
      </c>
      <c r="AR41" s="23">
        <f t="shared" si="15"/>
        <v>859368.57</v>
      </c>
      <c r="AS41" s="23">
        <f t="shared" si="15"/>
        <v>996893.37</v>
      </c>
      <c r="AT41" s="23">
        <f t="shared" si="15"/>
        <v>221451.89</v>
      </c>
      <c r="AU41" s="23">
        <f t="shared" si="15"/>
        <v>260808.94</v>
      </c>
      <c r="AV41" s="23">
        <f t="shared" si="15"/>
        <v>252187.89</v>
      </c>
      <c r="AW41" s="23">
        <f t="shared" si="15"/>
        <v>76606.78</v>
      </c>
      <c r="AX41" s="23">
        <f t="shared" si="15"/>
        <v>327363.21999999997</v>
      </c>
      <c r="AY41" s="23">
        <v>0</v>
      </c>
      <c r="AZ41" s="23">
        <f>AZ29-AZ40</f>
        <v>5841277.2199999997</v>
      </c>
      <c r="BA41" s="23">
        <f t="shared" si="15"/>
        <v>6127631.3200000003</v>
      </c>
      <c r="BB41" s="23">
        <f t="shared" si="15"/>
        <v>12759144.880000001</v>
      </c>
      <c r="BC41" s="23">
        <f t="shared" si="15"/>
        <v>1813513.35</v>
      </c>
      <c r="BD41" s="23">
        <f t="shared" si="15"/>
        <v>767165.2</v>
      </c>
      <c r="BE41" s="23">
        <f t="shared" si="15"/>
        <v>14321914.189999999</v>
      </c>
      <c r="BF41" s="23">
        <f t="shared" si="15"/>
        <v>721634.22</v>
      </c>
      <c r="BG41" s="23">
        <f t="shared" si="15"/>
        <v>398504</v>
      </c>
      <c r="BH41" s="23">
        <f t="shared" si="15"/>
        <v>289912.90999999997</v>
      </c>
      <c r="BI41" s="23">
        <f t="shared" si="15"/>
        <v>2829460.73</v>
      </c>
      <c r="BJ41" s="23">
        <f t="shared" si="15"/>
        <v>22355517.190000001</v>
      </c>
      <c r="BK41" s="23">
        <f t="shared" si="15"/>
        <v>117417.75</v>
      </c>
      <c r="BL41" s="23">
        <v>367464.14</v>
      </c>
      <c r="BM41" s="23">
        <f t="shared" si="15"/>
        <v>1932989.75</v>
      </c>
      <c r="BN41" s="23">
        <f t="shared" si="15"/>
        <v>813119</v>
      </c>
      <c r="BO41" s="23">
        <f t="shared" ref="BO41:DZ41" si="16">BO29-BO40</f>
        <v>28927.759999999998</v>
      </c>
      <c r="BP41" s="23">
        <f t="shared" si="16"/>
        <v>972748.08</v>
      </c>
      <c r="BQ41" s="23">
        <f t="shared" si="16"/>
        <v>2812861.93</v>
      </c>
      <c r="BR41" s="23">
        <f t="shared" si="16"/>
        <v>641513.89</v>
      </c>
      <c r="BS41" s="23">
        <f t="shared" si="16"/>
        <v>153221.48000000001</v>
      </c>
      <c r="BT41" s="23">
        <f t="shared" si="16"/>
        <v>274612.57</v>
      </c>
      <c r="BU41" s="23">
        <f t="shared" si="16"/>
        <v>0</v>
      </c>
      <c r="BV41" s="23">
        <f t="shared" si="16"/>
        <v>281288.24</v>
      </c>
      <c r="BW41" s="23">
        <f t="shared" si="16"/>
        <v>27675.66</v>
      </c>
      <c r="BX41" s="23">
        <f t="shared" si="16"/>
        <v>154782.64000000001</v>
      </c>
      <c r="BY41" s="23">
        <f t="shared" si="16"/>
        <v>181342.07999999999</v>
      </c>
      <c r="BZ41" s="23">
        <f t="shared" si="16"/>
        <v>38072.910000000003</v>
      </c>
      <c r="CA41" s="23">
        <f t="shared" si="16"/>
        <v>33096946.18</v>
      </c>
      <c r="CB41" s="23">
        <f t="shared" si="16"/>
        <v>232246.28</v>
      </c>
      <c r="CC41" s="23">
        <f t="shared" si="16"/>
        <v>212581.44</v>
      </c>
      <c r="CD41" s="23">
        <f t="shared" si="16"/>
        <v>135742.13</v>
      </c>
      <c r="CE41" s="23">
        <f t="shared" si="16"/>
        <v>129991.58</v>
      </c>
      <c r="CF41" s="23">
        <f t="shared" si="16"/>
        <v>223209.14</v>
      </c>
      <c r="CG41" s="23">
        <f t="shared" si="16"/>
        <v>135348.76</v>
      </c>
      <c r="CH41" s="23">
        <f t="shared" si="16"/>
        <v>339717.86</v>
      </c>
      <c r="CI41" s="23">
        <f t="shared" si="16"/>
        <v>3744.02</v>
      </c>
      <c r="CJ41" s="23">
        <f t="shared" si="16"/>
        <v>2803955.39</v>
      </c>
      <c r="CK41" s="23">
        <f t="shared" si="16"/>
        <v>921353.86</v>
      </c>
      <c r="CL41" s="23">
        <f t="shared" si="16"/>
        <v>559696.23</v>
      </c>
      <c r="CM41" s="23">
        <f t="shared" si="16"/>
        <v>9108549.0600000005</v>
      </c>
      <c r="CN41" s="23">
        <f t="shared" si="16"/>
        <v>4487094.4800000004</v>
      </c>
      <c r="CO41" s="23">
        <f t="shared" si="16"/>
        <v>0</v>
      </c>
      <c r="CP41" s="23">
        <f t="shared" si="16"/>
        <v>512220.37</v>
      </c>
      <c r="CQ41" s="23">
        <f t="shared" si="16"/>
        <v>225481.17</v>
      </c>
      <c r="CR41" s="23">
        <f t="shared" si="16"/>
        <v>223362.05</v>
      </c>
      <c r="CS41" s="23">
        <f t="shared" si="16"/>
        <v>98659.45</v>
      </c>
      <c r="CT41" s="23">
        <f t="shared" si="16"/>
        <v>283775.68</v>
      </c>
      <c r="CU41" s="23">
        <f t="shared" si="16"/>
        <v>52111.93</v>
      </c>
      <c r="CV41" s="23">
        <f t="shared" si="16"/>
        <v>186624</v>
      </c>
      <c r="CW41" s="23">
        <f t="shared" si="16"/>
        <v>282703.61</v>
      </c>
      <c r="CX41" s="23">
        <f t="shared" si="16"/>
        <v>73851.360000000001</v>
      </c>
      <c r="CY41" s="23">
        <f t="shared" si="16"/>
        <v>1145209.73</v>
      </c>
      <c r="CZ41" s="23">
        <f t="shared" si="16"/>
        <v>179145</v>
      </c>
      <c r="DA41" s="23">
        <f t="shared" si="16"/>
        <v>275579.51</v>
      </c>
      <c r="DB41" s="23">
        <f t="shared" si="16"/>
        <v>183064.97</v>
      </c>
      <c r="DC41" s="23">
        <f t="shared" si="16"/>
        <v>145547.68</v>
      </c>
      <c r="DD41" s="23">
        <f t="shared" si="16"/>
        <v>173768.66</v>
      </c>
      <c r="DE41" s="23">
        <f t="shared" si="16"/>
        <v>10839207.66</v>
      </c>
      <c r="DF41" s="23">
        <f t="shared" si="16"/>
        <v>60047.16</v>
      </c>
      <c r="DG41" s="23">
        <f t="shared" si="16"/>
        <v>705176.84</v>
      </c>
      <c r="DH41" s="23">
        <f t="shared" si="16"/>
        <v>833666.68</v>
      </c>
      <c r="DI41" s="23">
        <f t="shared" si="16"/>
        <v>478262.59</v>
      </c>
      <c r="DJ41" s="23">
        <f t="shared" si="16"/>
        <v>397450.34</v>
      </c>
      <c r="DK41" s="23">
        <f t="shared" si="16"/>
        <v>3071120.44</v>
      </c>
      <c r="DL41" s="23">
        <f t="shared" si="16"/>
        <v>264796.86</v>
      </c>
      <c r="DM41" s="23">
        <f t="shared" si="16"/>
        <v>554005.46</v>
      </c>
      <c r="DN41" s="23">
        <f t="shared" si="16"/>
        <v>1974871.5</v>
      </c>
      <c r="DO41" s="23">
        <f t="shared" si="16"/>
        <v>207395.28</v>
      </c>
      <c r="DP41" s="23">
        <f t="shared" si="16"/>
        <v>0</v>
      </c>
      <c r="DQ41" s="23">
        <f t="shared" si="16"/>
        <v>1034506.95</v>
      </c>
      <c r="DR41" s="23">
        <f t="shared" si="16"/>
        <v>561003.34</v>
      </c>
      <c r="DS41" s="23">
        <f t="shared" si="16"/>
        <v>263402.44</v>
      </c>
      <c r="DT41" s="23">
        <f t="shared" si="16"/>
        <v>328053.65999999997</v>
      </c>
      <c r="DU41" s="23">
        <f t="shared" si="16"/>
        <v>268567.25</v>
      </c>
      <c r="DV41" s="23">
        <f t="shared" si="16"/>
        <v>308117.81</v>
      </c>
      <c r="DW41" s="23">
        <f t="shared" si="16"/>
        <v>56765.56</v>
      </c>
      <c r="DX41" s="23">
        <f t="shared" si="16"/>
        <v>65815.06</v>
      </c>
      <c r="DY41" s="23">
        <f t="shared" si="16"/>
        <v>255164.58</v>
      </c>
      <c r="DZ41" s="23">
        <f t="shared" si="16"/>
        <v>0</v>
      </c>
      <c r="EA41" s="23">
        <f t="shared" ref="EA41:FW41" si="17">EA29-EA40</f>
        <v>342305.16</v>
      </c>
      <c r="EB41" s="23">
        <f t="shared" si="17"/>
        <v>246009.44</v>
      </c>
      <c r="EC41" s="23">
        <f t="shared" si="17"/>
        <v>0</v>
      </c>
      <c r="ED41" s="23">
        <f t="shared" si="17"/>
        <v>222915.24</v>
      </c>
      <c r="EE41" s="23">
        <f t="shared" si="17"/>
        <v>1107847.77</v>
      </c>
      <c r="EF41" s="23">
        <f t="shared" si="17"/>
        <v>234054.82</v>
      </c>
      <c r="EG41" s="23">
        <f t="shared" si="17"/>
        <v>280910.49</v>
      </c>
      <c r="EH41" s="23">
        <f t="shared" si="17"/>
        <v>9895550.1799999997</v>
      </c>
      <c r="EI41" s="23">
        <f t="shared" si="17"/>
        <v>6019760.2599999998</v>
      </c>
      <c r="EJ41" s="23">
        <f t="shared" si="17"/>
        <v>270585.58</v>
      </c>
      <c r="EK41" s="23">
        <f t="shared" si="17"/>
        <v>265397.53999999998</v>
      </c>
      <c r="EL41" s="23">
        <f t="shared" si="17"/>
        <v>210590.11</v>
      </c>
      <c r="EM41" s="23">
        <f t="shared" si="17"/>
        <v>704651.71</v>
      </c>
      <c r="EN41" s="23">
        <f t="shared" si="17"/>
        <v>269364.62</v>
      </c>
      <c r="EO41" s="23">
        <f t="shared" si="17"/>
        <v>142268.84</v>
      </c>
      <c r="EP41" s="23">
        <f t="shared" si="17"/>
        <v>1184405.8500000001</v>
      </c>
      <c r="EQ41" s="23">
        <v>119485.87</v>
      </c>
      <c r="ER41" s="23">
        <f t="shared" si="17"/>
        <v>183093.55</v>
      </c>
      <c r="ES41" s="23">
        <f t="shared" si="17"/>
        <v>190892.79</v>
      </c>
      <c r="ET41" s="23">
        <f t="shared" si="17"/>
        <v>478423.42</v>
      </c>
      <c r="EU41" s="23">
        <f t="shared" si="17"/>
        <v>27949.83</v>
      </c>
      <c r="EV41" s="23">
        <f t="shared" si="17"/>
        <v>183847.54</v>
      </c>
      <c r="EW41" s="23">
        <f t="shared" si="17"/>
        <v>254928.39</v>
      </c>
      <c r="EX41" s="23">
        <f t="shared" si="17"/>
        <v>782790.16</v>
      </c>
      <c r="EY41" s="23">
        <f t="shared" si="17"/>
        <v>148917.04999999999</v>
      </c>
      <c r="EZ41" s="23">
        <f t="shared" si="17"/>
        <v>172000.01</v>
      </c>
      <c r="FA41" s="23">
        <f t="shared" si="17"/>
        <v>0</v>
      </c>
      <c r="FB41" s="23">
        <f t="shared" si="17"/>
        <v>878960.82</v>
      </c>
      <c r="FC41" s="23">
        <f t="shared" si="17"/>
        <v>295401.48</v>
      </c>
      <c r="FD41" s="23">
        <f t="shared" si="17"/>
        <v>101089.64</v>
      </c>
      <c r="FE41" s="23">
        <f t="shared" si="17"/>
        <v>222436.87</v>
      </c>
      <c r="FF41" s="23">
        <f t="shared" si="17"/>
        <v>128729.1</v>
      </c>
      <c r="FG41" s="23">
        <f t="shared" si="17"/>
        <v>38871.58</v>
      </c>
      <c r="FH41" s="23">
        <f t="shared" si="17"/>
        <v>451961.23</v>
      </c>
      <c r="FI41" s="23">
        <f t="shared" si="17"/>
        <v>0</v>
      </c>
      <c r="FJ41" s="23">
        <f t="shared" si="17"/>
        <v>0</v>
      </c>
      <c r="FK41" s="23">
        <f t="shared" si="17"/>
        <v>1261545.24</v>
      </c>
      <c r="FL41" s="23">
        <f t="shared" si="17"/>
        <v>64288.42</v>
      </c>
      <c r="FM41" s="23">
        <f t="shared" si="17"/>
        <v>13770248.369999999</v>
      </c>
      <c r="FN41" s="23">
        <f t="shared" si="17"/>
        <v>0</v>
      </c>
      <c r="FO41" s="23">
        <f t="shared" si="17"/>
        <v>473792.22</v>
      </c>
      <c r="FP41" s="23">
        <f t="shared" si="17"/>
        <v>0</v>
      </c>
      <c r="FQ41" s="23">
        <f t="shared" si="17"/>
        <v>0</v>
      </c>
      <c r="FR41" s="23">
        <f t="shared" si="17"/>
        <v>40149.279999999999</v>
      </c>
      <c r="FS41" s="23">
        <f t="shared" si="17"/>
        <v>0</v>
      </c>
      <c r="FT41" s="23">
        <f t="shared" si="17"/>
        <v>494658.94</v>
      </c>
      <c r="FU41" s="23">
        <f t="shared" si="17"/>
        <v>453990.72</v>
      </c>
      <c r="FV41" s="23">
        <f t="shared" si="17"/>
        <v>215208.3</v>
      </c>
      <c r="FW41" s="23">
        <f t="shared" si="17"/>
        <v>69468.77</v>
      </c>
      <c r="FX41" s="11"/>
      <c r="FY41" s="24">
        <f>SUM(B41:FX41)</f>
        <v>371008387.07000011</v>
      </c>
    </row>
    <row r="42" spans="1:183" x14ac:dyDescent="0.25"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/>
      <c r="DS42" s="24"/>
      <c r="DT42" s="24"/>
      <c r="DU42" s="24"/>
      <c r="DV42" s="24"/>
      <c r="DW42" s="24"/>
      <c r="DX42" s="24"/>
      <c r="DY42" s="24"/>
      <c r="DZ42" s="24"/>
      <c r="EA42" s="24"/>
      <c r="EB42" s="24"/>
      <c r="EC42" s="24"/>
      <c r="ED42" s="24"/>
      <c r="EE42" s="24"/>
      <c r="EF42" s="24"/>
      <c r="EG42" s="24"/>
      <c r="EH42" s="24"/>
      <c r="EI42" s="24"/>
      <c r="EJ42" s="24"/>
      <c r="EK42" s="24"/>
      <c r="EL42" s="24"/>
      <c r="EM42" s="24"/>
      <c r="EN42" s="24"/>
      <c r="EO42" s="24"/>
      <c r="EP42" s="24"/>
      <c r="EQ42" s="24"/>
      <c r="ER42" s="24"/>
      <c r="ES42" s="24"/>
      <c r="ET42" s="24"/>
      <c r="EU42" s="24"/>
      <c r="EV42" s="24"/>
      <c r="EW42" s="24"/>
      <c r="EX42" s="24"/>
      <c r="EY42" s="24"/>
      <c r="EZ42" s="24"/>
      <c r="FA42" s="24"/>
      <c r="FB42" s="24"/>
      <c r="FC42" s="24"/>
      <c r="FD42" s="24"/>
      <c r="FE42" s="24"/>
      <c r="FF42" s="24"/>
      <c r="FG42" s="24"/>
      <c r="FH42" s="24"/>
      <c r="FI42" s="24"/>
      <c r="FJ42" s="24"/>
      <c r="FK42" s="24"/>
      <c r="FL42" s="24"/>
      <c r="FM42" s="24"/>
      <c r="FN42" s="24"/>
      <c r="FO42" s="24"/>
      <c r="FP42" s="24"/>
      <c r="FQ42" s="24"/>
      <c r="FR42" s="24"/>
      <c r="FS42" s="24"/>
      <c r="FT42" s="24"/>
      <c r="FU42" s="24"/>
      <c r="FV42" s="24"/>
      <c r="FW42" s="24"/>
      <c r="FX42" s="11"/>
    </row>
    <row r="43" spans="1:183" x14ac:dyDescent="0.25">
      <c r="FX43" s="11"/>
    </row>
    <row r="44" spans="1:183" x14ac:dyDescent="0.25">
      <c r="FX44" s="11"/>
    </row>
    <row r="45" spans="1:183" x14ac:dyDescent="0.25">
      <c r="FX45" s="11"/>
    </row>
    <row r="46" spans="1:183" x14ac:dyDescent="0.25">
      <c r="FX46" s="11"/>
    </row>
    <row r="47" spans="1:183" x14ac:dyDescent="0.25">
      <c r="FX47" s="11"/>
    </row>
    <row r="48" spans="1:183" x14ac:dyDescent="0.25">
      <c r="FX48" s="11"/>
    </row>
    <row r="49" spans="180:180" x14ac:dyDescent="0.25">
      <c r="FX49" s="11"/>
    </row>
    <row r="50" spans="180:180" x14ac:dyDescent="0.25">
      <c r="FX50" s="11"/>
    </row>
    <row r="51" spans="180:180" x14ac:dyDescent="0.25">
      <c r="FX51" s="11"/>
    </row>
    <row r="52" spans="180:180" x14ac:dyDescent="0.25">
      <c r="FX52" s="11"/>
    </row>
    <row r="53" spans="180:180" x14ac:dyDescent="0.25">
      <c r="FX53" s="11"/>
    </row>
    <row r="54" spans="180:180" x14ac:dyDescent="0.25">
      <c r="FX54" s="11"/>
    </row>
    <row r="55" spans="180:180" x14ac:dyDescent="0.25">
      <c r="FX55" s="11"/>
    </row>
    <row r="56" spans="180:180" x14ac:dyDescent="0.25">
      <c r="FX56" s="11"/>
    </row>
    <row r="57" spans="180:180" x14ac:dyDescent="0.25">
      <c r="FX57" s="11"/>
    </row>
    <row r="58" spans="180:180" x14ac:dyDescent="0.25">
      <c r="FX58" s="11"/>
    </row>
    <row r="59" spans="180:180" x14ac:dyDescent="0.25">
      <c r="FX59" s="11"/>
    </row>
    <row r="60" spans="180:180" x14ac:dyDescent="0.25">
      <c r="FX60" s="11"/>
    </row>
    <row r="61" spans="180:180" x14ac:dyDescent="0.25">
      <c r="FX61" s="11"/>
    </row>
    <row r="62" spans="180:180" x14ac:dyDescent="0.25">
      <c r="FX62" s="11"/>
    </row>
    <row r="63" spans="180:180" x14ac:dyDescent="0.25">
      <c r="FX63" s="11"/>
    </row>
    <row r="64" spans="180:180" x14ac:dyDescent="0.25">
      <c r="FX64" s="11"/>
    </row>
    <row r="65" spans="180:180" x14ac:dyDescent="0.25">
      <c r="FX65" s="11"/>
    </row>
    <row r="66" spans="180:180" x14ac:dyDescent="0.25">
      <c r="FX66" s="11"/>
    </row>
    <row r="67" spans="180:180" x14ac:dyDescent="0.25">
      <c r="FX67" s="11"/>
    </row>
    <row r="68" spans="180:180" x14ac:dyDescent="0.25">
      <c r="FX68" s="11"/>
    </row>
    <row r="69" spans="180:180" x14ac:dyDescent="0.25">
      <c r="FX69" s="11"/>
    </row>
    <row r="70" spans="180:180" x14ac:dyDescent="0.25">
      <c r="FX70" s="11"/>
    </row>
    <row r="71" spans="180:180" x14ac:dyDescent="0.25">
      <c r="FX71" s="11"/>
    </row>
    <row r="72" spans="180:180" x14ac:dyDescent="0.25">
      <c r="FX72" s="11"/>
    </row>
    <row r="73" spans="180:180" x14ac:dyDescent="0.25">
      <c r="FX73" s="11"/>
    </row>
  </sheetData>
  <pageMargins left="0.7" right="0.7" top="0.75" bottom="0.75" header="0.3" footer="0.3"/>
  <pageSetup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154E4-7BB0-4E33-A7B1-DFED4E7C576E}">
  <dimension ref="A1:IU73"/>
  <sheetViews>
    <sheetView workbookViewId="0">
      <pane xSplit="2" ySplit="3" topLeftCell="FX9" activePane="bottomRight" state="frozen"/>
      <selection activeCell="A17" sqref="A17"/>
      <selection pane="topRight" activeCell="A17" sqref="A17"/>
      <selection pane="bottomLeft" activeCell="A17" sqref="A17"/>
      <selection pane="bottomRight" activeCell="A17" sqref="A17"/>
    </sheetView>
  </sheetViews>
  <sheetFormatPr defaultColWidth="24.7265625" defaultRowHeight="12.5" x14ac:dyDescent="0.25"/>
  <cols>
    <col min="1" max="1" width="34.54296875" bestFit="1" customWidth="1"/>
    <col min="2" max="2" width="4.7265625" customWidth="1"/>
  </cols>
  <sheetData>
    <row r="1" spans="1:255" x14ac:dyDescent="0.25">
      <c r="A1" t="s">
        <v>0</v>
      </c>
      <c r="C1" s="1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1" t="s">
        <v>10</v>
      </c>
      <c r="M1" s="2" t="s">
        <v>11</v>
      </c>
      <c r="N1" s="3" t="s">
        <v>12</v>
      </c>
      <c r="O1" s="3" t="s">
        <v>13</v>
      </c>
      <c r="P1" s="2" t="s">
        <v>14</v>
      </c>
      <c r="Q1" s="1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3" t="s">
        <v>26</v>
      </c>
      <c r="AC1" s="2" t="s">
        <v>27</v>
      </c>
      <c r="AD1" s="2" t="s">
        <v>28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2" t="s">
        <v>34</v>
      </c>
      <c r="AK1" s="2" t="s">
        <v>35</v>
      </c>
      <c r="AL1" s="3" t="s">
        <v>36</v>
      </c>
      <c r="AM1" s="2" t="s">
        <v>37</v>
      </c>
      <c r="AN1" s="3" t="s">
        <v>38</v>
      </c>
      <c r="AO1" s="2" t="s">
        <v>39</v>
      </c>
      <c r="AP1" s="3" t="s">
        <v>40</v>
      </c>
      <c r="AQ1" s="2" t="s">
        <v>41</v>
      </c>
      <c r="AR1" s="3" t="s">
        <v>42</v>
      </c>
      <c r="AS1" s="3" t="s">
        <v>43</v>
      </c>
      <c r="AT1" s="1" t="s">
        <v>44</v>
      </c>
      <c r="AU1" s="2" t="s">
        <v>45</v>
      </c>
      <c r="AV1" s="2" t="s">
        <v>46</v>
      </c>
      <c r="AW1" s="2" t="s">
        <v>47</v>
      </c>
      <c r="AX1" s="2" t="s">
        <v>48</v>
      </c>
      <c r="AY1" s="2" t="s">
        <v>49</v>
      </c>
      <c r="AZ1" s="2" t="s">
        <v>50</v>
      </c>
      <c r="BA1" s="2" t="s">
        <v>51</v>
      </c>
      <c r="BB1" s="2" t="s">
        <v>52</v>
      </c>
      <c r="BC1" s="2" t="s">
        <v>53</v>
      </c>
      <c r="BD1" s="2" t="s">
        <v>54</v>
      </c>
      <c r="BE1" s="2" t="s">
        <v>55</v>
      </c>
      <c r="BF1" s="2" t="s">
        <v>56</v>
      </c>
      <c r="BG1" s="2" t="s">
        <v>57</v>
      </c>
      <c r="BH1" s="2" t="s">
        <v>58</v>
      </c>
      <c r="BI1" s="2" t="s">
        <v>59</v>
      </c>
      <c r="BJ1" s="2" t="s">
        <v>60</v>
      </c>
      <c r="BK1" s="2" t="s">
        <v>61</v>
      </c>
      <c r="BL1" s="2" t="s">
        <v>62</v>
      </c>
      <c r="BM1" s="2" t="s">
        <v>63</v>
      </c>
      <c r="BN1" s="2" t="s">
        <v>64</v>
      </c>
      <c r="BO1" s="2" t="s">
        <v>65</v>
      </c>
      <c r="BP1" s="2" t="s">
        <v>66</v>
      </c>
      <c r="BQ1" s="2" t="s">
        <v>67</v>
      </c>
      <c r="BR1" s="2" t="s">
        <v>68</v>
      </c>
      <c r="BS1" s="2" t="s">
        <v>69</v>
      </c>
      <c r="BT1" s="2" t="s">
        <v>70</v>
      </c>
      <c r="BU1" s="2" t="s">
        <v>71</v>
      </c>
      <c r="BV1" s="3" t="s">
        <v>72</v>
      </c>
      <c r="BW1" s="2" t="s">
        <v>73</v>
      </c>
      <c r="BX1" s="2" t="s">
        <v>74</v>
      </c>
      <c r="BY1" s="2" t="s">
        <v>75</v>
      </c>
      <c r="BZ1" s="2" t="s">
        <v>76</v>
      </c>
      <c r="CA1" s="2" t="s">
        <v>77</v>
      </c>
      <c r="CB1" s="2" t="s">
        <v>78</v>
      </c>
      <c r="CC1" s="2" t="s">
        <v>79</v>
      </c>
      <c r="CD1" s="2" t="s">
        <v>80</v>
      </c>
      <c r="CE1" s="2" t="s">
        <v>81</v>
      </c>
      <c r="CF1" s="2" t="s">
        <v>82</v>
      </c>
      <c r="CG1" s="2" t="s">
        <v>83</v>
      </c>
      <c r="CH1" s="2" t="s">
        <v>84</v>
      </c>
      <c r="CI1" s="2" t="s">
        <v>85</v>
      </c>
      <c r="CJ1" s="1" t="s">
        <v>86</v>
      </c>
      <c r="CK1" s="2" t="s">
        <v>87</v>
      </c>
      <c r="CL1" s="2" t="s">
        <v>88</v>
      </c>
      <c r="CM1" s="2" t="s">
        <v>89</v>
      </c>
      <c r="CN1" s="1" t="s">
        <v>90</v>
      </c>
      <c r="CO1" s="1" t="s">
        <v>91</v>
      </c>
      <c r="CP1" s="1" t="s">
        <v>92</v>
      </c>
      <c r="CQ1" s="2" t="s">
        <v>93</v>
      </c>
      <c r="CR1" s="2" t="s">
        <v>94</v>
      </c>
      <c r="CS1" s="2" t="s">
        <v>95</v>
      </c>
      <c r="CT1" s="2" t="s">
        <v>96</v>
      </c>
      <c r="CU1" s="2" t="s">
        <v>97</v>
      </c>
      <c r="CV1" s="2" t="s">
        <v>98</v>
      </c>
      <c r="CW1" s="2" t="s">
        <v>99</v>
      </c>
      <c r="CX1" s="2" t="s">
        <v>100</v>
      </c>
      <c r="CY1" s="2" t="s">
        <v>101</v>
      </c>
      <c r="CZ1" s="3" t="s">
        <v>102</v>
      </c>
      <c r="DA1" s="2" t="s">
        <v>103</v>
      </c>
      <c r="DB1" s="2" t="s">
        <v>104</v>
      </c>
      <c r="DC1" s="2" t="s">
        <v>105</v>
      </c>
      <c r="DD1" s="2" t="s">
        <v>106</v>
      </c>
      <c r="DE1" s="2" t="s">
        <v>107</v>
      </c>
      <c r="DF1" s="2" t="s">
        <v>108</v>
      </c>
      <c r="DG1" s="2" t="s">
        <v>109</v>
      </c>
      <c r="DH1" s="2" t="s">
        <v>110</v>
      </c>
      <c r="DI1" s="2" t="s">
        <v>111</v>
      </c>
      <c r="DJ1" s="2" t="s">
        <v>112</v>
      </c>
      <c r="DK1" s="2" t="s">
        <v>113</v>
      </c>
      <c r="DL1" s="2" t="s">
        <v>114</v>
      </c>
      <c r="DM1" s="2" t="s">
        <v>115</v>
      </c>
      <c r="DN1" s="2" t="s">
        <v>116</v>
      </c>
      <c r="DO1" s="2" t="s">
        <v>117</v>
      </c>
      <c r="DP1" s="2" t="s">
        <v>118</v>
      </c>
      <c r="DQ1" s="2" t="s">
        <v>119</v>
      </c>
      <c r="DR1" s="2" t="s">
        <v>120</v>
      </c>
      <c r="DS1" s="2" t="s">
        <v>121</v>
      </c>
      <c r="DT1" s="2" t="s">
        <v>122</v>
      </c>
      <c r="DU1" s="2" t="s">
        <v>123</v>
      </c>
      <c r="DV1" s="2" t="s">
        <v>124</v>
      </c>
      <c r="DW1" s="2" t="s">
        <v>125</v>
      </c>
      <c r="DX1" s="2" t="s">
        <v>126</v>
      </c>
      <c r="DY1" s="2" t="s">
        <v>127</v>
      </c>
      <c r="DZ1" s="2" t="s">
        <v>128</v>
      </c>
      <c r="EA1" s="1" t="s">
        <v>129</v>
      </c>
      <c r="EB1" s="2" t="s">
        <v>130</v>
      </c>
      <c r="EC1" s="2" t="s">
        <v>131</v>
      </c>
      <c r="ED1" s="1" t="s">
        <v>132</v>
      </c>
      <c r="EE1" s="2" t="s">
        <v>133</v>
      </c>
      <c r="EF1" s="2" t="s">
        <v>134</v>
      </c>
      <c r="EG1" s="2" t="s">
        <v>135</v>
      </c>
      <c r="EH1" s="2" t="s">
        <v>136</v>
      </c>
      <c r="EI1" s="2" t="s">
        <v>137</v>
      </c>
      <c r="EJ1" s="2" t="s">
        <v>138</v>
      </c>
      <c r="EK1" s="2" t="s">
        <v>139</v>
      </c>
      <c r="EL1" s="2" t="s">
        <v>140</v>
      </c>
      <c r="EM1" s="2" t="s">
        <v>141</v>
      </c>
      <c r="EN1" s="2" t="s">
        <v>142</v>
      </c>
      <c r="EO1" s="2" t="s">
        <v>143</v>
      </c>
      <c r="EP1" s="3" t="s">
        <v>144</v>
      </c>
      <c r="EQ1" s="2" t="s">
        <v>145</v>
      </c>
      <c r="ER1" s="3" t="s">
        <v>146</v>
      </c>
      <c r="ES1" s="2" t="s">
        <v>147</v>
      </c>
      <c r="ET1" s="2" t="s">
        <v>148</v>
      </c>
      <c r="EU1" s="2" t="s">
        <v>149</v>
      </c>
      <c r="EV1" s="2" t="s">
        <v>150</v>
      </c>
      <c r="EW1" s="1" t="s">
        <v>151</v>
      </c>
      <c r="EX1" s="2" t="s">
        <v>152</v>
      </c>
      <c r="EY1" s="2" t="s">
        <v>153</v>
      </c>
      <c r="EZ1" s="2" t="s">
        <v>154</v>
      </c>
      <c r="FA1" s="1" t="s">
        <v>155</v>
      </c>
      <c r="FB1" s="2" t="s">
        <v>156</v>
      </c>
      <c r="FC1" s="2" t="s">
        <v>157</v>
      </c>
      <c r="FD1" s="2" t="s">
        <v>158</v>
      </c>
      <c r="FE1" s="2" t="s">
        <v>159</v>
      </c>
      <c r="FF1" s="2" t="s">
        <v>160</v>
      </c>
      <c r="FG1" s="2" t="s">
        <v>161</v>
      </c>
      <c r="FH1" s="2" t="s">
        <v>162</v>
      </c>
      <c r="FI1" s="3" t="s">
        <v>163</v>
      </c>
      <c r="FJ1" s="2" t="s">
        <v>164</v>
      </c>
      <c r="FK1" s="1" t="s">
        <v>165</v>
      </c>
      <c r="FL1" s="1" t="s">
        <v>166</v>
      </c>
      <c r="FM1" s="1" t="s">
        <v>167</v>
      </c>
      <c r="FN1" s="2" t="s">
        <v>168</v>
      </c>
      <c r="FO1" s="2" t="s">
        <v>169</v>
      </c>
      <c r="FP1" s="1" t="s">
        <v>170</v>
      </c>
      <c r="FQ1" s="2" t="s">
        <v>171</v>
      </c>
      <c r="FR1" s="2" t="s">
        <v>172</v>
      </c>
      <c r="FS1" s="2" t="s">
        <v>173</v>
      </c>
      <c r="FT1" s="2" t="s">
        <v>174</v>
      </c>
      <c r="FU1" s="2" t="s">
        <v>175</v>
      </c>
      <c r="FV1" s="2" t="s">
        <v>176</v>
      </c>
      <c r="FW1" s="2" t="s">
        <v>177</v>
      </c>
      <c r="FX1" s="2" t="s">
        <v>178</v>
      </c>
      <c r="FY1" s="2" t="s">
        <v>179</v>
      </c>
    </row>
    <row r="2" spans="1:255" ht="15.75" customHeight="1" x14ac:dyDescent="0.35">
      <c r="C2" s="4" t="s">
        <v>180</v>
      </c>
      <c r="D2" s="5" t="s">
        <v>180</v>
      </c>
      <c r="E2" s="5" t="s">
        <v>180</v>
      </c>
      <c r="F2" s="5" t="s">
        <v>180</v>
      </c>
      <c r="G2" s="5" t="s">
        <v>180</v>
      </c>
      <c r="H2" s="5" t="s">
        <v>180</v>
      </c>
      <c r="I2" s="5" t="s">
        <v>180</v>
      </c>
      <c r="J2" s="5" t="s">
        <v>181</v>
      </c>
      <c r="K2" s="5" t="s">
        <v>181</v>
      </c>
      <c r="L2" s="4" t="s">
        <v>182</v>
      </c>
      <c r="M2" s="5" t="s">
        <v>182</v>
      </c>
      <c r="N2" s="6" t="s">
        <v>182</v>
      </c>
      <c r="O2" s="6" t="s">
        <v>182</v>
      </c>
      <c r="P2" s="5" t="s">
        <v>182</v>
      </c>
      <c r="Q2" s="4" t="s">
        <v>182</v>
      </c>
      <c r="R2" s="5" t="s">
        <v>182</v>
      </c>
      <c r="S2" s="5" t="s">
        <v>183</v>
      </c>
      <c r="T2" s="5" t="s">
        <v>184</v>
      </c>
      <c r="U2" s="5" t="s">
        <v>184</v>
      </c>
      <c r="V2" s="5" t="s">
        <v>184</v>
      </c>
      <c r="W2" s="5" t="s">
        <v>184</v>
      </c>
      <c r="X2" s="5" t="s">
        <v>184</v>
      </c>
      <c r="Y2" s="5" t="s">
        <v>185</v>
      </c>
      <c r="Z2" s="5" t="s">
        <v>185</v>
      </c>
      <c r="AA2" s="5" t="s">
        <v>186</v>
      </c>
      <c r="AB2" s="6" t="s">
        <v>186</v>
      </c>
      <c r="AC2" s="5" t="s">
        <v>187</v>
      </c>
      <c r="AD2" s="5" t="s">
        <v>187</v>
      </c>
      <c r="AE2" s="5" t="s">
        <v>188</v>
      </c>
      <c r="AF2" s="5" t="s">
        <v>188</v>
      </c>
      <c r="AG2" s="5" t="s">
        <v>189</v>
      </c>
      <c r="AH2" s="5" t="s">
        <v>190</v>
      </c>
      <c r="AI2" s="5" t="s">
        <v>190</v>
      </c>
      <c r="AJ2" s="5" t="s">
        <v>190</v>
      </c>
      <c r="AK2" s="5" t="s">
        <v>191</v>
      </c>
      <c r="AL2" s="6" t="s">
        <v>191</v>
      </c>
      <c r="AM2" s="5" t="s">
        <v>192</v>
      </c>
      <c r="AN2" s="6" t="s">
        <v>193</v>
      </c>
      <c r="AO2" s="5" t="s">
        <v>194</v>
      </c>
      <c r="AP2" s="6" t="s">
        <v>195</v>
      </c>
      <c r="AQ2" s="5" t="s">
        <v>196</v>
      </c>
      <c r="AR2" s="6" t="s">
        <v>197</v>
      </c>
      <c r="AS2" s="6" t="s">
        <v>198</v>
      </c>
      <c r="AT2" s="4" t="s">
        <v>199</v>
      </c>
      <c r="AU2" s="5" t="s">
        <v>199</v>
      </c>
      <c r="AV2" s="5" t="s">
        <v>199</v>
      </c>
      <c r="AW2" s="5" t="s">
        <v>199</v>
      </c>
      <c r="AX2" s="5" t="s">
        <v>199</v>
      </c>
      <c r="AY2" s="5" t="s">
        <v>200</v>
      </c>
      <c r="AZ2" s="5" t="s">
        <v>200</v>
      </c>
      <c r="BA2" s="5" t="s">
        <v>200</v>
      </c>
      <c r="BB2" s="5" t="s">
        <v>200</v>
      </c>
      <c r="BC2" s="5" t="s">
        <v>200</v>
      </c>
      <c r="BD2" s="5" t="s">
        <v>200</v>
      </c>
      <c r="BE2" s="5" t="s">
        <v>200</v>
      </c>
      <c r="BF2" s="5" t="s">
        <v>200</v>
      </c>
      <c r="BG2" s="5" t="s">
        <v>200</v>
      </c>
      <c r="BH2" s="5" t="s">
        <v>200</v>
      </c>
      <c r="BI2" s="5" t="s">
        <v>200</v>
      </c>
      <c r="BJ2" s="5" t="s">
        <v>200</v>
      </c>
      <c r="BK2" s="5" t="s">
        <v>200</v>
      </c>
      <c r="BL2" s="5" t="s">
        <v>200</v>
      </c>
      <c r="BM2" s="5" t="s">
        <v>200</v>
      </c>
      <c r="BN2" s="5" t="s">
        <v>201</v>
      </c>
      <c r="BO2" s="5" t="s">
        <v>201</v>
      </c>
      <c r="BP2" s="5" t="s">
        <v>201</v>
      </c>
      <c r="BQ2" s="5" t="s">
        <v>202</v>
      </c>
      <c r="BR2" s="5" t="s">
        <v>202</v>
      </c>
      <c r="BS2" s="5" t="s">
        <v>202</v>
      </c>
      <c r="BT2" s="5" t="s">
        <v>203</v>
      </c>
      <c r="BU2" s="5" t="s">
        <v>204</v>
      </c>
      <c r="BV2" s="6" t="s">
        <v>204</v>
      </c>
      <c r="BW2" s="5" t="s">
        <v>205</v>
      </c>
      <c r="BX2" s="5" t="s">
        <v>206</v>
      </c>
      <c r="BY2" s="5" t="s">
        <v>207</v>
      </c>
      <c r="BZ2" s="5" t="s">
        <v>207</v>
      </c>
      <c r="CA2" s="5" t="s">
        <v>208</v>
      </c>
      <c r="CB2" s="5" t="s">
        <v>209</v>
      </c>
      <c r="CC2" s="5" t="s">
        <v>210</v>
      </c>
      <c r="CD2" s="5" t="s">
        <v>210</v>
      </c>
      <c r="CE2" s="5" t="s">
        <v>211</v>
      </c>
      <c r="CF2" s="5" t="s">
        <v>211</v>
      </c>
      <c r="CG2" s="5" t="s">
        <v>211</v>
      </c>
      <c r="CH2" s="5" t="s">
        <v>211</v>
      </c>
      <c r="CI2" s="5" t="s">
        <v>211</v>
      </c>
      <c r="CJ2" s="4" t="s">
        <v>212</v>
      </c>
      <c r="CK2" s="5" t="s">
        <v>213</v>
      </c>
      <c r="CL2" s="5" t="s">
        <v>213</v>
      </c>
      <c r="CM2" s="5" t="s">
        <v>213</v>
      </c>
      <c r="CN2" s="4" t="s">
        <v>214</v>
      </c>
      <c r="CO2" s="4" t="s">
        <v>214</v>
      </c>
      <c r="CP2" s="4" t="s">
        <v>214</v>
      </c>
      <c r="CQ2" s="5" t="s">
        <v>215</v>
      </c>
      <c r="CR2" s="5" t="s">
        <v>215</v>
      </c>
      <c r="CS2" s="5" t="s">
        <v>215</v>
      </c>
      <c r="CT2" s="5" t="s">
        <v>215</v>
      </c>
      <c r="CU2" s="5" t="s">
        <v>215</v>
      </c>
      <c r="CV2" s="5" t="s">
        <v>215</v>
      </c>
      <c r="CW2" s="5" t="s">
        <v>216</v>
      </c>
      <c r="CX2" s="5" t="s">
        <v>216</v>
      </c>
      <c r="CY2" s="5" t="s">
        <v>216</v>
      </c>
      <c r="CZ2" s="6" t="s">
        <v>217</v>
      </c>
      <c r="DA2" s="5" t="s">
        <v>217</v>
      </c>
      <c r="DB2" s="5" t="s">
        <v>217</v>
      </c>
      <c r="DC2" s="5" t="s">
        <v>217</v>
      </c>
      <c r="DD2" s="5" t="s">
        <v>218</v>
      </c>
      <c r="DE2" s="5" t="s">
        <v>218</v>
      </c>
      <c r="DF2" s="5" t="s">
        <v>218</v>
      </c>
      <c r="DG2" s="5" t="s">
        <v>219</v>
      </c>
      <c r="DH2" s="5" t="s">
        <v>220</v>
      </c>
      <c r="DI2" s="5" t="s">
        <v>221</v>
      </c>
      <c r="DJ2" s="5" t="s">
        <v>222</v>
      </c>
      <c r="DK2" s="5" t="s">
        <v>221</v>
      </c>
      <c r="DL2" s="5" t="s">
        <v>223</v>
      </c>
      <c r="DM2" s="5" t="s">
        <v>223</v>
      </c>
      <c r="DN2" s="5" t="s">
        <v>224</v>
      </c>
      <c r="DO2" s="5" t="s">
        <v>224</v>
      </c>
      <c r="DP2" s="5" t="s">
        <v>224</v>
      </c>
      <c r="DQ2" s="5" t="s">
        <v>224</v>
      </c>
      <c r="DR2" s="5" t="s">
        <v>225</v>
      </c>
      <c r="DS2" s="5" t="s">
        <v>225</v>
      </c>
      <c r="DT2" s="5" t="s">
        <v>225</v>
      </c>
      <c r="DU2" s="5" t="s">
        <v>225</v>
      </c>
      <c r="DV2" s="5" t="s">
        <v>225</v>
      </c>
      <c r="DW2" s="5" t="s">
        <v>225</v>
      </c>
      <c r="DX2" s="5" t="s">
        <v>226</v>
      </c>
      <c r="DY2" s="5" t="s">
        <v>226</v>
      </c>
      <c r="DZ2" s="5" t="s">
        <v>227</v>
      </c>
      <c r="EA2" s="4" t="s">
        <v>227</v>
      </c>
      <c r="EB2" s="5" t="s">
        <v>228</v>
      </c>
      <c r="EC2" s="5" t="s">
        <v>228</v>
      </c>
      <c r="ED2" s="4" t="s">
        <v>229</v>
      </c>
      <c r="EE2" s="5" t="s">
        <v>230</v>
      </c>
      <c r="EF2" s="5" t="s">
        <v>230</v>
      </c>
      <c r="EG2" s="5" t="s">
        <v>230</v>
      </c>
      <c r="EH2" s="5" t="s">
        <v>230</v>
      </c>
      <c r="EI2" s="5" t="s">
        <v>231</v>
      </c>
      <c r="EJ2" s="5" t="s">
        <v>231</v>
      </c>
      <c r="EK2" s="5" t="s">
        <v>232</v>
      </c>
      <c r="EL2" s="5" t="s">
        <v>232</v>
      </c>
      <c r="EM2" s="5" t="s">
        <v>233</v>
      </c>
      <c r="EN2" s="5" t="s">
        <v>233</v>
      </c>
      <c r="EO2" s="5" t="s">
        <v>233</v>
      </c>
      <c r="EP2" s="6" t="s">
        <v>234</v>
      </c>
      <c r="EQ2" s="5" t="s">
        <v>234</v>
      </c>
      <c r="ER2" s="6" t="s">
        <v>234</v>
      </c>
      <c r="ES2" s="5" t="s">
        <v>235</v>
      </c>
      <c r="ET2" s="5" t="s">
        <v>235</v>
      </c>
      <c r="EU2" s="5" t="s">
        <v>235</v>
      </c>
      <c r="EV2" s="5" t="s">
        <v>236</v>
      </c>
      <c r="EW2" s="4" t="s">
        <v>237</v>
      </c>
      <c r="EX2" s="5" t="s">
        <v>237</v>
      </c>
      <c r="EY2" s="5" t="s">
        <v>238</v>
      </c>
      <c r="EZ2" s="5" t="s">
        <v>238</v>
      </c>
      <c r="FA2" s="4" t="s">
        <v>239</v>
      </c>
      <c r="FB2" s="5" t="s">
        <v>240</v>
      </c>
      <c r="FC2" s="5" t="s">
        <v>240</v>
      </c>
      <c r="FD2" s="5" t="s">
        <v>241</v>
      </c>
      <c r="FE2" s="5" t="s">
        <v>241</v>
      </c>
      <c r="FF2" s="5" t="s">
        <v>241</v>
      </c>
      <c r="FG2" s="5" t="s">
        <v>241</v>
      </c>
      <c r="FH2" s="5" t="s">
        <v>241</v>
      </c>
      <c r="FI2" s="6" t="s">
        <v>242</v>
      </c>
      <c r="FJ2" s="5" t="s">
        <v>242</v>
      </c>
      <c r="FK2" s="4" t="s">
        <v>242</v>
      </c>
      <c r="FL2" s="4" t="s">
        <v>242</v>
      </c>
      <c r="FM2" s="4" t="s">
        <v>242</v>
      </c>
      <c r="FN2" s="5" t="s">
        <v>242</v>
      </c>
      <c r="FO2" s="5" t="s">
        <v>242</v>
      </c>
      <c r="FP2" s="4" t="s">
        <v>242</v>
      </c>
      <c r="FQ2" s="5" t="s">
        <v>242</v>
      </c>
      <c r="FR2" s="5" t="s">
        <v>242</v>
      </c>
      <c r="FS2" s="5" t="s">
        <v>242</v>
      </c>
      <c r="FT2" s="5" t="s">
        <v>242</v>
      </c>
      <c r="FU2" s="5" t="s">
        <v>243</v>
      </c>
      <c r="FV2" s="5" t="s">
        <v>243</v>
      </c>
      <c r="FW2" s="5" t="s">
        <v>243</v>
      </c>
      <c r="FX2" s="5" t="s">
        <v>243</v>
      </c>
      <c r="FY2" s="5" t="s">
        <v>244</v>
      </c>
    </row>
    <row r="3" spans="1:255" s="7" customFormat="1" ht="30" customHeight="1" x14ac:dyDescent="0.35">
      <c r="C3" s="8" t="s">
        <v>245</v>
      </c>
      <c r="D3" s="9" t="s">
        <v>246</v>
      </c>
      <c r="E3" s="9" t="s">
        <v>247</v>
      </c>
      <c r="F3" s="9" t="s">
        <v>248</v>
      </c>
      <c r="G3" s="9" t="s">
        <v>249</v>
      </c>
      <c r="H3" s="9" t="s">
        <v>250</v>
      </c>
      <c r="I3" s="9" t="s">
        <v>251</v>
      </c>
      <c r="J3" s="9" t="s">
        <v>181</v>
      </c>
      <c r="K3" s="9" t="s">
        <v>252</v>
      </c>
      <c r="L3" s="8" t="s">
        <v>253</v>
      </c>
      <c r="M3" s="9" t="s">
        <v>254</v>
      </c>
      <c r="N3" s="10" t="s">
        <v>255</v>
      </c>
      <c r="O3" s="10" t="s">
        <v>256</v>
      </c>
      <c r="P3" s="9" t="s">
        <v>257</v>
      </c>
      <c r="Q3" s="8" t="s">
        <v>258</v>
      </c>
      <c r="R3" s="9" t="s">
        <v>259</v>
      </c>
      <c r="S3" s="9" t="s">
        <v>183</v>
      </c>
      <c r="T3" s="9" t="s">
        <v>260</v>
      </c>
      <c r="U3" s="9" t="s">
        <v>261</v>
      </c>
      <c r="V3" s="9" t="s">
        <v>262</v>
      </c>
      <c r="W3" s="9" t="s">
        <v>263</v>
      </c>
      <c r="X3" s="9" t="s">
        <v>264</v>
      </c>
      <c r="Y3" s="9" t="s">
        <v>215</v>
      </c>
      <c r="Z3" s="9" t="s">
        <v>265</v>
      </c>
      <c r="AA3" s="9" t="s">
        <v>266</v>
      </c>
      <c r="AB3" s="10" t="s">
        <v>186</v>
      </c>
      <c r="AC3" s="9" t="s">
        <v>267</v>
      </c>
      <c r="AD3" s="9" t="s">
        <v>268</v>
      </c>
      <c r="AE3" s="9" t="s">
        <v>211</v>
      </c>
      <c r="AF3" s="9" t="s">
        <v>269</v>
      </c>
      <c r="AG3" s="9" t="s">
        <v>189</v>
      </c>
      <c r="AH3" s="9" t="s">
        <v>270</v>
      </c>
      <c r="AI3" s="9" t="s">
        <v>271</v>
      </c>
      <c r="AJ3" s="9" t="s">
        <v>272</v>
      </c>
      <c r="AK3" s="9" t="s">
        <v>273</v>
      </c>
      <c r="AL3" s="10" t="s">
        <v>274</v>
      </c>
      <c r="AM3" s="9" t="s">
        <v>192</v>
      </c>
      <c r="AN3" s="10" t="s">
        <v>275</v>
      </c>
      <c r="AO3" s="9" t="s">
        <v>194</v>
      </c>
      <c r="AP3" s="10" t="s">
        <v>195</v>
      </c>
      <c r="AQ3" s="9" t="s">
        <v>196</v>
      </c>
      <c r="AR3" s="10" t="s">
        <v>197</v>
      </c>
      <c r="AS3" s="10" t="s">
        <v>198</v>
      </c>
      <c r="AT3" s="8" t="s">
        <v>276</v>
      </c>
      <c r="AU3" s="9" t="s">
        <v>210</v>
      </c>
      <c r="AV3" s="9" t="s">
        <v>277</v>
      </c>
      <c r="AW3" s="9" t="s">
        <v>199</v>
      </c>
      <c r="AX3" s="9" t="s">
        <v>278</v>
      </c>
      <c r="AY3" s="9" t="s">
        <v>279</v>
      </c>
      <c r="AZ3" s="9" t="s">
        <v>280</v>
      </c>
      <c r="BA3" s="9" t="s">
        <v>281</v>
      </c>
      <c r="BB3" s="9" t="s">
        <v>282</v>
      </c>
      <c r="BC3" s="9" t="s">
        <v>283</v>
      </c>
      <c r="BD3" s="9" t="s">
        <v>284</v>
      </c>
      <c r="BE3" s="9" t="s">
        <v>285</v>
      </c>
      <c r="BF3" s="9" t="s">
        <v>286</v>
      </c>
      <c r="BG3" s="9" t="s">
        <v>287</v>
      </c>
      <c r="BH3" s="9" t="s">
        <v>288</v>
      </c>
      <c r="BI3" s="9" t="s">
        <v>289</v>
      </c>
      <c r="BJ3" s="9" t="s">
        <v>290</v>
      </c>
      <c r="BK3" s="9" t="s">
        <v>291</v>
      </c>
      <c r="BL3" s="9" t="s">
        <v>292</v>
      </c>
      <c r="BM3" s="9" t="s">
        <v>293</v>
      </c>
      <c r="BN3" s="9" t="s">
        <v>294</v>
      </c>
      <c r="BO3" s="9" t="s">
        <v>295</v>
      </c>
      <c r="BP3" s="9" t="s">
        <v>296</v>
      </c>
      <c r="BQ3" s="9" t="s">
        <v>297</v>
      </c>
      <c r="BR3" s="9" t="s">
        <v>298</v>
      </c>
      <c r="BS3" s="9" t="s">
        <v>299</v>
      </c>
      <c r="BT3" s="9" t="s">
        <v>203</v>
      </c>
      <c r="BU3" s="9" t="s">
        <v>300</v>
      </c>
      <c r="BV3" s="10" t="s">
        <v>301</v>
      </c>
      <c r="BW3" s="9" t="s">
        <v>205</v>
      </c>
      <c r="BX3" s="9" t="s">
        <v>206</v>
      </c>
      <c r="BY3" s="9" t="s">
        <v>207</v>
      </c>
      <c r="BZ3" s="9" t="s">
        <v>302</v>
      </c>
      <c r="CA3" s="9" t="s">
        <v>303</v>
      </c>
      <c r="CB3" s="9" t="s">
        <v>209</v>
      </c>
      <c r="CC3" s="9" t="s">
        <v>304</v>
      </c>
      <c r="CD3" s="9" t="s">
        <v>305</v>
      </c>
      <c r="CE3" s="9" t="s">
        <v>306</v>
      </c>
      <c r="CF3" s="9" t="s">
        <v>307</v>
      </c>
      <c r="CG3" s="9" t="s">
        <v>308</v>
      </c>
      <c r="CH3" s="9" t="s">
        <v>309</v>
      </c>
      <c r="CI3" s="9" t="s">
        <v>310</v>
      </c>
      <c r="CJ3" s="8" t="s">
        <v>212</v>
      </c>
      <c r="CK3" s="9" t="s">
        <v>311</v>
      </c>
      <c r="CL3" s="9" t="s">
        <v>312</v>
      </c>
      <c r="CM3" s="9" t="s">
        <v>313</v>
      </c>
      <c r="CN3" s="8" t="s">
        <v>314</v>
      </c>
      <c r="CO3" s="8" t="s">
        <v>315</v>
      </c>
      <c r="CP3" s="8" t="s">
        <v>316</v>
      </c>
      <c r="CQ3" s="9" t="s">
        <v>317</v>
      </c>
      <c r="CR3" s="9" t="s">
        <v>318</v>
      </c>
      <c r="CS3" s="9" t="s">
        <v>319</v>
      </c>
      <c r="CT3" s="9" t="s">
        <v>320</v>
      </c>
      <c r="CU3" s="9" t="s">
        <v>321</v>
      </c>
      <c r="CV3" s="9" t="s">
        <v>322</v>
      </c>
      <c r="CW3" s="9" t="s">
        <v>323</v>
      </c>
      <c r="CX3" s="9" t="s">
        <v>324</v>
      </c>
      <c r="CY3" s="9" t="s">
        <v>325</v>
      </c>
      <c r="CZ3" s="10" t="s">
        <v>326</v>
      </c>
      <c r="DA3" s="9" t="s">
        <v>327</v>
      </c>
      <c r="DB3" s="9" t="s">
        <v>328</v>
      </c>
      <c r="DC3" s="9" t="s">
        <v>329</v>
      </c>
      <c r="DD3" s="9" t="s">
        <v>330</v>
      </c>
      <c r="DE3" s="9" t="s">
        <v>329</v>
      </c>
      <c r="DF3" s="9" t="s">
        <v>331</v>
      </c>
      <c r="DG3" s="9" t="s">
        <v>332</v>
      </c>
      <c r="DH3" s="9" t="s">
        <v>220</v>
      </c>
      <c r="DI3" s="9" t="s">
        <v>221</v>
      </c>
      <c r="DJ3" s="9" t="s">
        <v>196</v>
      </c>
      <c r="DK3" s="9" t="s">
        <v>333</v>
      </c>
      <c r="DL3" s="9" t="s">
        <v>223</v>
      </c>
      <c r="DM3" s="9" t="s">
        <v>334</v>
      </c>
      <c r="DN3" s="9" t="s">
        <v>335</v>
      </c>
      <c r="DO3" s="9" t="s">
        <v>336</v>
      </c>
      <c r="DP3" s="9" t="s">
        <v>337</v>
      </c>
      <c r="DQ3" s="9" t="s">
        <v>338</v>
      </c>
      <c r="DR3" s="9" t="s">
        <v>339</v>
      </c>
      <c r="DS3" s="9" t="s">
        <v>340</v>
      </c>
      <c r="DT3" s="9" t="s">
        <v>341</v>
      </c>
      <c r="DU3" s="9" t="s">
        <v>342</v>
      </c>
      <c r="DV3" s="9" t="s">
        <v>343</v>
      </c>
      <c r="DW3" s="9" t="s">
        <v>344</v>
      </c>
      <c r="DX3" s="9" t="s">
        <v>226</v>
      </c>
      <c r="DY3" s="9" t="s">
        <v>345</v>
      </c>
      <c r="DZ3" s="9" t="s">
        <v>346</v>
      </c>
      <c r="EA3" s="8" t="s">
        <v>227</v>
      </c>
      <c r="EB3" s="9" t="s">
        <v>347</v>
      </c>
      <c r="EC3" s="9" t="s">
        <v>348</v>
      </c>
      <c r="ED3" s="8" t="s">
        <v>349</v>
      </c>
      <c r="EE3" s="9" t="s">
        <v>350</v>
      </c>
      <c r="EF3" s="9" t="s">
        <v>351</v>
      </c>
      <c r="EG3" s="9" t="s">
        <v>352</v>
      </c>
      <c r="EH3" s="9" t="s">
        <v>353</v>
      </c>
      <c r="EI3" s="9" t="s">
        <v>354</v>
      </c>
      <c r="EJ3" s="9" t="s">
        <v>355</v>
      </c>
      <c r="EK3" s="9" t="s">
        <v>356</v>
      </c>
      <c r="EL3" s="9" t="s">
        <v>357</v>
      </c>
      <c r="EM3" s="9" t="s">
        <v>358</v>
      </c>
      <c r="EN3" s="9" t="s">
        <v>359</v>
      </c>
      <c r="EO3" s="9" t="s">
        <v>360</v>
      </c>
      <c r="EP3" s="10" t="s">
        <v>361</v>
      </c>
      <c r="EQ3" s="9" t="s">
        <v>362</v>
      </c>
      <c r="ER3" s="10" t="s">
        <v>363</v>
      </c>
      <c r="ES3" s="9" t="s">
        <v>364</v>
      </c>
      <c r="ET3" s="9" t="s">
        <v>220</v>
      </c>
      <c r="EU3" s="9" t="s">
        <v>365</v>
      </c>
      <c r="EV3" s="9" t="s">
        <v>366</v>
      </c>
      <c r="EW3" s="8" t="s">
        <v>367</v>
      </c>
      <c r="EX3" s="9" t="s">
        <v>368</v>
      </c>
      <c r="EY3" s="9" t="s">
        <v>369</v>
      </c>
      <c r="EZ3" s="9" t="s">
        <v>370</v>
      </c>
      <c r="FA3" s="8" t="s">
        <v>239</v>
      </c>
      <c r="FB3" s="9" t="s">
        <v>371</v>
      </c>
      <c r="FC3" s="9" t="s">
        <v>372</v>
      </c>
      <c r="FD3" s="9" t="s">
        <v>373</v>
      </c>
      <c r="FE3" s="9" t="s">
        <v>374</v>
      </c>
      <c r="FF3" s="9" t="s">
        <v>375</v>
      </c>
      <c r="FG3" s="9" t="s">
        <v>376</v>
      </c>
      <c r="FH3" s="9" t="s">
        <v>377</v>
      </c>
      <c r="FI3" s="10" t="s">
        <v>378</v>
      </c>
      <c r="FJ3" s="9" t="s">
        <v>379</v>
      </c>
      <c r="FK3" s="8" t="s">
        <v>380</v>
      </c>
      <c r="FL3" s="8" t="s">
        <v>381</v>
      </c>
      <c r="FM3" s="8" t="s">
        <v>382</v>
      </c>
      <c r="FN3" s="9" t="s">
        <v>383</v>
      </c>
      <c r="FO3" s="9" t="s">
        <v>384</v>
      </c>
      <c r="FP3" s="8" t="s">
        <v>385</v>
      </c>
      <c r="FQ3" s="9" t="s">
        <v>386</v>
      </c>
      <c r="FR3" s="9" t="s">
        <v>387</v>
      </c>
      <c r="FS3" s="9" t="s">
        <v>388</v>
      </c>
      <c r="FT3" s="9" t="s">
        <v>389</v>
      </c>
      <c r="FU3" s="9" t="s">
        <v>243</v>
      </c>
      <c r="FV3" s="9" t="s">
        <v>390</v>
      </c>
      <c r="FW3" s="9" t="s">
        <v>391</v>
      </c>
      <c r="FX3" s="9" t="s">
        <v>392</v>
      </c>
      <c r="FY3" s="9" t="s">
        <v>393</v>
      </c>
    </row>
    <row r="4" spans="1:255" x14ac:dyDescent="0.25">
      <c r="FY4" s="11"/>
    </row>
    <row r="5" spans="1:255" s="12" customFormat="1" x14ac:dyDescent="0.25">
      <c r="A5" s="12" t="s">
        <v>394</v>
      </c>
      <c r="C5" s="13">
        <v>6557.7</v>
      </c>
      <c r="D5" s="13">
        <v>35630.800000000003</v>
      </c>
      <c r="E5" s="13">
        <v>5515.9</v>
      </c>
      <c r="F5" s="13">
        <v>22473</v>
      </c>
      <c r="G5" s="13">
        <v>1315</v>
      </c>
      <c r="H5" s="13">
        <v>1141</v>
      </c>
      <c r="I5" s="13">
        <v>7739.1</v>
      </c>
      <c r="J5" s="13">
        <v>2171.3000000000002</v>
      </c>
      <c r="K5" s="13">
        <v>257.7</v>
      </c>
      <c r="L5" s="13">
        <v>2250</v>
      </c>
      <c r="M5" s="13">
        <v>1068.3</v>
      </c>
      <c r="N5" s="13">
        <v>51743.3</v>
      </c>
      <c r="O5" s="13">
        <v>13527.5</v>
      </c>
      <c r="P5" s="13">
        <v>312</v>
      </c>
      <c r="Q5" s="13">
        <v>36612.300000000003</v>
      </c>
      <c r="R5" s="13">
        <v>5341.8</v>
      </c>
      <c r="S5" s="13">
        <v>1647.3</v>
      </c>
      <c r="T5" s="13">
        <v>161.30000000000001</v>
      </c>
      <c r="U5" s="13">
        <v>52.5</v>
      </c>
      <c r="V5" s="13">
        <v>264.89999999999998</v>
      </c>
      <c r="W5" s="13">
        <v>132.6</v>
      </c>
      <c r="X5" s="13">
        <v>50</v>
      </c>
      <c r="Y5" s="13">
        <v>780</v>
      </c>
      <c r="Z5" s="13">
        <v>223.8</v>
      </c>
      <c r="AA5" s="13">
        <v>31156.7</v>
      </c>
      <c r="AB5" s="13">
        <v>27908.6</v>
      </c>
      <c r="AC5" s="13">
        <v>947.9</v>
      </c>
      <c r="AD5" s="13">
        <v>1247.2</v>
      </c>
      <c r="AE5" s="13">
        <v>94.4</v>
      </c>
      <c r="AF5" s="13">
        <v>177</v>
      </c>
      <c r="AG5" s="13">
        <v>634</v>
      </c>
      <c r="AH5" s="13">
        <v>1006.6</v>
      </c>
      <c r="AI5" s="13">
        <v>366</v>
      </c>
      <c r="AJ5" s="13">
        <v>151.5</v>
      </c>
      <c r="AK5" s="13">
        <v>180.1</v>
      </c>
      <c r="AL5" s="13">
        <v>272</v>
      </c>
      <c r="AM5" s="13">
        <v>388.3</v>
      </c>
      <c r="AN5" s="13">
        <v>331</v>
      </c>
      <c r="AO5" s="13">
        <v>4492.5</v>
      </c>
      <c r="AP5" s="13">
        <v>84690.1</v>
      </c>
      <c r="AQ5" s="13">
        <v>248</v>
      </c>
      <c r="AR5" s="13">
        <v>62221.32</v>
      </c>
      <c r="AS5" s="13">
        <v>6418.3</v>
      </c>
      <c r="AT5" s="13">
        <v>2386.1</v>
      </c>
      <c r="AU5" s="13">
        <v>281</v>
      </c>
      <c r="AV5" s="13">
        <v>333</v>
      </c>
      <c r="AW5" s="13">
        <v>250.8</v>
      </c>
      <c r="AX5" s="13">
        <v>70.2</v>
      </c>
      <c r="AY5" s="13">
        <v>430</v>
      </c>
      <c r="AZ5" s="13">
        <v>12624.1</v>
      </c>
      <c r="BA5" s="13">
        <v>9335.2999999999993</v>
      </c>
      <c r="BB5" s="13">
        <v>7852.9</v>
      </c>
      <c r="BC5" s="13">
        <v>22740.1</v>
      </c>
      <c r="BD5" s="13">
        <v>3616</v>
      </c>
      <c r="BE5" s="13">
        <v>1312.9</v>
      </c>
      <c r="BF5" s="13">
        <v>25681.9</v>
      </c>
      <c r="BG5" s="13">
        <v>936.9</v>
      </c>
      <c r="BH5" s="13">
        <v>616</v>
      </c>
      <c r="BI5" s="13">
        <v>270.5</v>
      </c>
      <c r="BJ5" s="13">
        <v>6327.2</v>
      </c>
      <c r="BK5" s="13">
        <v>29321.1</v>
      </c>
      <c r="BL5" s="13">
        <v>128.19999999999999</v>
      </c>
      <c r="BM5" s="13">
        <v>317</v>
      </c>
      <c r="BN5" s="13">
        <v>3328.2</v>
      </c>
      <c r="BO5" s="13">
        <v>1310.9</v>
      </c>
      <c r="BP5" s="13">
        <v>184.4</v>
      </c>
      <c r="BQ5" s="13">
        <v>5690.9</v>
      </c>
      <c r="BR5" s="13">
        <v>4536</v>
      </c>
      <c r="BS5" s="13">
        <v>1135.5</v>
      </c>
      <c r="BT5" s="13">
        <v>406.1</v>
      </c>
      <c r="BU5" s="13">
        <v>403.1</v>
      </c>
      <c r="BV5" s="13">
        <v>1251.2</v>
      </c>
      <c r="BW5" s="13">
        <v>1999.1</v>
      </c>
      <c r="BX5" s="13">
        <v>78</v>
      </c>
      <c r="BY5" s="13">
        <v>474.2</v>
      </c>
      <c r="BZ5" s="13">
        <v>217.3</v>
      </c>
      <c r="CA5" s="13">
        <v>164.9</v>
      </c>
      <c r="CB5" s="13">
        <v>75893.100000000006</v>
      </c>
      <c r="CC5" s="13">
        <v>191</v>
      </c>
      <c r="CD5" s="13">
        <v>231.1</v>
      </c>
      <c r="CE5" s="13">
        <v>153.6</v>
      </c>
      <c r="CF5" s="13">
        <v>127.7</v>
      </c>
      <c r="CG5" s="13">
        <v>202.6</v>
      </c>
      <c r="CH5" s="13">
        <v>107</v>
      </c>
      <c r="CI5" s="13">
        <v>709</v>
      </c>
      <c r="CJ5" s="13">
        <v>930</v>
      </c>
      <c r="CK5" s="13">
        <v>5368.7</v>
      </c>
      <c r="CL5" s="13">
        <v>1320.7</v>
      </c>
      <c r="CM5" s="13">
        <v>744.7</v>
      </c>
      <c r="CN5" s="13">
        <v>29728.7</v>
      </c>
      <c r="CO5" s="13">
        <v>14792.3</v>
      </c>
      <c r="CP5" s="13">
        <v>1013.4</v>
      </c>
      <c r="CQ5" s="13">
        <v>815.5</v>
      </c>
      <c r="CR5" s="13">
        <v>242</v>
      </c>
      <c r="CS5" s="13">
        <v>320.60000000000002</v>
      </c>
      <c r="CT5" s="13">
        <v>105.8</v>
      </c>
      <c r="CU5" s="13">
        <v>448.3</v>
      </c>
      <c r="CV5" s="13">
        <v>50</v>
      </c>
      <c r="CW5" s="13">
        <v>193</v>
      </c>
      <c r="CX5" s="13">
        <v>465.3</v>
      </c>
      <c r="CY5" s="13">
        <v>50</v>
      </c>
      <c r="CZ5" s="13">
        <v>1925.3</v>
      </c>
      <c r="DA5" s="13">
        <v>201.1</v>
      </c>
      <c r="DB5" s="13">
        <v>316</v>
      </c>
      <c r="DC5" s="13">
        <v>173</v>
      </c>
      <c r="DD5" s="13">
        <v>151.80000000000001</v>
      </c>
      <c r="DE5" s="13">
        <v>317.7</v>
      </c>
      <c r="DF5" s="13">
        <v>20284.599999999999</v>
      </c>
      <c r="DG5" s="13">
        <v>88</v>
      </c>
      <c r="DH5" s="13">
        <v>1947.5</v>
      </c>
      <c r="DI5" s="13">
        <v>2472</v>
      </c>
      <c r="DJ5" s="13">
        <v>641</v>
      </c>
      <c r="DK5" s="13">
        <v>467.1</v>
      </c>
      <c r="DL5" s="13">
        <v>5735.8</v>
      </c>
      <c r="DM5" s="13">
        <v>244.5</v>
      </c>
      <c r="DN5" s="13">
        <v>1311.8</v>
      </c>
      <c r="DO5" s="13">
        <v>3209</v>
      </c>
      <c r="DP5" s="13">
        <v>209</v>
      </c>
      <c r="DQ5" s="13">
        <v>834.5</v>
      </c>
      <c r="DR5" s="13">
        <v>1370.5</v>
      </c>
      <c r="DS5" s="13">
        <v>678.8</v>
      </c>
      <c r="DT5" s="13">
        <v>173</v>
      </c>
      <c r="DU5" s="13">
        <v>357.1</v>
      </c>
      <c r="DV5" s="13">
        <v>216</v>
      </c>
      <c r="DW5" s="13">
        <v>314.39999999999998</v>
      </c>
      <c r="DX5" s="13">
        <v>167.6</v>
      </c>
      <c r="DY5" s="13">
        <v>315.5</v>
      </c>
      <c r="DZ5" s="13">
        <v>746.6</v>
      </c>
      <c r="EA5" s="13">
        <v>556.6</v>
      </c>
      <c r="EB5" s="13">
        <v>574.29999999999995</v>
      </c>
      <c r="EC5" s="13">
        <v>304.7</v>
      </c>
      <c r="ED5" s="13">
        <v>1589.1</v>
      </c>
      <c r="EE5" s="13">
        <v>203</v>
      </c>
      <c r="EF5" s="13">
        <v>1448.2</v>
      </c>
      <c r="EG5" s="13">
        <v>257</v>
      </c>
      <c r="EH5" s="13">
        <v>250.7</v>
      </c>
      <c r="EI5" s="13">
        <v>14528.3</v>
      </c>
      <c r="EJ5" s="13">
        <v>10279.700000000001</v>
      </c>
      <c r="EK5" s="13">
        <v>673.8</v>
      </c>
      <c r="EL5" s="13">
        <v>463.6</v>
      </c>
      <c r="EM5" s="13">
        <v>398.2</v>
      </c>
      <c r="EN5" s="13">
        <v>1027.5999999999999</v>
      </c>
      <c r="EO5" s="13">
        <v>332</v>
      </c>
      <c r="EP5" s="13">
        <v>424.5</v>
      </c>
      <c r="EQ5" s="13">
        <v>2598</v>
      </c>
      <c r="ER5" s="13">
        <v>315.60000000000002</v>
      </c>
      <c r="ES5" s="13">
        <v>173.5</v>
      </c>
      <c r="ET5" s="13">
        <v>193</v>
      </c>
      <c r="EU5" s="13">
        <v>581.5</v>
      </c>
      <c r="EV5" s="13">
        <v>78.7</v>
      </c>
      <c r="EW5" s="13">
        <v>875.6</v>
      </c>
      <c r="EX5" s="13">
        <v>173</v>
      </c>
      <c r="EY5" s="13">
        <v>588.29999999999995</v>
      </c>
      <c r="EZ5" s="13">
        <v>126.6</v>
      </c>
      <c r="FA5" s="13">
        <v>3497.7</v>
      </c>
      <c r="FB5" s="13">
        <v>313.7</v>
      </c>
      <c r="FC5" s="13">
        <v>2117.3000000000002</v>
      </c>
      <c r="FD5" s="13">
        <v>425</v>
      </c>
      <c r="FE5" s="13">
        <v>85.4</v>
      </c>
      <c r="FF5" s="13">
        <v>200.2</v>
      </c>
      <c r="FG5" s="13">
        <v>126.2</v>
      </c>
      <c r="FH5" s="13">
        <v>74</v>
      </c>
      <c r="FI5" s="13">
        <v>1785.9</v>
      </c>
      <c r="FJ5" s="13">
        <v>2045.2</v>
      </c>
      <c r="FK5" s="13">
        <v>2603.6999999999998</v>
      </c>
      <c r="FL5" s="13">
        <v>8245.9</v>
      </c>
      <c r="FM5" s="13">
        <v>3828.3</v>
      </c>
      <c r="FN5" s="13">
        <v>22051.7</v>
      </c>
      <c r="FO5" s="13">
        <v>1102.3</v>
      </c>
      <c r="FP5" s="13">
        <v>2366</v>
      </c>
      <c r="FQ5" s="13">
        <v>1002.2</v>
      </c>
      <c r="FR5" s="13">
        <v>174.9</v>
      </c>
      <c r="FS5" s="13">
        <v>191.5</v>
      </c>
      <c r="FT5" s="13">
        <v>60.1</v>
      </c>
      <c r="FU5" s="13">
        <v>834</v>
      </c>
      <c r="FV5" s="13">
        <v>697.5</v>
      </c>
      <c r="FW5" s="13">
        <v>169</v>
      </c>
      <c r="FX5" s="13">
        <v>61.2</v>
      </c>
      <c r="FY5" s="14">
        <v>21744.7</v>
      </c>
      <c r="FZ5" s="13">
        <f>SUM(C5:FY5)</f>
        <v>859803.6199999993</v>
      </c>
      <c r="GA5" s="13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</row>
    <row r="6" spans="1:255" ht="16.5" customHeight="1" x14ac:dyDescent="0.25">
      <c r="A6" t="s">
        <v>395</v>
      </c>
      <c r="C6" s="14">
        <v>4701.2</v>
      </c>
      <c r="D6" s="14">
        <v>18535.900000000001</v>
      </c>
      <c r="E6" s="14">
        <v>4814.6000000000004</v>
      </c>
      <c r="F6" s="14">
        <v>9176.7000000000007</v>
      </c>
      <c r="G6" s="14">
        <v>494</v>
      </c>
      <c r="H6" s="14">
        <v>386.8</v>
      </c>
      <c r="I6" s="14">
        <v>6304.6</v>
      </c>
      <c r="J6" s="14">
        <v>1382.9</v>
      </c>
      <c r="K6" s="14">
        <v>136.5</v>
      </c>
      <c r="L6" s="14">
        <v>1345.7</v>
      </c>
      <c r="M6" s="14">
        <v>898.2</v>
      </c>
      <c r="N6" s="14">
        <v>15327.4</v>
      </c>
      <c r="O6" s="14">
        <v>2150</v>
      </c>
      <c r="P6" s="14">
        <v>133.80000000000001</v>
      </c>
      <c r="Q6" s="14">
        <v>28793.599999999999</v>
      </c>
      <c r="R6" s="14">
        <v>2349.5</v>
      </c>
      <c r="S6" s="14">
        <v>881.8</v>
      </c>
      <c r="T6" s="14">
        <v>93.9</v>
      </c>
      <c r="U6" s="14">
        <v>36.1</v>
      </c>
      <c r="V6" s="14">
        <v>166.1</v>
      </c>
      <c r="W6" s="14">
        <v>71.599999999999994</v>
      </c>
      <c r="X6" s="14">
        <v>11.8</v>
      </c>
      <c r="Y6" s="14">
        <v>528.70000000000005</v>
      </c>
      <c r="Z6" s="14">
        <v>101.2</v>
      </c>
      <c r="AA6" s="14">
        <v>10470.9</v>
      </c>
      <c r="AB6" s="14">
        <v>7074.3</v>
      </c>
      <c r="AC6" s="14">
        <v>285.5</v>
      </c>
      <c r="AD6" s="14">
        <v>419.2</v>
      </c>
      <c r="AE6" s="14">
        <v>39.799999999999997</v>
      </c>
      <c r="AF6" s="14">
        <v>71.099999999999994</v>
      </c>
      <c r="AG6" s="14">
        <v>169.5</v>
      </c>
      <c r="AH6" s="14">
        <v>644.29999999999995</v>
      </c>
      <c r="AI6" s="14">
        <v>182.3</v>
      </c>
      <c r="AJ6" s="14">
        <v>118.2</v>
      </c>
      <c r="AK6" s="14">
        <v>154.19999999999999</v>
      </c>
      <c r="AL6" s="14">
        <v>218.3</v>
      </c>
      <c r="AM6" s="14">
        <v>226.9</v>
      </c>
      <c r="AN6" s="14">
        <v>129.4</v>
      </c>
      <c r="AO6" s="14">
        <v>2297.1999999999998</v>
      </c>
      <c r="AP6" s="14">
        <v>51647.199999999997</v>
      </c>
      <c r="AQ6" s="14">
        <v>136.4</v>
      </c>
      <c r="AR6" s="14">
        <v>6761.7</v>
      </c>
      <c r="AS6" s="14">
        <v>2437.9</v>
      </c>
      <c r="AT6" s="14">
        <v>345.1</v>
      </c>
      <c r="AU6" s="14">
        <v>123.5</v>
      </c>
      <c r="AV6" s="14">
        <v>199.5</v>
      </c>
      <c r="AW6" s="14">
        <v>60.9</v>
      </c>
      <c r="AX6" s="14">
        <v>0</v>
      </c>
      <c r="AY6" s="14">
        <v>226.9</v>
      </c>
      <c r="AZ6" s="14">
        <v>6981</v>
      </c>
      <c r="BA6" s="14">
        <v>3179.5</v>
      </c>
      <c r="BB6" s="14">
        <v>3488.4</v>
      </c>
      <c r="BC6" s="14">
        <v>14257.1</v>
      </c>
      <c r="BD6" s="14">
        <v>391.7</v>
      </c>
      <c r="BE6" s="14">
        <v>294.7</v>
      </c>
      <c r="BF6" s="14">
        <v>3338</v>
      </c>
      <c r="BG6" s="14">
        <v>559</v>
      </c>
      <c r="BH6" s="14">
        <v>176</v>
      </c>
      <c r="BI6" s="14">
        <v>176</v>
      </c>
      <c r="BJ6" s="14">
        <v>648.79999999999995</v>
      </c>
      <c r="BK6" s="14">
        <v>10369.5</v>
      </c>
      <c r="BL6" s="14">
        <v>61.4</v>
      </c>
      <c r="BM6" s="14">
        <v>151.69999999999999</v>
      </c>
      <c r="BN6" s="14">
        <v>1889.9</v>
      </c>
      <c r="BO6" s="14">
        <v>683.8</v>
      </c>
      <c r="BP6" s="14">
        <v>102.6</v>
      </c>
      <c r="BQ6" s="14">
        <v>2223</v>
      </c>
      <c r="BR6" s="14">
        <v>1848.6</v>
      </c>
      <c r="BS6" s="14">
        <v>634.4</v>
      </c>
      <c r="BT6" s="14">
        <v>114.2</v>
      </c>
      <c r="BU6" s="14">
        <v>137.80000000000001</v>
      </c>
      <c r="BV6" s="14">
        <v>294</v>
      </c>
      <c r="BW6" s="14">
        <v>454</v>
      </c>
      <c r="BX6" s="14">
        <v>27.2</v>
      </c>
      <c r="BY6" s="14">
        <v>375.4</v>
      </c>
      <c r="BZ6" s="14">
        <v>116.3</v>
      </c>
      <c r="CA6" s="14">
        <v>56.5</v>
      </c>
      <c r="CB6" s="14">
        <v>24205.5</v>
      </c>
      <c r="CC6" s="14">
        <v>89.4</v>
      </c>
      <c r="CD6" s="14">
        <v>32.1</v>
      </c>
      <c r="CE6" s="14">
        <v>66.5</v>
      </c>
      <c r="CF6" s="14">
        <v>65.3</v>
      </c>
      <c r="CG6" s="14">
        <v>101.7</v>
      </c>
      <c r="CH6" s="14">
        <v>71.3</v>
      </c>
      <c r="CI6" s="14">
        <v>453.4</v>
      </c>
      <c r="CJ6" s="14">
        <v>485.2</v>
      </c>
      <c r="CK6" s="14">
        <v>1895.2</v>
      </c>
      <c r="CL6" s="14">
        <v>476.6</v>
      </c>
      <c r="CM6" s="14">
        <v>475.1</v>
      </c>
      <c r="CN6" s="14">
        <v>8812.2999999999993</v>
      </c>
      <c r="CO6" s="14">
        <v>5192.8</v>
      </c>
      <c r="CP6" s="14">
        <v>332.8</v>
      </c>
      <c r="CQ6" s="14">
        <v>617</v>
      </c>
      <c r="CR6" s="14">
        <v>120.7</v>
      </c>
      <c r="CS6" s="14">
        <v>124.4</v>
      </c>
      <c r="CT6" s="14">
        <v>86.1</v>
      </c>
      <c r="CU6" s="14">
        <v>153.30000000000001</v>
      </c>
      <c r="CV6" s="14">
        <v>6.7</v>
      </c>
      <c r="CW6" s="14">
        <v>76.900000000000006</v>
      </c>
      <c r="CX6" s="14">
        <v>224.4</v>
      </c>
      <c r="CY6" s="14">
        <v>21.3</v>
      </c>
      <c r="CZ6" s="14">
        <v>1056.3</v>
      </c>
      <c r="DA6" s="14">
        <v>63.6</v>
      </c>
      <c r="DB6" s="14">
        <v>81.900000000000006</v>
      </c>
      <c r="DC6" s="14">
        <v>49.7</v>
      </c>
      <c r="DD6" s="14">
        <v>68.2</v>
      </c>
      <c r="DE6" s="14">
        <v>79.599999999999994</v>
      </c>
      <c r="DF6" s="14">
        <v>9465.9</v>
      </c>
      <c r="DG6" s="14">
        <v>36.200000000000003</v>
      </c>
      <c r="DH6" s="14">
        <v>896.8</v>
      </c>
      <c r="DI6" s="14">
        <v>1619.8</v>
      </c>
      <c r="DJ6" s="14">
        <v>263.39999999999998</v>
      </c>
      <c r="DK6" s="14">
        <v>255.9</v>
      </c>
      <c r="DL6" s="14">
        <v>3112.2</v>
      </c>
      <c r="DM6" s="14">
        <v>138.6</v>
      </c>
      <c r="DN6" s="14">
        <v>807.7</v>
      </c>
      <c r="DO6" s="14">
        <v>2108.1</v>
      </c>
      <c r="DP6" s="14">
        <v>94.4</v>
      </c>
      <c r="DQ6" s="14">
        <v>318</v>
      </c>
      <c r="DR6" s="14">
        <v>1044.3</v>
      </c>
      <c r="DS6" s="14">
        <v>496.8</v>
      </c>
      <c r="DT6" s="14">
        <v>136.80000000000001</v>
      </c>
      <c r="DU6" s="14">
        <v>171</v>
      </c>
      <c r="DV6" s="14">
        <v>110.6</v>
      </c>
      <c r="DW6" s="14">
        <v>163.5</v>
      </c>
      <c r="DX6" s="14">
        <v>28.6</v>
      </c>
      <c r="DY6" s="14">
        <v>60.9</v>
      </c>
      <c r="DZ6" s="14">
        <v>157.9</v>
      </c>
      <c r="EA6" s="14">
        <v>203.3</v>
      </c>
      <c r="EB6" s="14">
        <v>324.7</v>
      </c>
      <c r="EC6" s="14">
        <v>93.3</v>
      </c>
      <c r="ED6" s="14">
        <v>48.7</v>
      </c>
      <c r="EE6" s="14">
        <v>140.6</v>
      </c>
      <c r="EF6" s="14">
        <v>1007.8</v>
      </c>
      <c r="EG6" s="14">
        <v>161</v>
      </c>
      <c r="EH6" s="14">
        <v>87.9</v>
      </c>
      <c r="EI6" s="14">
        <v>11357.7</v>
      </c>
      <c r="EJ6" s="14">
        <v>5097.2</v>
      </c>
      <c r="EK6" s="14">
        <v>244</v>
      </c>
      <c r="EL6" s="14">
        <v>191.8</v>
      </c>
      <c r="EM6" s="14">
        <v>198.1</v>
      </c>
      <c r="EN6" s="14">
        <v>665.9</v>
      </c>
      <c r="EO6" s="14">
        <v>136.4</v>
      </c>
      <c r="EP6" s="14">
        <v>115.7</v>
      </c>
      <c r="EQ6" s="14">
        <v>294.2</v>
      </c>
      <c r="ER6" s="14">
        <v>102.6</v>
      </c>
      <c r="ES6" s="14">
        <v>70.8</v>
      </c>
      <c r="ET6" s="14">
        <v>113.1</v>
      </c>
      <c r="EU6" s="14">
        <v>509.7</v>
      </c>
      <c r="EV6" s="14">
        <v>44.4</v>
      </c>
      <c r="EW6" s="14">
        <v>164.1</v>
      </c>
      <c r="EX6" s="14">
        <v>53</v>
      </c>
      <c r="EY6" s="14">
        <v>278.3</v>
      </c>
      <c r="EZ6" s="14">
        <v>63.8</v>
      </c>
      <c r="FA6" s="14">
        <v>1299.5999999999999</v>
      </c>
      <c r="FB6" s="14">
        <v>175.1</v>
      </c>
      <c r="FC6" s="14">
        <v>559.1</v>
      </c>
      <c r="FD6" s="14">
        <v>243.1</v>
      </c>
      <c r="FE6" s="14">
        <v>42.7</v>
      </c>
      <c r="FF6" s="14">
        <v>106.5</v>
      </c>
      <c r="FG6" s="14">
        <v>48.4</v>
      </c>
      <c r="FH6" s="14">
        <v>42.4</v>
      </c>
      <c r="FI6" s="14">
        <v>832.8</v>
      </c>
      <c r="FJ6" s="14">
        <v>604.5</v>
      </c>
      <c r="FK6" s="14">
        <v>1275.5999999999999</v>
      </c>
      <c r="FL6" s="14">
        <v>1577.8</v>
      </c>
      <c r="FM6" s="14">
        <v>926</v>
      </c>
      <c r="FN6" s="14">
        <v>15063.3</v>
      </c>
      <c r="FO6" s="14">
        <v>450.4</v>
      </c>
      <c r="FP6" s="14">
        <v>1386.2</v>
      </c>
      <c r="FQ6" s="14">
        <v>410.5</v>
      </c>
      <c r="FR6" s="14">
        <v>69.599999999999994</v>
      </c>
      <c r="FS6" s="14">
        <v>23.8</v>
      </c>
      <c r="FT6" s="14">
        <v>20.7</v>
      </c>
      <c r="FU6" s="14">
        <v>516.79999999999995</v>
      </c>
      <c r="FV6" s="14">
        <v>360.1</v>
      </c>
      <c r="FW6" s="14">
        <v>90.4</v>
      </c>
      <c r="FX6" s="14">
        <v>26.4</v>
      </c>
      <c r="FY6" s="14"/>
      <c r="FZ6" s="13">
        <f>SUM(C6:FY6)</f>
        <v>351285.89999999985</v>
      </c>
      <c r="GA6" s="13"/>
      <c r="GB6" s="13"/>
      <c r="GC6" s="13"/>
      <c r="GD6" s="13"/>
    </row>
    <row r="7" spans="1:255" x14ac:dyDescent="0.25">
      <c r="C7" s="15"/>
      <c r="D7" s="15"/>
      <c r="E7" s="15"/>
      <c r="F7" s="15"/>
      <c r="G7" s="15"/>
      <c r="H7" s="16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7"/>
      <c r="FX7" s="15"/>
      <c r="FY7" s="17"/>
    </row>
    <row r="8" spans="1:255" x14ac:dyDescent="0.25">
      <c r="A8" t="s">
        <v>396</v>
      </c>
      <c r="C8" s="17">
        <v>72550693.405990899</v>
      </c>
      <c r="D8" s="17">
        <v>373503138.0344131</v>
      </c>
      <c r="E8" s="17">
        <v>62563018.397784784</v>
      </c>
      <c r="F8" s="17">
        <v>231321560.62025738</v>
      </c>
      <c r="G8" s="17">
        <v>14393918.150578665</v>
      </c>
      <c r="H8" s="17">
        <v>12438420.238933271</v>
      </c>
      <c r="I8" s="17">
        <v>85877813.719019637</v>
      </c>
      <c r="J8" s="17">
        <v>22416858.313800015</v>
      </c>
      <c r="K8" s="17">
        <v>3836591.1149991327</v>
      </c>
      <c r="L8" s="17">
        <v>24861784.443930887</v>
      </c>
      <c r="M8" s="17">
        <v>13583354.164969461</v>
      </c>
      <c r="N8" s="17">
        <v>547075456.23410571</v>
      </c>
      <c r="O8" s="17">
        <v>136725829.6914264</v>
      </c>
      <c r="P8" s="17">
        <v>4584646.3739988813</v>
      </c>
      <c r="Q8" s="17">
        <v>419781338.73346186</v>
      </c>
      <c r="R8" s="17">
        <v>54072682.835825622</v>
      </c>
      <c r="S8" s="17">
        <v>17663375.208215337</v>
      </c>
      <c r="T8" s="17">
        <v>2897846.9954956369</v>
      </c>
      <c r="U8" s="17">
        <v>1142946.1991827511</v>
      </c>
      <c r="V8" s="17">
        <v>3837608.3831941183</v>
      </c>
      <c r="W8" s="17">
        <v>2481894.2741634632</v>
      </c>
      <c r="X8" s="17">
        <v>1037300.8258976385</v>
      </c>
      <c r="Y8" s="17">
        <v>8395046.2095641028</v>
      </c>
      <c r="Z8" s="17">
        <v>3413325.2378861685</v>
      </c>
      <c r="AA8" s="17">
        <v>323456596.90009516</v>
      </c>
      <c r="AB8" s="17">
        <v>292712288.53703016</v>
      </c>
      <c r="AC8" s="17">
        <v>10217137.257107783</v>
      </c>
      <c r="AD8" s="17">
        <v>12860098.608841233</v>
      </c>
      <c r="AE8" s="17">
        <v>1856364.773618931</v>
      </c>
      <c r="AF8" s="17">
        <v>3108448.4851762974</v>
      </c>
      <c r="AG8" s="17">
        <v>7384806.9267088119</v>
      </c>
      <c r="AH8" s="17">
        <v>10783318.181739086</v>
      </c>
      <c r="AI8" s="17">
        <v>4660207.4107406344</v>
      </c>
      <c r="AJ8" s="17">
        <v>2901647.5754681355</v>
      </c>
      <c r="AK8" s="17">
        <v>3231462.8446255694</v>
      </c>
      <c r="AL8" s="17">
        <v>4017718.0521788001</v>
      </c>
      <c r="AM8" s="17">
        <v>4895994.9512108378</v>
      </c>
      <c r="AN8" s="17">
        <v>4478775.8227245677</v>
      </c>
      <c r="AO8" s="17">
        <v>46001021.850027919</v>
      </c>
      <c r="AP8" s="17">
        <v>932320708.83021247</v>
      </c>
      <c r="AQ8" s="17">
        <v>3935700.4495641151</v>
      </c>
      <c r="AR8" s="17">
        <v>631225162.30433476</v>
      </c>
      <c r="AS8" s="17">
        <v>71218138.212331399</v>
      </c>
      <c r="AT8" s="17">
        <v>24673255.870609891</v>
      </c>
      <c r="AU8" s="17">
        <v>4257135.7977216542</v>
      </c>
      <c r="AV8" s="17">
        <v>4804130.1578168385</v>
      </c>
      <c r="AW8" s="17">
        <v>3928116.1134882946</v>
      </c>
      <c r="AX8" s="17">
        <v>1486872.3532532295</v>
      </c>
      <c r="AY8" s="17">
        <v>5480732.7413637778</v>
      </c>
      <c r="AZ8" s="17">
        <v>132023044.60189526</v>
      </c>
      <c r="BA8" s="17">
        <v>93568927.618715331</v>
      </c>
      <c r="BB8" s="17">
        <v>79304184.720602989</v>
      </c>
      <c r="BC8" s="17">
        <v>237670354.17081678</v>
      </c>
      <c r="BD8" s="17">
        <v>36283533.877976306</v>
      </c>
      <c r="BE8" s="17">
        <v>13971398.312144272</v>
      </c>
      <c r="BF8" s="17">
        <v>257203787.14486453</v>
      </c>
      <c r="BG8" s="17">
        <v>10766488.031913865</v>
      </c>
      <c r="BH8" s="17">
        <v>7132444.2425615154</v>
      </c>
      <c r="BI8" s="17">
        <v>4181750.60929769</v>
      </c>
      <c r="BJ8" s="17">
        <v>63484574.50743787</v>
      </c>
      <c r="BK8" s="17">
        <v>296650146.25158399</v>
      </c>
      <c r="BL8" s="17">
        <v>2519211.3092127265</v>
      </c>
      <c r="BM8" s="17">
        <v>4457527.9453653814</v>
      </c>
      <c r="BN8" s="17">
        <v>33582482.472790092</v>
      </c>
      <c r="BO8" s="17">
        <v>13748811.976494076</v>
      </c>
      <c r="BP8" s="17">
        <v>3254926.7769959942</v>
      </c>
      <c r="BQ8" s="17">
        <v>62820569.588839807</v>
      </c>
      <c r="BR8" s="17">
        <v>46559807.616052076</v>
      </c>
      <c r="BS8" s="17">
        <v>12916248.335633699</v>
      </c>
      <c r="BT8" s="17">
        <v>5294596.5340528237</v>
      </c>
      <c r="BU8" s="17">
        <v>5351299.2144494159</v>
      </c>
      <c r="BV8" s="17">
        <v>13433689.51</v>
      </c>
      <c r="BW8" s="17">
        <v>20842373.333638296</v>
      </c>
      <c r="BX8" s="17">
        <v>1737124.9757183809</v>
      </c>
      <c r="BY8" s="17">
        <v>5489249.9014275642</v>
      </c>
      <c r="BZ8" s="17">
        <v>3424190.4942468964</v>
      </c>
      <c r="CA8" s="17">
        <v>3041204.5137266023</v>
      </c>
      <c r="CB8" s="17">
        <v>783055348.19506729</v>
      </c>
      <c r="CC8" s="17">
        <v>3149024.6059043631</v>
      </c>
      <c r="CD8" s="17">
        <v>3329940.1273938981</v>
      </c>
      <c r="CE8" s="17">
        <v>2737701.7464284995</v>
      </c>
      <c r="CF8" s="17">
        <v>2334175.1210881555</v>
      </c>
      <c r="CG8" s="17">
        <v>3330910.7238722271</v>
      </c>
      <c r="CH8" s="17">
        <v>2141164.3500639508</v>
      </c>
      <c r="CI8" s="17">
        <v>7845704.2552300971</v>
      </c>
      <c r="CJ8" s="17">
        <v>10547084.272222614</v>
      </c>
      <c r="CK8" s="17">
        <v>55567148.016336471</v>
      </c>
      <c r="CL8" s="17">
        <v>14557670.352536479</v>
      </c>
      <c r="CM8" s="17">
        <v>9119209.2018623892</v>
      </c>
      <c r="CN8" s="17">
        <v>297980662.09177852</v>
      </c>
      <c r="CO8" s="17">
        <v>148428351.27042806</v>
      </c>
      <c r="CP8" s="17">
        <v>11291487.00917404</v>
      </c>
      <c r="CQ8" s="17">
        <v>9668155.4950202983</v>
      </c>
      <c r="CR8" s="17">
        <v>3725780.2330644759</v>
      </c>
      <c r="CS8" s="17">
        <v>4320612.1478378223</v>
      </c>
      <c r="CT8" s="17">
        <v>2138046.4608483426</v>
      </c>
      <c r="CU8" s="17">
        <v>4526786.8827826232</v>
      </c>
      <c r="CV8" s="17">
        <v>979323.12460468523</v>
      </c>
      <c r="CW8" s="17">
        <v>3264919.2988347914</v>
      </c>
      <c r="CX8" s="17">
        <v>5444714.2451883256</v>
      </c>
      <c r="CY8" s="17">
        <v>1069900.8378631547</v>
      </c>
      <c r="CZ8" s="17">
        <v>20099216.891983319</v>
      </c>
      <c r="DA8" s="17">
        <v>3331948.9899097839</v>
      </c>
      <c r="DB8" s="17">
        <v>4309808.969487058</v>
      </c>
      <c r="DC8" s="17">
        <v>3045824.3245762251</v>
      </c>
      <c r="DD8" s="17">
        <v>2823756.6543416567</v>
      </c>
      <c r="DE8" s="17">
        <v>4298219.4106110958</v>
      </c>
      <c r="DF8" s="17">
        <v>203524855.80948237</v>
      </c>
      <c r="DG8" s="17">
        <v>1856928.3387813771</v>
      </c>
      <c r="DH8" s="17">
        <v>19649340.64488139</v>
      </c>
      <c r="DI8" s="17">
        <v>25558872.931388255</v>
      </c>
      <c r="DJ8" s="17">
        <v>7274406.0589059303</v>
      </c>
      <c r="DK8" s="17">
        <v>5522882.8635211252</v>
      </c>
      <c r="DL8" s="17">
        <v>60444496.700732253</v>
      </c>
      <c r="DM8" s="17">
        <v>4130812.6586839226</v>
      </c>
      <c r="DN8" s="17">
        <v>14607616.344591102</v>
      </c>
      <c r="DO8" s="17">
        <v>34403838.995086767</v>
      </c>
      <c r="DP8" s="17">
        <v>3595176.0936542726</v>
      </c>
      <c r="DQ8" s="17">
        <v>9405775.4199999999</v>
      </c>
      <c r="DR8" s="17">
        <v>15275855.712876001</v>
      </c>
      <c r="DS8" s="17">
        <v>8074861.4094306165</v>
      </c>
      <c r="DT8" s="17">
        <v>3229155.1590851932</v>
      </c>
      <c r="DU8" s="17">
        <v>4668189.6918647839</v>
      </c>
      <c r="DV8" s="17">
        <v>3551739.6789035439</v>
      </c>
      <c r="DW8" s="17">
        <v>4357329.351408639</v>
      </c>
      <c r="DX8" s="17">
        <v>3329423.5292764148</v>
      </c>
      <c r="DY8" s="17">
        <v>4684414.6647692127</v>
      </c>
      <c r="DZ8" s="17">
        <v>8608250.2504103258</v>
      </c>
      <c r="EA8" s="17">
        <v>6745054.4530896749</v>
      </c>
      <c r="EB8" s="17">
        <v>6629025.9382845098</v>
      </c>
      <c r="EC8" s="17">
        <v>3991122.2418753305</v>
      </c>
      <c r="ED8" s="17">
        <v>21956312.75</v>
      </c>
      <c r="EE8" s="17">
        <v>3392243.1873709145</v>
      </c>
      <c r="EF8" s="17">
        <v>15675450.031975003</v>
      </c>
      <c r="EG8" s="17">
        <v>3727008.0211203988</v>
      </c>
      <c r="EH8" s="17">
        <v>3619170.3372198651</v>
      </c>
      <c r="EI8" s="17">
        <v>156998970.15802857</v>
      </c>
      <c r="EJ8" s="17">
        <v>103067581.58828829</v>
      </c>
      <c r="EK8" s="17">
        <v>7391390.3164007021</v>
      </c>
      <c r="EL8" s="17">
        <v>5203943.0789280906</v>
      </c>
      <c r="EM8" s="17">
        <v>4948410.813267326</v>
      </c>
      <c r="EN8" s="17">
        <v>11093243.138695279</v>
      </c>
      <c r="EO8" s="17">
        <v>4395169.9444791349</v>
      </c>
      <c r="EP8" s="17">
        <v>5448819.3086445173</v>
      </c>
      <c r="EQ8" s="17">
        <v>27156879.50354344</v>
      </c>
      <c r="ER8" s="17">
        <v>4638389.1067580217</v>
      </c>
      <c r="ES8" s="17">
        <v>2982131.7449185331</v>
      </c>
      <c r="ET8" s="17">
        <v>3677473.4410848669</v>
      </c>
      <c r="EU8" s="17">
        <v>7056897.3126685228</v>
      </c>
      <c r="EV8" s="17">
        <v>1765976.1590749219</v>
      </c>
      <c r="EW8" s="17">
        <v>12354628.805913053</v>
      </c>
      <c r="EX8" s="17">
        <v>3274288.2743321527</v>
      </c>
      <c r="EY8" s="17">
        <v>6092074.3452172847</v>
      </c>
      <c r="EZ8" s="17">
        <v>2437946.9709758381</v>
      </c>
      <c r="FA8" s="17">
        <v>38949846.395316444</v>
      </c>
      <c r="FB8" s="17">
        <v>4411746.9093474476</v>
      </c>
      <c r="FC8" s="17">
        <v>21589735.545701887</v>
      </c>
      <c r="FD8" s="17">
        <v>5242320.3721294459</v>
      </c>
      <c r="FE8" s="17">
        <v>1790940.19188814</v>
      </c>
      <c r="FF8" s="17">
        <v>3436135.4216737105</v>
      </c>
      <c r="FG8" s="17">
        <v>2470033.3184183789</v>
      </c>
      <c r="FH8" s="17">
        <v>1575062.809681355</v>
      </c>
      <c r="FI8" s="17">
        <v>19093659.339383293</v>
      </c>
      <c r="FJ8" s="17">
        <v>20919092.628923509</v>
      </c>
      <c r="FK8" s="17">
        <v>27371152.28253052</v>
      </c>
      <c r="FL8" s="17">
        <v>82740705.7524461</v>
      </c>
      <c r="FM8" s="17">
        <v>38413786.713422492</v>
      </c>
      <c r="FN8" s="17">
        <v>234202368.61197782</v>
      </c>
      <c r="FO8" s="17">
        <v>12024206.550000001</v>
      </c>
      <c r="FP8" s="17">
        <v>25771675.829999998</v>
      </c>
      <c r="FQ8" s="17">
        <v>10961367.58</v>
      </c>
      <c r="FR8" s="17">
        <v>3193288.0380844478</v>
      </c>
      <c r="FS8" s="17">
        <v>3268144.87</v>
      </c>
      <c r="FT8" s="17">
        <v>1330939.6599999999</v>
      </c>
      <c r="FU8" s="17">
        <v>9854741.8318912871</v>
      </c>
      <c r="FV8" s="17">
        <v>7950583.5370446481</v>
      </c>
      <c r="FW8" s="17">
        <v>3129994.2109765634</v>
      </c>
      <c r="FX8" s="17">
        <v>1395126.6952979509</v>
      </c>
      <c r="FY8" s="17">
        <v>226794011.06999996</v>
      </c>
      <c r="FZ8" s="11">
        <f>SUM(C8:FY8)</f>
        <v>9124883322.155901</v>
      </c>
      <c r="GA8" s="11"/>
    </row>
    <row r="9" spans="1:255" x14ac:dyDescent="0.25"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</row>
    <row r="10" spans="1:255" x14ac:dyDescent="0.25">
      <c r="A10" t="s">
        <v>397</v>
      </c>
      <c r="C10" s="18">
        <v>29011942.655704882</v>
      </c>
      <c r="D10" s="18">
        <v>110611126.42503007</v>
      </c>
      <c r="E10" s="18">
        <v>29531541.826713331</v>
      </c>
      <c r="F10" s="18">
        <v>79778883.311546445</v>
      </c>
      <c r="G10" s="18">
        <v>9731087.8117027897</v>
      </c>
      <c r="H10" s="18">
        <v>3455410.1781369136</v>
      </c>
      <c r="I10" s="18">
        <v>29012830.07023333</v>
      </c>
      <c r="J10" s="18">
        <v>4554143.386205229</v>
      </c>
      <c r="K10" s="18">
        <v>1335248.4678514181</v>
      </c>
      <c r="L10" s="18">
        <v>20131859.0611175</v>
      </c>
      <c r="M10" s="18">
        <v>6862023.0322554605</v>
      </c>
      <c r="N10" s="18">
        <v>161312662.96368015</v>
      </c>
      <c r="O10" s="18">
        <v>64953602.939083584</v>
      </c>
      <c r="P10" s="18">
        <v>1522398.1526461947</v>
      </c>
      <c r="Q10" s="18">
        <v>122183905.32513484</v>
      </c>
      <c r="R10" s="18">
        <v>1854170.2747306589</v>
      </c>
      <c r="S10" s="18">
        <v>10182639.834779313</v>
      </c>
      <c r="T10" s="18">
        <v>633630.36472488288</v>
      </c>
      <c r="U10" s="18">
        <v>640938.71556924819</v>
      </c>
      <c r="V10" s="18">
        <v>946015.07521129842</v>
      </c>
      <c r="W10" s="18">
        <v>183491.48837933262</v>
      </c>
      <c r="X10" s="18">
        <v>253296.87848137179</v>
      </c>
      <c r="Y10" s="18">
        <v>1684015.5824361576</v>
      </c>
      <c r="Z10" s="18">
        <v>592239.28567065019</v>
      </c>
      <c r="AA10" s="18">
        <v>149213786.68545696</v>
      </c>
      <c r="AB10" s="18">
        <v>233744913.5044198</v>
      </c>
      <c r="AC10" s="18">
        <v>7773486.2567451214</v>
      </c>
      <c r="AD10" s="18">
        <v>8823986.3950358517</v>
      </c>
      <c r="AE10" s="18">
        <v>562363.75222950173</v>
      </c>
      <c r="AF10" s="18">
        <v>982777.46563040221</v>
      </c>
      <c r="AG10" s="18">
        <v>4763146.6932060458</v>
      </c>
      <c r="AH10" s="18">
        <v>772440.19722275098</v>
      </c>
      <c r="AI10" s="18">
        <v>287616.23418271146</v>
      </c>
      <c r="AJ10" s="18">
        <v>717964.20440912177</v>
      </c>
      <c r="AK10" s="18">
        <v>1097718.7002704768</v>
      </c>
      <c r="AL10" s="18">
        <v>1911685.1619982957</v>
      </c>
      <c r="AM10" s="18">
        <v>1125215.3114815103</v>
      </c>
      <c r="AN10" s="18">
        <v>3289943.3664297778</v>
      </c>
      <c r="AO10" s="18">
        <v>11514255.60740765</v>
      </c>
      <c r="AP10" s="18">
        <v>678531491.985551</v>
      </c>
      <c r="AQ10" s="18">
        <v>1872135.0981348278</v>
      </c>
      <c r="AR10" s="18">
        <v>293405887.46503884</v>
      </c>
      <c r="AS10" s="18">
        <v>54067858.277270943</v>
      </c>
      <c r="AT10" s="18">
        <v>9288208.0546512753</v>
      </c>
      <c r="AU10" s="18">
        <v>1371261.8849949217</v>
      </c>
      <c r="AV10" s="18">
        <v>1252188.4028024659</v>
      </c>
      <c r="AW10" s="18">
        <v>725211.04400019685</v>
      </c>
      <c r="AX10" s="18">
        <v>605491.32265712298</v>
      </c>
      <c r="AY10" s="18">
        <v>1605916.7937143918</v>
      </c>
      <c r="AZ10" s="18">
        <v>16014052.763628311</v>
      </c>
      <c r="BA10" s="18">
        <v>21338017.518231865</v>
      </c>
      <c r="BB10" s="18">
        <v>5721750.9594345363</v>
      </c>
      <c r="BC10" s="18">
        <v>92445697.377273351</v>
      </c>
      <c r="BD10" s="18">
        <v>15208468.609824689</v>
      </c>
      <c r="BE10" s="18">
        <v>4805588.1619271785</v>
      </c>
      <c r="BF10" s="18">
        <v>73429053.997861803</v>
      </c>
      <c r="BG10" s="18">
        <v>1450162.1524713049</v>
      </c>
      <c r="BH10" s="18">
        <v>1796015.0224034744</v>
      </c>
      <c r="BI10" s="18">
        <v>625303.53425532533</v>
      </c>
      <c r="BJ10" s="18">
        <v>22633843.796848822</v>
      </c>
      <c r="BK10" s="18">
        <v>43219777.455244623</v>
      </c>
      <c r="BL10" s="18">
        <v>223677.70485694514</v>
      </c>
      <c r="BM10" s="18">
        <v>954808.37378012261</v>
      </c>
      <c r="BN10" s="18">
        <v>8897336.3618571069</v>
      </c>
      <c r="BO10" s="18">
        <v>3199152.1942143752</v>
      </c>
      <c r="BP10" s="18">
        <v>1896868.8528103959</v>
      </c>
      <c r="BQ10" s="18">
        <v>39883574.528297678</v>
      </c>
      <c r="BR10" s="18">
        <v>9282555.7708447929</v>
      </c>
      <c r="BS10" s="18">
        <v>5243318.7831249023</v>
      </c>
      <c r="BT10" s="18">
        <v>2748358.6975331772</v>
      </c>
      <c r="BU10" s="18">
        <v>2180622.3456054181</v>
      </c>
      <c r="BV10" s="18">
        <v>12754421.134199999</v>
      </c>
      <c r="BW10" s="18">
        <v>16139770.698932428</v>
      </c>
      <c r="BX10" s="18">
        <v>1102015.733845887</v>
      </c>
      <c r="BY10" s="18">
        <v>3009036.0405989164</v>
      </c>
      <c r="BZ10" s="18">
        <v>887009.26595519716</v>
      </c>
      <c r="CA10" s="18">
        <v>2515020.0252068243</v>
      </c>
      <c r="CB10" s="18">
        <v>369666122.67536503</v>
      </c>
      <c r="CC10" s="18">
        <v>564532.36813850771</v>
      </c>
      <c r="CD10" s="18">
        <v>429443.21963977534</v>
      </c>
      <c r="CE10" s="18">
        <v>1182670.8326398151</v>
      </c>
      <c r="CF10" s="18">
        <v>833826.77073929342</v>
      </c>
      <c r="CG10" s="18">
        <v>630931.51093945233</v>
      </c>
      <c r="CH10" s="18">
        <v>444647.9817600036</v>
      </c>
      <c r="CI10" s="18">
        <v>2857317.3298005345</v>
      </c>
      <c r="CJ10" s="18">
        <v>9789457.9638963118</v>
      </c>
      <c r="CK10" s="18">
        <v>14903015.554122757</v>
      </c>
      <c r="CL10" s="18">
        <v>2750848.257060437</v>
      </c>
      <c r="CM10" s="18">
        <v>1625561.9970394585</v>
      </c>
      <c r="CN10" s="18">
        <v>123208945.21338651</v>
      </c>
      <c r="CO10" s="18">
        <v>80615208.721823454</v>
      </c>
      <c r="CP10" s="18">
        <v>9909836.9805583712</v>
      </c>
      <c r="CQ10" s="18">
        <v>2365906.0983060137</v>
      </c>
      <c r="CR10" s="18">
        <v>552387.52844044089</v>
      </c>
      <c r="CS10" s="18">
        <v>1455685.8699187743</v>
      </c>
      <c r="CT10" s="18">
        <v>630215.57990428631</v>
      </c>
      <c r="CU10" s="18">
        <v>466604.46440585022</v>
      </c>
      <c r="CV10" s="18">
        <v>364780.89847639488</v>
      </c>
      <c r="CW10" s="18">
        <v>1380072.2687839577</v>
      </c>
      <c r="CX10" s="18">
        <v>2125327.0535831503</v>
      </c>
      <c r="CY10" s="18">
        <v>177229.63782632627</v>
      </c>
      <c r="CZ10" s="18">
        <v>6933840.9378183698</v>
      </c>
      <c r="DA10" s="18">
        <v>1415371.8167515015</v>
      </c>
      <c r="DB10" s="18">
        <v>1121382.5311282044</v>
      </c>
      <c r="DC10" s="18">
        <v>1417897.5488875504</v>
      </c>
      <c r="DD10" s="18">
        <v>1363299.7172947798</v>
      </c>
      <c r="DE10" s="18">
        <v>2989945.9943209304</v>
      </c>
      <c r="DF10" s="18">
        <v>67596192.924312919</v>
      </c>
      <c r="DG10" s="18">
        <v>1211110.8237477608</v>
      </c>
      <c r="DH10" s="18">
        <v>9309659.4423837569</v>
      </c>
      <c r="DI10" s="18">
        <v>11877174.766743043</v>
      </c>
      <c r="DJ10" s="18">
        <v>1449070.1190883268</v>
      </c>
      <c r="DK10" s="18">
        <v>959222.39455910155</v>
      </c>
      <c r="DL10" s="18">
        <v>18402391.657426003</v>
      </c>
      <c r="DM10" s="18">
        <v>586846.11376535159</v>
      </c>
      <c r="DN10" s="18">
        <v>6860166.6609643484</v>
      </c>
      <c r="DO10" s="18">
        <v>8327960.0455120131</v>
      </c>
      <c r="DP10" s="18">
        <v>848883.85089120432</v>
      </c>
      <c r="DQ10" s="18">
        <v>9016773.7337999996</v>
      </c>
      <c r="DR10" s="18">
        <v>2150963.2863256424</v>
      </c>
      <c r="DS10" s="18">
        <v>993777.79131545511</v>
      </c>
      <c r="DT10" s="18">
        <v>273855.82441280782</v>
      </c>
      <c r="DU10" s="18">
        <v>775619.75048475992</v>
      </c>
      <c r="DV10" s="18">
        <v>228112.10308211349</v>
      </c>
      <c r="DW10" s="18">
        <v>481927.80904324068</v>
      </c>
      <c r="DX10" s="18">
        <v>1871685.0018114005</v>
      </c>
      <c r="DY10" s="18">
        <v>2431831.9725011825</v>
      </c>
      <c r="DZ10" s="18">
        <v>4441230.8007853329</v>
      </c>
      <c r="EA10" s="18">
        <v>6122766.161389675</v>
      </c>
      <c r="EB10" s="18">
        <v>2144574.2651795959</v>
      </c>
      <c r="EC10" s="18">
        <v>961014.76005427958</v>
      </c>
      <c r="ED10" s="18">
        <v>21337944.617699999</v>
      </c>
      <c r="EE10" s="18">
        <v>459649.17915821029</v>
      </c>
      <c r="EF10" s="18">
        <v>2144784.6933786427</v>
      </c>
      <c r="EG10" s="18">
        <v>725616.6981398639</v>
      </c>
      <c r="EH10" s="18">
        <v>342262.66078852396</v>
      </c>
      <c r="EI10" s="18">
        <v>33384203.793364085</v>
      </c>
      <c r="EJ10" s="18">
        <v>23769384.495112162</v>
      </c>
      <c r="EK10" s="18">
        <v>3331283.4515756299</v>
      </c>
      <c r="EL10" s="18">
        <v>1486849.6366200459</v>
      </c>
      <c r="EM10" s="18">
        <v>2090166.49812782</v>
      </c>
      <c r="EN10" s="18">
        <v>1913957.1642838267</v>
      </c>
      <c r="EO10" s="18">
        <v>1255667.1010725903</v>
      </c>
      <c r="EP10" s="18">
        <v>3392510.8758249045</v>
      </c>
      <c r="EQ10" s="18">
        <v>9982739.7074281983</v>
      </c>
      <c r="ER10" s="18">
        <v>2763803.7268808847</v>
      </c>
      <c r="ES10" s="18">
        <v>739902.17521512357</v>
      </c>
      <c r="ET10" s="18">
        <v>901496.01098420867</v>
      </c>
      <c r="EU10" s="18">
        <v>1037386.8163472274</v>
      </c>
      <c r="EV10" s="18">
        <v>788122.72182642983</v>
      </c>
      <c r="EW10" s="18">
        <v>8010481.54588285</v>
      </c>
      <c r="EX10" s="18">
        <v>398998.05247890594</v>
      </c>
      <c r="EY10" s="18">
        <v>813702.02152892866</v>
      </c>
      <c r="EZ10" s="18">
        <v>697825.33195595408</v>
      </c>
      <c r="FA10" s="18">
        <v>37393068.904554859</v>
      </c>
      <c r="FB10" s="18">
        <v>3904718.9426919995</v>
      </c>
      <c r="FC10" s="18">
        <v>11057184.728167867</v>
      </c>
      <c r="FD10" s="18">
        <v>1341143.3419764237</v>
      </c>
      <c r="FE10" s="18">
        <v>539835.66788516415</v>
      </c>
      <c r="FF10" s="18">
        <v>565235.94616398856</v>
      </c>
      <c r="FG10" s="18">
        <v>611718.33286717348</v>
      </c>
      <c r="FH10" s="18">
        <v>857729.50044567662</v>
      </c>
      <c r="FI10" s="18">
        <v>18687654.567683294</v>
      </c>
      <c r="FJ10" s="18">
        <v>20309584.299123511</v>
      </c>
      <c r="FK10" s="18">
        <v>26656308.602830522</v>
      </c>
      <c r="FL10" s="18">
        <v>62524426.784174241</v>
      </c>
      <c r="FM10" s="18">
        <v>20333257.696074661</v>
      </c>
      <c r="FN10" s="18">
        <v>95379962.992507234</v>
      </c>
      <c r="FO10" s="18">
        <v>11502710.8035</v>
      </c>
      <c r="FP10" s="18">
        <v>25007720.555499997</v>
      </c>
      <c r="FQ10" s="18">
        <v>10648217.374014918</v>
      </c>
      <c r="FR10" s="18">
        <v>3100314.0992844477</v>
      </c>
      <c r="FS10" s="18">
        <v>3197406.6742000002</v>
      </c>
      <c r="FT10" s="18">
        <v>1241843.4342999998</v>
      </c>
      <c r="FU10" s="18">
        <v>3411136.5974964602</v>
      </c>
      <c r="FV10" s="18">
        <v>2423091.4575858298</v>
      </c>
      <c r="FW10" s="18">
        <v>549716.42571030022</v>
      </c>
      <c r="FX10" s="18">
        <v>367789.46769313887</v>
      </c>
      <c r="FY10" s="18">
        <v>0</v>
      </c>
      <c r="FZ10" s="11">
        <f>SUM(C10:FY10)</f>
        <v>3856746974.3874812</v>
      </c>
      <c r="GA10" s="11"/>
    </row>
    <row r="11" spans="1:255" x14ac:dyDescent="0.25">
      <c r="A11" s="15" t="s">
        <v>398</v>
      </c>
      <c r="C11" s="19">
        <v>1152688.9856</v>
      </c>
      <c r="D11" s="19">
        <v>5054552.9178999998</v>
      </c>
      <c r="E11" s="19">
        <v>1436452.7290000001</v>
      </c>
      <c r="F11" s="19">
        <v>2425447.6874000002</v>
      </c>
      <c r="G11" s="19">
        <v>459416.70920000004</v>
      </c>
      <c r="H11" s="19">
        <v>162883.15969999999</v>
      </c>
      <c r="I11" s="19">
        <v>1549072.8672</v>
      </c>
      <c r="J11" s="19">
        <v>562726.41989999998</v>
      </c>
      <c r="K11" s="19">
        <v>138714.91010000001</v>
      </c>
      <c r="L11" s="19">
        <v>995474.83260000008</v>
      </c>
      <c r="M11" s="19">
        <v>399130.23240000004</v>
      </c>
      <c r="N11" s="19">
        <v>11527055.3358</v>
      </c>
      <c r="O11" s="19">
        <v>4365365.8481000001</v>
      </c>
      <c r="P11" s="19">
        <v>91787.53330000001</v>
      </c>
      <c r="Q11" s="19">
        <v>6293323.9062999999</v>
      </c>
      <c r="R11" s="19">
        <v>119844.54789999999</v>
      </c>
      <c r="S11" s="19">
        <v>854999.69370000006</v>
      </c>
      <c r="T11" s="19">
        <v>49295.810300000005</v>
      </c>
      <c r="U11" s="19">
        <v>50012.927199999998</v>
      </c>
      <c r="V11" s="19">
        <v>88462.291599999997</v>
      </c>
      <c r="W11" s="19">
        <v>23634.349100000003</v>
      </c>
      <c r="X11" s="19">
        <v>20602.1836</v>
      </c>
      <c r="Y11" s="19">
        <v>134452.698</v>
      </c>
      <c r="Z11" s="19">
        <v>59753.060400000002</v>
      </c>
      <c r="AA11" s="19">
        <v>5887281.5087000001</v>
      </c>
      <c r="AB11" s="19">
        <v>11888761.7851</v>
      </c>
      <c r="AC11" s="19">
        <v>795060.39900000009</v>
      </c>
      <c r="AD11" s="19">
        <v>631118.4817</v>
      </c>
      <c r="AE11" s="19">
        <v>47201.089000000007</v>
      </c>
      <c r="AF11" s="19">
        <v>65858.900399999999</v>
      </c>
      <c r="AG11" s="19">
        <v>312399.3811</v>
      </c>
      <c r="AH11" s="19">
        <v>159271.23809999999</v>
      </c>
      <c r="AI11" s="19">
        <v>51471.046699999999</v>
      </c>
      <c r="AJ11" s="19">
        <v>117410.70939999999</v>
      </c>
      <c r="AK11" s="19">
        <v>76110.675799999997</v>
      </c>
      <c r="AL11" s="19">
        <v>86760.978800000012</v>
      </c>
      <c r="AM11" s="19">
        <v>109301.6018</v>
      </c>
      <c r="AN11" s="19">
        <v>401932.11050000001</v>
      </c>
      <c r="AO11" s="19">
        <v>1557087.5547</v>
      </c>
      <c r="AP11" s="19">
        <v>35337211.541099995</v>
      </c>
      <c r="AQ11" s="19">
        <v>112589.9283</v>
      </c>
      <c r="AR11" s="19">
        <v>19533486.664799999</v>
      </c>
      <c r="AS11" s="19">
        <v>2440060.5755000003</v>
      </c>
      <c r="AT11" s="19">
        <v>1251574.7844999998</v>
      </c>
      <c r="AU11" s="19">
        <v>173594.72710000002</v>
      </c>
      <c r="AV11" s="19">
        <v>165071.86850000001</v>
      </c>
      <c r="AW11" s="19">
        <v>101232.5818</v>
      </c>
      <c r="AX11" s="19">
        <v>66618.968300000008</v>
      </c>
      <c r="AY11" s="19">
        <v>155377.70420000001</v>
      </c>
      <c r="AZ11" s="19">
        <v>1517225.638</v>
      </c>
      <c r="BA11" s="19">
        <v>1837636.3694</v>
      </c>
      <c r="BB11" s="19">
        <v>438418.30520000006</v>
      </c>
      <c r="BC11" s="19">
        <v>8452501.8028999995</v>
      </c>
      <c r="BD11" s="19">
        <v>1366270.0122</v>
      </c>
      <c r="BE11" s="19">
        <v>400334.35389999999</v>
      </c>
      <c r="BF11" s="19">
        <v>7032351.3062000005</v>
      </c>
      <c r="BG11" s="19">
        <v>83793.270700000008</v>
      </c>
      <c r="BH11" s="19">
        <v>130168.52630000001</v>
      </c>
      <c r="BI11" s="19">
        <v>42159.970300000001</v>
      </c>
      <c r="BJ11" s="19">
        <v>1655625.4402000001</v>
      </c>
      <c r="BK11" s="19">
        <v>3370504.8955000001</v>
      </c>
      <c r="BL11" s="19">
        <v>17665.3652</v>
      </c>
      <c r="BM11" s="19">
        <v>73466.614300000001</v>
      </c>
      <c r="BN11" s="19">
        <v>1211374.3171000001</v>
      </c>
      <c r="BO11" s="19">
        <v>384074.78420000005</v>
      </c>
      <c r="BP11" s="19">
        <v>105716.31600000001</v>
      </c>
      <c r="BQ11" s="19">
        <v>1643988.3251</v>
      </c>
      <c r="BR11" s="19">
        <v>288217.82390000002</v>
      </c>
      <c r="BS11" s="19">
        <v>294797.69049999997</v>
      </c>
      <c r="BT11" s="19">
        <v>134142.32810000001</v>
      </c>
      <c r="BU11" s="19">
        <v>112935.13279999999</v>
      </c>
      <c r="BV11" s="19">
        <v>679268.37580000004</v>
      </c>
      <c r="BW11" s="19">
        <v>801501.79240000003</v>
      </c>
      <c r="BX11" s="19">
        <v>86496.917700000005</v>
      </c>
      <c r="BY11" s="19">
        <v>281711.8701</v>
      </c>
      <c r="BZ11" s="19">
        <v>100483.0817</v>
      </c>
      <c r="CA11" s="19">
        <v>330512.85810000001</v>
      </c>
      <c r="CB11" s="19">
        <v>24047453.744100001</v>
      </c>
      <c r="CC11" s="19">
        <v>88410.420800000007</v>
      </c>
      <c r="CD11" s="19">
        <v>74117.77</v>
      </c>
      <c r="CE11" s="19">
        <v>103953.2032</v>
      </c>
      <c r="CF11" s="19">
        <v>52325.328700000005</v>
      </c>
      <c r="CG11" s="19">
        <v>64587.530200000001</v>
      </c>
      <c r="CH11" s="19">
        <v>43258.990599999997</v>
      </c>
      <c r="CI11" s="19">
        <v>253690.94670000003</v>
      </c>
      <c r="CJ11" s="19">
        <v>310206.32569999999</v>
      </c>
      <c r="CK11" s="19">
        <v>1553657.6340999999</v>
      </c>
      <c r="CL11" s="19">
        <v>233822.19520000002</v>
      </c>
      <c r="CM11" s="19">
        <v>60748.751100000001</v>
      </c>
      <c r="CN11" s="19">
        <v>8479455.9862000011</v>
      </c>
      <c r="CO11" s="19">
        <v>4500724.4104999993</v>
      </c>
      <c r="CP11" s="19">
        <v>709462.72279999999</v>
      </c>
      <c r="CQ11" s="19">
        <v>318862.81650000002</v>
      </c>
      <c r="CR11" s="19">
        <v>50671.674000000006</v>
      </c>
      <c r="CS11" s="19">
        <v>226519.59820000001</v>
      </c>
      <c r="CT11" s="19">
        <v>83455.193800000008</v>
      </c>
      <c r="CU11" s="19">
        <v>49502.057500000003</v>
      </c>
      <c r="CV11" s="19">
        <v>59051.8364</v>
      </c>
      <c r="CW11" s="19">
        <v>121930.66869999999</v>
      </c>
      <c r="CX11" s="19">
        <v>228392.0558</v>
      </c>
      <c r="CY11" s="19">
        <v>18418.202499999999</v>
      </c>
      <c r="CZ11" s="19">
        <v>676402.23599999992</v>
      </c>
      <c r="DA11" s="19">
        <v>137869.8363</v>
      </c>
      <c r="DB11" s="19">
        <v>92953.462400000004</v>
      </c>
      <c r="DC11" s="19">
        <v>124581.35310000001</v>
      </c>
      <c r="DD11" s="19">
        <v>73965</v>
      </c>
      <c r="DE11" s="19">
        <v>373449.19090000005</v>
      </c>
      <c r="DF11" s="19">
        <v>7046853.2427000003</v>
      </c>
      <c r="DG11" s="19">
        <v>113077.2831</v>
      </c>
      <c r="DH11" s="19">
        <v>901353.9682</v>
      </c>
      <c r="DI11" s="19">
        <v>1303313.7548</v>
      </c>
      <c r="DJ11" s="19">
        <v>175028.51800000001</v>
      </c>
      <c r="DK11" s="19">
        <v>79566.305200000003</v>
      </c>
      <c r="DL11" s="19">
        <v>2201960.8314999999</v>
      </c>
      <c r="DM11" s="19">
        <v>85336.087100000004</v>
      </c>
      <c r="DN11" s="19">
        <v>612535.69550000003</v>
      </c>
      <c r="DO11" s="19">
        <v>715967.72900000005</v>
      </c>
      <c r="DP11" s="19">
        <v>74291.324999999997</v>
      </c>
      <c r="DQ11" s="19">
        <v>389001.6862</v>
      </c>
      <c r="DR11" s="19">
        <v>348161.1974</v>
      </c>
      <c r="DS11" s="19">
        <v>229691.94670000003</v>
      </c>
      <c r="DT11" s="19">
        <v>50685.599600000001</v>
      </c>
      <c r="DU11" s="19">
        <v>105476.25390000001</v>
      </c>
      <c r="DV11" s="19">
        <v>47939.938900000001</v>
      </c>
      <c r="DW11" s="19">
        <v>99853.071899999995</v>
      </c>
      <c r="DX11" s="19">
        <v>139102.2519</v>
      </c>
      <c r="DY11" s="19">
        <v>189570.10949999999</v>
      </c>
      <c r="DZ11" s="19">
        <v>337929.93960000004</v>
      </c>
      <c r="EA11" s="19">
        <v>622288.29170000006</v>
      </c>
      <c r="EB11" s="19">
        <v>245659.77920000002</v>
      </c>
      <c r="EC11" s="19">
        <v>130338.71320000001</v>
      </c>
      <c r="ED11" s="19">
        <v>618368.13230000006</v>
      </c>
      <c r="EE11" s="19">
        <v>68115.259600000005</v>
      </c>
      <c r="EF11" s="19">
        <v>291459.57380000001</v>
      </c>
      <c r="EG11" s="19">
        <v>154052.01180000001</v>
      </c>
      <c r="EH11" s="19">
        <v>41437.219299999997</v>
      </c>
      <c r="EI11" s="19">
        <v>3221057.4266000004</v>
      </c>
      <c r="EJ11" s="19">
        <v>3225096.7157999999</v>
      </c>
      <c r="EK11" s="19">
        <v>110865.88340000001</v>
      </c>
      <c r="EL11" s="19">
        <v>58004.697200000002</v>
      </c>
      <c r="EM11" s="19">
        <v>229129.91690000001</v>
      </c>
      <c r="EN11" s="19">
        <v>240896.90469999998</v>
      </c>
      <c r="EO11" s="19">
        <v>219884.10130000001</v>
      </c>
      <c r="EP11" s="19">
        <v>222393.4388</v>
      </c>
      <c r="EQ11" s="19">
        <v>813660.13900000008</v>
      </c>
      <c r="ER11" s="19">
        <v>238263.92600000001</v>
      </c>
      <c r="ES11" s="19">
        <v>92656.863599999997</v>
      </c>
      <c r="ET11" s="19">
        <v>115783.96859999999</v>
      </c>
      <c r="EU11" s="19">
        <v>229206.63130000001</v>
      </c>
      <c r="EV11" s="19">
        <v>42198.986700000001</v>
      </c>
      <c r="EW11" s="19">
        <v>333455.66080000001</v>
      </c>
      <c r="EX11" s="19">
        <v>88997.603199999998</v>
      </c>
      <c r="EY11" s="19">
        <v>88501.421300000002</v>
      </c>
      <c r="EZ11" s="19">
        <v>78621.887900000002</v>
      </c>
      <c r="FA11" s="19">
        <v>1511272.5985000001</v>
      </c>
      <c r="FB11" s="19">
        <v>406869.05499999999</v>
      </c>
      <c r="FC11" s="19">
        <v>849781.71370000008</v>
      </c>
      <c r="FD11" s="19">
        <v>132536.14610000001</v>
      </c>
      <c r="FE11" s="19">
        <v>54064.617599999998</v>
      </c>
      <c r="FF11" s="19">
        <v>79768.741400000014</v>
      </c>
      <c r="FG11" s="19">
        <v>54124.192800000004</v>
      </c>
      <c r="FH11" s="19">
        <v>103880.4749</v>
      </c>
      <c r="FI11" s="19">
        <v>406004.77170000004</v>
      </c>
      <c r="FJ11" s="19">
        <v>609508.32980000007</v>
      </c>
      <c r="FK11" s="19">
        <v>714843.67969999998</v>
      </c>
      <c r="FL11" s="19">
        <v>1883996.9475</v>
      </c>
      <c r="FM11" s="19">
        <v>516897.44540000003</v>
      </c>
      <c r="FN11" s="19">
        <v>3484361.6723000002</v>
      </c>
      <c r="FO11" s="19">
        <v>521495.74650000001</v>
      </c>
      <c r="FP11" s="19">
        <v>763955.27450000006</v>
      </c>
      <c r="FQ11" s="19">
        <v>313150.20990000002</v>
      </c>
      <c r="FR11" s="19">
        <v>92973.938800000004</v>
      </c>
      <c r="FS11" s="19">
        <v>70738.195800000001</v>
      </c>
      <c r="FT11" s="19">
        <v>89096.22570000001</v>
      </c>
      <c r="FU11" s="19">
        <v>246753.5465</v>
      </c>
      <c r="FV11" s="19">
        <v>240814.43260000003</v>
      </c>
      <c r="FW11" s="19">
        <v>45218.915800000002</v>
      </c>
      <c r="FX11" s="19">
        <v>38181.852800000001</v>
      </c>
      <c r="FY11" s="19">
        <v>0</v>
      </c>
      <c r="FZ11" s="11">
        <f>SUM(C11:FY11)</f>
        <v>235921623.68199998</v>
      </c>
      <c r="GA11" s="11"/>
    </row>
    <row r="12" spans="1:255" x14ac:dyDescent="0.25">
      <c r="A12" t="s">
        <v>0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7"/>
      <c r="FX12" s="15"/>
      <c r="FY12" s="17"/>
    </row>
    <row r="13" spans="1:255" x14ac:dyDescent="0.25">
      <c r="A13" t="s">
        <v>399</v>
      </c>
      <c r="C13" s="20">
        <v>42386061.764686011</v>
      </c>
      <c r="D13" s="20">
        <v>257837458.69148305</v>
      </c>
      <c r="E13" s="20">
        <v>31595023.842071455</v>
      </c>
      <c r="F13" s="20">
        <v>149117229.62131092</v>
      </c>
      <c r="G13" s="20">
        <v>4203413.6296758745</v>
      </c>
      <c r="H13" s="20">
        <v>8820126.901096357</v>
      </c>
      <c r="I13" s="20">
        <v>55315910.781586297</v>
      </c>
      <c r="J13" s="20">
        <v>17299988.507694785</v>
      </c>
      <c r="K13" s="20">
        <v>2362627.7370477146</v>
      </c>
      <c r="L13" s="20">
        <v>3734450.5502133863</v>
      </c>
      <c r="M13" s="20">
        <v>6322200.9003140004</v>
      </c>
      <c r="N13" s="20">
        <v>374235737.93462557</v>
      </c>
      <c r="O13" s="20">
        <v>67406860.904242814</v>
      </c>
      <c r="P13" s="20">
        <v>2970460.6880526869</v>
      </c>
      <c r="Q13" s="20">
        <v>291304109.50202703</v>
      </c>
      <c r="R13" s="20">
        <v>52098668.013194963</v>
      </c>
      <c r="S13" s="20">
        <v>6625735.6797360247</v>
      </c>
      <c r="T13" s="20">
        <v>2214920.8204707541</v>
      </c>
      <c r="U13" s="20">
        <v>451994.55641350296</v>
      </c>
      <c r="V13" s="20">
        <v>2803131.01638282</v>
      </c>
      <c r="W13" s="20">
        <v>2274768.4366841302</v>
      </c>
      <c r="X13" s="20">
        <v>763401.76381626667</v>
      </c>
      <c r="Y13" s="20">
        <v>6576577.9291279456</v>
      </c>
      <c r="Z13" s="20">
        <v>2761332.8918155185</v>
      </c>
      <c r="AA13" s="20">
        <v>168355528.70593819</v>
      </c>
      <c r="AB13" s="20">
        <v>47078613.247510359</v>
      </c>
      <c r="AC13" s="20">
        <v>1648590.6013626615</v>
      </c>
      <c r="AD13" s="20">
        <v>3404993.7321053799</v>
      </c>
      <c r="AE13" s="20">
        <v>1246799.9323894293</v>
      </c>
      <c r="AF13" s="20">
        <v>2059812.1191458951</v>
      </c>
      <c r="AG13" s="20">
        <v>2309260.8524027662</v>
      </c>
      <c r="AH13" s="20">
        <v>9851606.7464163359</v>
      </c>
      <c r="AI13" s="20">
        <v>4321120.1298579229</v>
      </c>
      <c r="AJ13" s="20">
        <v>2066272.6616590135</v>
      </c>
      <c r="AK13" s="20">
        <v>2057633.4685550926</v>
      </c>
      <c r="AL13" s="20">
        <v>2019271.9113805045</v>
      </c>
      <c r="AM13" s="20">
        <v>3661478.0379293277</v>
      </c>
      <c r="AN13" s="20">
        <v>786900.34579478996</v>
      </c>
      <c r="AO13" s="20">
        <v>32929678.687920269</v>
      </c>
      <c r="AP13" s="20">
        <v>218452005.30356148</v>
      </c>
      <c r="AQ13" s="20">
        <v>1950975.4231292873</v>
      </c>
      <c r="AR13" s="20">
        <v>318285788.17449594</v>
      </c>
      <c r="AS13" s="20">
        <v>14710219.359560456</v>
      </c>
      <c r="AT13" s="20">
        <v>14133473.031458616</v>
      </c>
      <c r="AU13" s="20">
        <v>2712279.1856267322</v>
      </c>
      <c r="AV13" s="20">
        <v>3386869.8865143727</v>
      </c>
      <c r="AW13" s="20">
        <v>3101672.4876880981</v>
      </c>
      <c r="AX13" s="20">
        <v>814762.06229610648</v>
      </c>
      <c r="AY13" s="20">
        <v>3719438.2434493857</v>
      </c>
      <c r="AZ13" s="20">
        <v>114491766.20026694</v>
      </c>
      <c r="BA13" s="20">
        <v>70393273.731083468</v>
      </c>
      <c r="BB13" s="20">
        <v>73144015.455968454</v>
      </c>
      <c r="BC13" s="20">
        <v>136772154.99064344</v>
      </c>
      <c r="BD13" s="20">
        <v>19708795.255951617</v>
      </c>
      <c r="BE13" s="20">
        <v>8765475.7963170931</v>
      </c>
      <c r="BF13" s="20">
        <v>176742381.84080273</v>
      </c>
      <c r="BG13" s="20">
        <v>9232532.6087425612</v>
      </c>
      <c r="BH13" s="20">
        <v>5206260.6938580405</v>
      </c>
      <c r="BI13" s="20">
        <v>3514287.1047423645</v>
      </c>
      <c r="BJ13" s="20">
        <v>39195105.27038905</v>
      </c>
      <c r="BK13" s="20">
        <v>250059863.90083936</v>
      </c>
      <c r="BL13" s="20">
        <v>2277868.2391557815</v>
      </c>
      <c r="BM13" s="20">
        <v>3429252.9572852589</v>
      </c>
      <c r="BN13" s="20">
        <v>23473771.793832984</v>
      </c>
      <c r="BO13" s="20">
        <v>10165584.9980797</v>
      </c>
      <c r="BP13" s="20">
        <v>1252341.6081855982</v>
      </c>
      <c r="BQ13" s="20">
        <v>21293006.735442128</v>
      </c>
      <c r="BR13" s="20">
        <v>36989034.021307282</v>
      </c>
      <c r="BS13" s="20">
        <v>7378131.862008797</v>
      </c>
      <c r="BT13" s="20">
        <v>2412095.5084196464</v>
      </c>
      <c r="BU13" s="20">
        <v>3057741.736043998</v>
      </c>
      <c r="BV13" s="20">
        <v>4.6566128730773926E-10</v>
      </c>
      <c r="BW13" s="20">
        <v>3901100.8423058675</v>
      </c>
      <c r="BX13" s="20">
        <v>548612.32417249389</v>
      </c>
      <c r="BY13" s="20">
        <v>2198501.9907286479</v>
      </c>
      <c r="BZ13" s="20">
        <v>2436698.1465916992</v>
      </c>
      <c r="CA13" s="20">
        <v>195671.630419778</v>
      </c>
      <c r="CB13" s="20">
        <v>389341771.77560228</v>
      </c>
      <c r="CC13" s="20">
        <v>2496081.8169658552</v>
      </c>
      <c r="CD13" s="20">
        <v>2826379.1377541227</v>
      </c>
      <c r="CE13" s="20">
        <v>1451077.7105886843</v>
      </c>
      <c r="CF13" s="20">
        <v>1448023.0216488622</v>
      </c>
      <c r="CG13" s="20">
        <v>2635391.6827327749</v>
      </c>
      <c r="CH13" s="20">
        <v>1653257.3777039472</v>
      </c>
      <c r="CI13" s="20">
        <v>4734695.9787295619</v>
      </c>
      <c r="CJ13" s="20">
        <v>447419.98262630211</v>
      </c>
      <c r="CK13" s="20">
        <v>39110474.82811372</v>
      </c>
      <c r="CL13" s="20">
        <v>11572999.900276043</v>
      </c>
      <c r="CM13" s="20">
        <v>7432898.4537229305</v>
      </c>
      <c r="CN13" s="20">
        <v>166292260.89219201</v>
      </c>
      <c r="CO13" s="20">
        <v>63312418.13810461</v>
      </c>
      <c r="CP13" s="20">
        <v>672187.30581566843</v>
      </c>
      <c r="CQ13" s="20">
        <v>6983386.5802142853</v>
      </c>
      <c r="CR13" s="20">
        <v>3122721.0306240348</v>
      </c>
      <c r="CS13" s="20">
        <v>2638406.6797190481</v>
      </c>
      <c r="CT13" s="20">
        <v>1424375.6871440564</v>
      </c>
      <c r="CU13" s="20">
        <v>4010680.360876773</v>
      </c>
      <c r="CV13" s="20">
        <v>555490.38972829038</v>
      </c>
      <c r="CW13" s="20">
        <v>1762916.3613508337</v>
      </c>
      <c r="CX13" s="20">
        <v>3090995.1358051752</v>
      </c>
      <c r="CY13" s="20">
        <v>874252.99753682839</v>
      </c>
      <c r="CZ13" s="20">
        <v>12488973.718164949</v>
      </c>
      <c r="DA13" s="20">
        <v>1778707.3368582823</v>
      </c>
      <c r="DB13" s="20">
        <v>3095472.9759588535</v>
      </c>
      <c r="DC13" s="20">
        <v>1503345.4225886748</v>
      </c>
      <c r="DD13" s="20">
        <v>1386491.9370468769</v>
      </c>
      <c r="DE13" s="20">
        <v>934824.22539016535</v>
      </c>
      <c r="DF13" s="20">
        <v>128881809.64246942</v>
      </c>
      <c r="DG13" s="20">
        <v>532740.23193361622</v>
      </c>
      <c r="DH13" s="20">
        <v>9438327.2342976332</v>
      </c>
      <c r="DI13" s="20">
        <v>12378384.409845212</v>
      </c>
      <c r="DJ13" s="20">
        <v>5650307.4218176035</v>
      </c>
      <c r="DK13" s="20">
        <v>4484094.1637620237</v>
      </c>
      <c r="DL13" s="20">
        <v>39840144.211806245</v>
      </c>
      <c r="DM13" s="20">
        <v>3458630.457818571</v>
      </c>
      <c r="DN13" s="20">
        <v>7134913.9881267529</v>
      </c>
      <c r="DO13" s="20">
        <v>25359911.220574755</v>
      </c>
      <c r="DP13" s="20">
        <v>2672000.9177630683</v>
      </c>
      <c r="DQ13" s="20">
        <v>3.4924596548080444E-10</v>
      </c>
      <c r="DR13" s="20">
        <v>12776731.229150359</v>
      </c>
      <c r="DS13" s="20">
        <v>6851391.6714151613</v>
      </c>
      <c r="DT13" s="20">
        <v>2904613.7350723855</v>
      </c>
      <c r="DU13" s="20">
        <v>3787093.6874800241</v>
      </c>
      <c r="DV13" s="20">
        <v>3275687.6369214305</v>
      </c>
      <c r="DW13" s="20">
        <v>3775548.4704653984</v>
      </c>
      <c r="DX13" s="20">
        <v>1318636.2755650142</v>
      </c>
      <c r="DY13" s="20">
        <v>2063012.5827680302</v>
      </c>
      <c r="DZ13" s="20">
        <v>3829089.5100249927</v>
      </c>
      <c r="EA13" s="20">
        <v>0</v>
      </c>
      <c r="EB13" s="20">
        <v>4238791.8939049141</v>
      </c>
      <c r="EC13" s="20">
        <v>2899768.7686210508</v>
      </c>
      <c r="ED13" s="20">
        <v>5.8207660913467407E-10</v>
      </c>
      <c r="EE13" s="20">
        <v>2864478.7486127042</v>
      </c>
      <c r="EF13" s="20">
        <v>13239205.764796361</v>
      </c>
      <c r="EG13" s="20">
        <v>2847339.3111805348</v>
      </c>
      <c r="EH13" s="20">
        <v>3235470.4571313411</v>
      </c>
      <c r="EI13" s="20">
        <v>120393708.9380645</v>
      </c>
      <c r="EJ13" s="20">
        <v>76073100.377376124</v>
      </c>
      <c r="EK13" s="20">
        <v>3949240.9814250721</v>
      </c>
      <c r="EL13" s="20">
        <v>3659088.7451080452</v>
      </c>
      <c r="EM13" s="20">
        <v>2629114.3982395059</v>
      </c>
      <c r="EN13" s="20">
        <v>8938389.0697114524</v>
      </c>
      <c r="EO13" s="20">
        <v>2919618.7421065443</v>
      </c>
      <c r="EP13" s="20">
        <v>1833914.9940196127</v>
      </c>
      <c r="EQ13" s="20">
        <v>16360479.657115242</v>
      </c>
      <c r="ER13" s="20">
        <v>1636321.453877137</v>
      </c>
      <c r="ES13" s="20">
        <v>2149572.7061034096</v>
      </c>
      <c r="ET13" s="20">
        <v>2660193.4615006582</v>
      </c>
      <c r="EU13" s="20">
        <v>5790303.8650212958</v>
      </c>
      <c r="EV13" s="20">
        <v>935654.45054849202</v>
      </c>
      <c r="EW13" s="20">
        <v>4010691.5992302033</v>
      </c>
      <c r="EX13" s="20">
        <v>2786292.6186532471</v>
      </c>
      <c r="EY13" s="20">
        <v>5189870.9023883566</v>
      </c>
      <c r="EZ13" s="20">
        <v>1661499.7511198842</v>
      </c>
      <c r="FA13" s="20">
        <v>45504.892261585454</v>
      </c>
      <c r="FB13" s="20">
        <v>100158.91165544809</v>
      </c>
      <c r="FC13" s="20">
        <v>9682769.10383402</v>
      </c>
      <c r="FD13" s="20">
        <v>3768640.8840530221</v>
      </c>
      <c r="FE13" s="20">
        <v>1197039.9064029758</v>
      </c>
      <c r="FF13" s="20">
        <v>2791130.7341097216</v>
      </c>
      <c r="FG13" s="20">
        <v>1804190.7927512054</v>
      </c>
      <c r="FH13" s="20">
        <v>613452.83433567837</v>
      </c>
      <c r="FI13" s="20">
        <v>0</v>
      </c>
      <c r="FJ13" s="20">
        <v>0</v>
      </c>
      <c r="FK13" s="20">
        <v>0</v>
      </c>
      <c r="FL13" s="20">
        <v>18332282.020771857</v>
      </c>
      <c r="FM13" s="20">
        <v>17563631.571947832</v>
      </c>
      <c r="FN13" s="20">
        <v>135338043.94717059</v>
      </c>
      <c r="FO13" s="20">
        <v>3.4924596548080444E-10</v>
      </c>
      <c r="FP13" s="20">
        <v>1.1641532182693481E-9</v>
      </c>
      <c r="FQ13" s="20">
        <v>0</v>
      </c>
      <c r="FR13" s="20">
        <v>1.1641532182693481E-10</v>
      </c>
      <c r="FS13" s="20">
        <v>0</v>
      </c>
      <c r="FT13" s="20">
        <v>5.8207660913467407E-11</v>
      </c>
      <c r="FU13" s="20">
        <v>6196851.6878948268</v>
      </c>
      <c r="FV13" s="20">
        <v>5286677.6468588179</v>
      </c>
      <c r="FW13" s="20">
        <v>2535058.8694662633</v>
      </c>
      <c r="FX13" s="20">
        <v>989155.37480481202</v>
      </c>
      <c r="FY13" s="20">
        <f>ROUND(FY8-FY10-FY11,2)</f>
        <v>226794011.06999999</v>
      </c>
      <c r="FZ13" s="11">
        <f>SUM(C13:FY13)</f>
        <v>5032214724.0903387</v>
      </c>
      <c r="GA13" s="11"/>
      <c r="GB13" s="11"/>
    </row>
    <row r="14" spans="1:255" x14ac:dyDescent="0.25">
      <c r="A14" t="s">
        <v>400</v>
      </c>
      <c r="C14" s="21">
        <v>12</v>
      </c>
      <c r="D14" s="21">
        <v>12</v>
      </c>
      <c r="E14" s="21">
        <v>12</v>
      </c>
      <c r="F14" s="21">
        <v>12</v>
      </c>
      <c r="G14" s="21">
        <v>12</v>
      </c>
      <c r="H14" s="21">
        <v>12</v>
      </c>
      <c r="I14" s="21">
        <v>12</v>
      </c>
      <c r="J14" s="21">
        <v>12</v>
      </c>
      <c r="K14" s="21">
        <v>12</v>
      </c>
      <c r="L14" s="21">
        <v>12</v>
      </c>
      <c r="M14" s="21">
        <v>12</v>
      </c>
      <c r="N14" s="21">
        <v>12</v>
      </c>
      <c r="O14" s="21">
        <v>12</v>
      </c>
      <c r="P14" s="21">
        <v>12</v>
      </c>
      <c r="Q14" s="21">
        <v>12</v>
      </c>
      <c r="R14" s="21">
        <v>12</v>
      </c>
      <c r="S14" s="21">
        <v>12</v>
      </c>
      <c r="T14" s="21">
        <v>12</v>
      </c>
      <c r="U14" s="21">
        <v>12</v>
      </c>
      <c r="V14" s="21">
        <v>12</v>
      </c>
      <c r="W14" s="21">
        <v>12</v>
      </c>
      <c r="X14" s="21">
        <v>12</v>
      </c>
      <c r="Y14" s="21">
        <v>12</v>
      </c>
      <c r="Z14" s="21">
        <v>12</v>
      </c>
      <c r="AA14" s="21">
        <v>12</v>
      </c>
      <c r="AB14" s="21">
        <v>12</v>
      </c>
      <c r="AC14" s="21">
        <v>12</v>
      </c>
      <c r="AD14" s="21">
        <v>12</v>
      </c>
      <c r="AE14" s="21">
        <v>12</v>
      </c>
      <c r="AF14" s="21">
        <v>12</v>
      </c>
      <c r="AG14" s="21">
        <v>12</v>
      </c>
      <c r="AH14" s="21">
        <v>12</v>
      </c>
      <c r="AI14" s="21">
        <v>12</v>
      </c>
      <c r="AJ14" s="21">
        <v>12</v>
      </c>
      <c r="AK14" s="21">
        <v>12</v>
      </c>
      <c r="AL14" s="21">
        <v>12</v>
      </c>
      <c r="AM14" s="21">
        <v>12</v>
      </c>
      <c r="AN14" s="21">
        <v>12</v>
      </c>
      <c r="AO14" s="21">
        <v>12</v>
      </c>
      <c r="AP14" s="21">
        <v>12</v>
      </c>
      <c r="AQ14" s="21">
        <v>12</v>
      </c>
      <c r="AR14" s="21">
        <v>12</v>
      </c>
      <c r="AS14" s="21">
        <v>12</v>
      </c>
      <c r="AT14" s="21">
        <v>12</v>
      </c>
      <c r="AU14" s="21">
        <v>12</v>
      </c>
      <c r="AV14" s="21">
        <v>12</v>
      </c>
      <c r="AW14" s="21">
        <v>12</v>
      </c>
      <c r="AX14" s="21">
        <v>12</v>
      </c>
      <c r="AY14" s="21">
        <v>12</v>
      </c>
      <c r="AZ14" s="21">
        <v>12</v>
      </c>
      <c r="BA14" s="21">
        <v>12</v>
      </c>
      <c r="BB14" s="21">
        <v>12</v>
      </c>
      <c r="BC14" s="21">
        <v>12</v>
      </c>
      <c r="BD14" s="21">
        <v>12</v>
      </c>
      <c r="BE14" s="21">
        <v>12</v>
      </c>
      <c r="BF14" s="21">
        <v>12</v>
      </c>
      <c r="BG14" s="21">
        <v>12</v>
      </c>
      <c r="BH14" s="21">
        <v>12</v>
      </c>
      <c r="BI14" s="21">
        <v>12</v>
      </c>
      <c r="BJ14" s="21">
        <v>12</v>
      </c>
      <c r="BK14" s="21">
        <v>12</v>
      </c>
      <c r="BL14" s="21">
        <v>12</v>
      </c>
      <c r="BM14" s="21">
        <v>12</v>
      </c>
      <c r="BN14" s="21">
        <v>12</v>
      </c>
      <c r="BO14" s="21">
        <v>12</v>
      </c>
      <c r="BP14" s="21">
        <v>12</v>
      </c>
      <c r="BQ14" s="21">
        <v>12</v>
      </c>
      <c r="BR14" s="21">
        <v>12</v>
      </c>
      <c r="BS14" s="21">
        <v>12</v>
      </c>
      <c r="BT14" s="21">
        <v>12</v>
      </c>
      <c r="BU14" s="21">
        <v>12</v>
      </c>
      <c r="BV14" s="21">
        <v>12</v>
      </c>
      <c r="BW14" s="21">
        <v>12</v>
      </c>
      <c r="BX14" s="21">
        <v>12</v>
      </c>
      <c r="BY14" s="21">
        <v>12</v>
      </c>
      <c r="BZ14" s="21">
        <v>12</v>
      </c>
      <c r="CA14" s="21">
        <v>12</v>
      </c>
      <c r="CB14" s="21">
        <v>12</v>
      </c>
      <c r="CC14" s="21">
        <v>12</v>
      </c>
      <c r="CD14" s="21">
        <v>12</v>
      </c>
      <c r="CE14" s="21">
        <v>12</v>
      </c>
      <c r="CF14" s="21">
        <v>12</v>
      </c>
      <c r="CG14" s="21">
        <v>12</v>
      </c>
      <c r="CH14" s="21">
        <v>12</v>
      </c>
      <c r="CI14" s="21">
        <v>12</v>
      </c>
      <c r="CJ14" s="21">
        <v>12</v>
      </c>
      <c r="CK14" s="21">
        <v>12</v>
      </c>
      <c r="CL14" s="21">
        <v>12</v>
      </c>
      <c r="CM14" s="21">
        <v>12</v>
      </c>
      <c r="CN14" s="21">
        <v>12</v>
      </c>
      <c r="CO14" s="21">
        <v>12</v>
      </c>
      <c r="CP14" s="21">
        <v>12</v>
      </c>
      <c r="CQ14" s="21">
        <v>12</v>
      </c>
      <c r="CR14" s="21">
        <v>12</v>
      </c>
      <c r="CS14" s="21">
        <v>12</v>
      </c>
      <c r="CT14" s="21">
        <v>12</v>
      </c>
      <c r="CU14" s="21">
        <v>12</v>
      </c>
      <c r="CV14" s="21">
        <v>12</v>
      </c>
      <c r="CW14" s="21">
        <v>12</v>
      </c>
      <c r="CX14" s="21">
        <v>12</v>
      </c>
      <c r="CY14" s="21">
        <v>12</v>
      </c>
      <c r="CZ14" s="21">
        <v>12</v>
      </c>
      <c r="DA14" s="21">
        <v>12</v>
      </c>
      <c r="DB14" s="21">
        <v>12</v>
      </c>
      <c r="DC14" s="21">
        <v>12</v>
      </c>
      <c r="DD14" s="21">
        <v>12</v>
      </c>
      <c r="DE14" s="21">
        <v>12</v>
      </c>
      <c r="DF14" s="21">
        <v>12</v>
      </c>
      <c r="DG14" s="21">
        <v>12</v>
      </c>
      <c r="DH14" s="21">
        <v>12</v>
      </c>
      <c r="DI14" s="21">
        <v>12</v>
      </c>
      <c r="DJ14" s="21">
        <v>12</v>
      </c>
      <c r="DK14" s="21">
        <v>12</v>
      </c>
      <c r="DL14" s="21">
        <v>12</v>
      </c>
      <c r="DM14" s="21">
        <v>12</v>
      </c>
      <c r="DN14" s="21">
        <v>12</v>
      </c>
      <c r="DO14" s="21">
        <v>12</v>
      </c>
      <c r="DP14" s="21">
        <v>12</v>
      </c>
      <c r="DQ14" s="21">
        <v>12</v>
      </c>
      <c r="DR14" s="21">
        <v>12</v>
      </c>
      <c r="DS14" s="21">
        <v>12</v>
      </c>
      <c r="DT14" s="21">
        <v>12</v>
      </c>
      <c r="DU14" s="21">
        <v>12</v>
      </c>
      <c r="DV14" s="21">
        <v>12</v>
      </c>
      <c r="DW14" s="21">
        <v>12</v>
      </c>
      <c r="DX14" s="21">
        <v>12</v>
      </c>
      <c r="DY14" s="21">
        <v>12</v>
      </c>
      <c r="DZ14" s="21">
        <v>12</v>
      </c>
      <c r="EA14" s="21">
        <v>12</v>
      </c>
      <c r="EB14" s="21">
        <v>12</v>
      </c>
      <c r="EC14" s="21">
        <v>12</v>
      </c>
      <c r="ED14" s="21">
        <v>12</v>
      </c>
      <c r="EE14" s="21">
        <v>12</v>
      </c>
      <c r="EF14" s="21">
        <v>12</v>
      </c>
      <c r="EG14" s="21">
        <v>12</v>
      </c>
      <c r="EH14" s="21">
        <v>12</v>
      </c>
      <c r="EI14" s="21">
        <v>12</v>
      </c>
      <c r="EJ14" s="21">
        <v>12</v>
      </c>
      <c r="EK14" s="21">
        <v>12</v>
      </c>
      <c r="EL14" s="21">
        <v>12</v>
      </c>
      <c r="EM14" s="21">
        <v>12</v>
      </c>
      <c r="EN14" s="21">
        <v>12</v>
      </c>
      <c r="EO14" s="21">
        <v>12</v>
      </c>
      <c r="EP14" s="21">
        <v>12</v>
      </c>
      <c r="EQ14" s="21">
        <v>12</v>
      </c>
      <c r="ER14" s="21">
        <v>12</v>
      </c>
      <c r="ES14" s="21">
        <v>12</v>
      </c>
      <c r="ET14" s="21">
        <v>12</v>
      </c>
      <c r="EU14" s="21">
        <v>12</v>
      </c>
      <c r="EV14" s="21">
        <v>12</v>
      </c>
      <c r="EW14" s="21">
        <v>12</v>
      </c>
      <c r="EX14" s="21">
        <v>12</v>
      </c>
      <c r="EY14" s="21">
        <v>12</v>
      </c>
      <c r="EZ14" s="21">
        <v>12</v>
      </c>
      <c r="FA14" s="21">
        <v>12</v>
      </c>
      <c r="FB14" s="21">
        <v>12</v>
      </c>
      <c r="FC14" s="21">
        <v>12</v>
      </c>
      <c r="FD14" s="21">
        <v>12</v>
      </c>
      <c r="FE14" s="21">
        <v>12</v>
      </c>
      <c r="FF14" s="21">
        <v>12</v>
      </c>
      <c r="FG14" s="21">
        <v>12</v>
      </c>
      <c r="FH14" s="21">
        <v>12</v>
      </c>
      <c r="FI14" s="21">
        <v>12</v>
      </c>
      <c r="FJ14" s="21">
        <v>12</v>
      </c>
      <c r="FK14" s="21">
        <v>12</v>
      </c>
      <c r="FL14" s="21">
        <v>12</v>
      </c>
      <c r="FM14" s="21">
        <v>12</v>
      </c>
      <c r="FN14" s="21">
        <v>12</v>
      </c>
      <c r="FO14" s="21">
        <v>12</v>
      </c>
      <c r="FP14" s="21">
        <v>12</v>
      </c>
      <c r="FQ14" s="21">
        <v>12</v>
      </c>
      <c r="FR14" s="21">
        <v>12</v>
      </c>
      <c r="FS14" s="21">
        <v>12</v>
      </c>
      <c r="FT14" s="21">
        <v>12</v>
      </c>
      <c r="FU14" s="21">
        <v>12</v>
      </c>
      <c r="FV14" s="21">
        <v>12</v>
      </c>
      <c r="FW14" s="21">
        <v>12</v>
      </c>
      <c r="FX14" s="21">
        <v>12</v>
      </c>
      <c r="FY14" s="21">
        <v>12</v>
      </c>
      <c r="FZ14" s="22"/>
      <c r="GA14" s="11"/>
    </row>
    <row r="15" spans="1:255" x14ac:dyDescent="0.25">
      <c r="A15" t="s">
        <v>401</v>
      </c>
      <c r="C15" s="17">
        <f>C13</f>
        <v>42386061.764686011</v>
      </c>
      <c r="D15" s="17">
        <f t="shared" ref="D15:BO15" si="0">D13</f>
        <v>257837458.69148305</v>
      </c>
      <c r="E15" s="17">
        <f t="shared" si="0"/>
        <v>31595023.842071455</v>
      </c>
      <c r="F15" s="17">
        <f t="shared" si="0"/>
        <v>149117229.62131092</v>
      </c>
      <c r="G15" s="17">
        <f t="shared" si="0"/>
        <v>4203413.6296758745</v>
      </c>
      <c r="H15" s="17">
        <f t="shared" si="0"/>
        <v>8820126.901096357</v>
      </c>
      <c r="I15" s="17">
        <f t="shared" si="0"/>
        <v>55315910.781586297</v>
      </c>
      <c r="J15" s="17">
        <f t="shared" si="0"/>
        <v>17299988.507694785</v>
      </c>
      <c r="K15" s="17">
        <f t="shared" si="0"/>
        <v>2362627.7370477146</v>
      </c>
      <c r="L15" s="17">
        <f t="shared" si="0"/>
        <v>3734450.5502133863</v>
      </c>
      <c r="M15" s="17">
        <f t="shared" si="0"/>
        <v>6322200.9003140004</v>
      </c>
      <c r="N15" s="17">
        <f t="shared" si="0"/>
        <v>374235737.93462557</v>
      </c>
      <c r="O15" s="17">
        <f t="shared" si="0"/>
        <v>67406860.904242814</v>
      </c>
      <c r="P15" s="17">
        <f t="shared" si="0"/>
        <v>2970460.6880526869</v>
      </c>
      <c r="Q15" s="17">
        <f t="shared" si="0"/>
        <v>291304109.50202703</v>
      </c>
      <c r="R15" s="17">
        <f t="shared" si="0"/>
        <v>52098668.013194963</v>
      </c>
      <c r="S15" s="17">
        <f t="shared" si="0"/>
        <v>6625735.6797360247</v>
      </c>
      <c r="T15" s="17">
        <f t="shared" si="0"/>
        <v>2214920.8204707541</v>
      </c>
      <c r="U15" s="17">
        <f t="shared" si="0"/>
        <v>451994.55641350296</v>
      </c>
      <c r="V15" s="17">
        <f t="shared" si="0"/>
        <v>2803131.01638282</v>
      </c>
      <c r="W15" s="17">
        <f t="shared" si="0"/>
        <v>2274768.4366841302</v>
      </c>
      <c r="X15" s="17">
        <f t="shared" si="0"/>
        <v>763401.76381626667</v>
      </c>
      <c r="Y15" s="17">
        <f t="shared" si="0"/>
        <v>6576577.9291279456</v>
      </c>
      <c r="Z15" s="17">
        <f t="shared" si="0"/>
        <v>2761332.8918155185</v>
      </c>
      <c r="AA15" s="17">
        <f t="shared" si="0"/>
        <v>168355528.70593819</v>
      </c>
      <c r="AB15" s="17">
        <f t="shared" si="0"/>
        <v>47078613.247510359</v>
      </c>
      <c r="AC15" s="17">
        <f t="shared" si="0"/>
        <v>1648590.6013626615</v>
      </c>
      <c r="AD15" s="17">
        <f t="shared" si="0"/>
        <v>3404993.7321053799</v>
      </c>
      <c r="AE15" s="17">
        <f t="shared" si="0"/>
        <v>1246799.9323894293</v>
      </c>
      <c r="AF15" s="17">
        <f t="shared" si="0"/>
        <v>2059812.1191458951</v>
      </c>
      <c r="AG15" s="17">
        <f t="shared" si="0"/>
        <v>2309260.8524027662</v>
      </c>
      <c r="AH15" s="17">
        <f t="shared" si="0"/>
        <v>9851606.7464163359</v>
      </c>
      <c r="AI15" s="17">
        <f t="shared" si="0"/>
        <v>4321120.1298579229</v>
      </c>
      <c r="AJ15" s="17">
        <f t="shared" si="0"/>
        <v>2066272.6616590135</v>
      </c>
      <c r="AK15" s="17">
        <f t="shared" si="0"/>
        <v>2057633.4685550926</v>
      </c>
      <c r="AL15" s="17">
        <f t="shared" si="0"/>
        <v>2019271.9113805045</v>
      </c>
      <c r="AM15" s="17">
        <f t="shared" si="0"/>
        <v>3661478.0379293277</v>
      </c>
      <c r="AN15" s="17">
        <f t="shared" si="0"/>
        <v>786900.34579478996</v>
      </c>
      <c r="AO15" s="17">
        <f t="shared" si="0"/>
        <v>32929678.687920269</v>
      </c>
      <c r="AP15" s="17">
        <f t="shared" si="0"/>
        <v>218452005.30356148</v>
      </c>
      <c r="AQ15" s="17">
        <f t="shared" si="0"/>
        <v>1950975.4231292873</v>
      </c>
      <c r="AR15" s="17">
        <f t="shared" si="0"/>
        <v>318285788.17449594</v>
      </c>
      <c r="AS15" s="17">
        <f t="shared" si="0"/>
        <v>14710219.359560456</v>
      </c>
      <c r="AT15" s="17">
        <f t="shared" si="0"/>
        <v>14133473.031458616</v>
      </c>
      <c r="AU15" s="17">
        <f t="shared" si="0"/>
        <v>2712279.1856267322</v>
      </c>
      <c r="AV15" s="17">
        <f t="shared" si="0"/>
        <v>3386869.8865143727</v>
      </c>
      <c r="AW15" s="17">
        <f t="shared" si="0"/>
        <v>3101672.4876880981</v>
      </c>
      <c r="AX15" s="17">
        <f t="shared" si="0"/>
        <v>814762.06229610648</v>
      </c>
      <c r="AY15" s="17">
        <f t="shared" si="0"/>
        <v>3719438.2434493857</v>
      </c>
      <c r="AZ15" s="17">
        <f t="shared" si="0"/>
        <v>114491766.20026694</v>
      </c>
      <c r="BA15" s="17">
        <f t="shared" si="0"/>
        <v>70393273.731083468</v>
      </c>
      <c r="BB15" s="17">
        <f t="shared" si="0"/>
        <v>73144015.455968454</v>
      </c>
      <c r="BC15" s="17">
        <f t="shared" si="0"/>
        <v>136772154.99064344</v>
      </c>
      <c r="BD15" s="17">
        <f t="shared" si="0"/>
        <v>19708795.255951617</v>
      </c>
      <c r="BE15" s="17">
        <f t="shared" si="0"/>
        <v>8765475.7963170931</v>
      </c>
      <c r="BF15" s="17">
        <f t="shared" si="0"/>
        <v>176742381.84080273</v>
      </c>
      <c r="BG15" s="17">
        <f t="shared" si="0"/>
        <v>9232532.6087425612</v>
      </c>
      <c r="BH15" s="17">
        <f t="shared" si="0"/>
        <v>5206260.6938580405</v>
      </c>
      <c r="BI15" s="17">
        <f t="shared" si="0"/>
        <v>3514287.1047423645</v>
      </c>
      <c r="BJ15" s="17">
        <f t="shared" si="0"/>
        <v>39195105.27038905</v>
      </c>
      <c r="BK15" s="17">
        <f t="shared" si="0"/>
        <v>250059863.90083936</v>
      </c>
      <c r="BL15" s="17">
        <f t="shared" si="0"/>
        <v>2277868.2391557815</v>
      </c>
      <c r="BM15" s="17">
        <f t="shared" si="0"/>
        <v>3429252.9572852589</v>
      </c>
      <c r="BN15" s="17">
        <f t="shared" si="0"/>
        <v>23473771.793832984</v>
      </c>
      <c r="BO15" s="17">
        <f t="shared" si="0"/>
        <v>10165584.9980797</v>
      </c>
      <c r="BP15" s="17">
        <f t="shared" ref="BP15:EA15" si="1">BP13</f>
        <v>1252341.6081855982</v>
      </c>
      <c r="BQ15" s="17">
        <f t="shared" si="1"/>
        <v>21293006.735442128</v>
      </c>
      <c r="BR15" s="17">
        <f t="shared" si="1"/>
        <v>36989034.021307282</v>
      </c>
      <c r="BS15" s="17">
        <f t="shared" si="1"/>
        <v>7378131.862008797</v>
      </c>
      <c r="BT15" s="17">
        <f t="shared" si="1"/>
        <v>2412095.5084196464</v>
      </c>
      <c r="BU15" s="17">
        <f t="shared" si="1"/>
        <v>3057741.736043998</v>
      </c>
      <c r="BV15" s="17">
        <f t="shared" si="1"/>
        <v>4.6566128730773926E-10</v>
      </c>
      <c r="BW15" s="17">
        <f t="shared" si="1"/>
        <v>3901100.8423058675</v>
      </c>
      <c r="BX15" s="17">
        <f t="shared" si="1"/>
        <v>548612.32417249389</v>
      </c>
      <c r="BY15" s="17">
        <f t="shared" si="1"/>
        <v>2198501.9907286479</v>
      </c>
      <c r="BZ15" s="17">
        <f t="shared" si="1"/>
        <v>2436698.1465916992</v>
      </c>
      <c r="CA15" s="17">
        <f t="shared" si="1"/>
        <v>195671.630419778</v>
      </c>
      <c r="CB15" s="17">
        <f t="shared" si="1"/>
        <v>389341771.77560228</v>
      </c>
      <c r="CC15" s="17">
        <f t="shared" si="1"/>
        <v>2496081.8169658552</v>
      </c>
      <c r="CD15" s="17">
        <f t="shared" si="1"/>
        <v>2826379.1377541227</v>
      </c>
      <c r="CE15" s="17">
        <f t="shared" si="1"/>
        <v>1451077.7105886843</v>
      </c>
      <c r="CF15" s="17">
        <f t="shared" si="1"/>
        <v>1448023.0216488622</v>
      </c>
      <c r="CG15" s="17">
        <f t="shared" si="1"/>
        <v>2635391.6827327749</v>
      </c>
      <c r="CH15" s="17">
        <f t="shared" si="1"/>
        <v>1653257.3777039472</v>
      </c>
      <c r="CI15" s="17">
        <f t="shared" si="1"/>
        <v>4734695.9787295619</v>
      </c>
      <c r="CJ15" s="17">
        <f t="shared" si="1"/>
        <v>447419.98262630211</v>
      </c>
      <c r="CK15" s="17">
        <f t="shared" si="1"/>
        <v>39110474.82811372</v>
      </c>
      <c r="CL15" s="17">
        <f t="shared" si="1"/>
        <v>11572999.900276043</v>
      </c>
      <c r="CM15" s="17">
        <f t="shared" si="1"/>
        <v>7432898.4537229305</v>
      </c>
      <c r="CN15" s="17">
        <f t="shared" si="1"/>
        <v>166292260.89219201</v>
      </c>
      <c r="CO15" s="17">
        <f t="shared" si="1"/>
        <v>63312418.13810461</v>
      </c>
      <c r="CP15" s="17">
        <f t="shared" si="1"/>
        <v>672187.30581566843</v>
      </c>
      <c r="CQ15" s="17">
        <f t="shared" si="1"/>
        <v>6983386.5802142853</v>
      </c>
      <c r="CR15" s="17">
        <f t="shared" si="1"/>
        <v>3122721.0306240348</v>
      </c>
      <c r="CS15" s="17">
        <f t="shared" si="1"/>
        <v>2638406.6797190481</v>
      </c>
      <c r="CT15" s="17">
        <f t="shared" si="1"/>
        <v>1424375.6871440564</v>
      </c>
      <c r="CU15" s="17">
        <f t="shared" si="1"/>
        <v>4010680.360876773</v>
      </c>
      <c r="CV15" s="17">
        <f t="shared" si="1"/>
        <v>555490.38972829038</v>
      </c>
      <c r="CW15" s="17">
        <f t="shared" si="1"/>
        <v>1762916.3613508337</v>
      </c>
      <c r="CX15" s="17">
        <f t="shared" si="1"/>
        <v>3090995.1358051752</v>
      </c>
      <c r="CY15" s="17">
        <f t="shared" si="1"/>
        <v>874252.99753682839</v>
      </c>
      <c r="CZ15" s="17">
        <f t="shared" si="1"/>
        <v>12488973.718164949</v>
      </c>
      <c r="DA15" s="17">
        <f t="shared" si="1"/>
        <v>1778707.3368582823</v>
      </c>
      <c r="DB15" s="17">
        <f t="shared" si="1"/>
        <v>3095472.9759588535</v>
      </c>
      <c r="DC15" s="17">
        <f t="shared" si="1"/>
        <v>1503345.4225886748</v>
      </c>
      <c r="DD15" s="17">
        <f t="shared" si="1"/>
        <v>1386491.9370468769</v>
      </c>
      <c r="DE15" s="17">
        <f t="shared" si="1"/>
        <v>934824.22539016535</v>
      </c>
      <c r="DF15" s="17">
        <f t="shared" si="1"/>
        <v>128881809.64246942</v>
      </c>
      <c r="DG15" s="17">
        <f t="shared" si="1"/>
        <v>532740.23193361622</v>
      </c>
      <c r="DH15" s="17">
        <f t="shared" si="1"/>
        <v>9438327.2342976332</v>
      </c>
      <c r="DI15" s="17">
        <f t="shared" si="1"/>
        <v>12378384.409845212</v>
      </c>
      <c r="DJ15" s="17">
        <f t="shared" si="1"/>
        <v>5650307.4218176035</v>
      </c>
      <c r="DK15" s="17">
        <f t="shared" si="1"/>
        <v>4484094.1637620237</v>
      </c>
      <c r="DL15" s="17">
        <f t="shared" si="1"/>
        <v>39840144.211806245</v>
      </c>
      <c r="DM15" s="17">
        <f t="shared" si="1"/>
        <v>3458630.457818571</v>
      </c>
      <c r="DN15" s="17">
        <f t="shared" si="1"/>
        <v>7134913.9881267529</v>
      </c>
      <c r="DO15" s="17">
        <f t="shared" si="1"/>
        <v>25359911.220574755</v>
      </c>
      <c r="DP15" s="17">
        <f t="shared" si="1"/>
        <v>2672000.9177630683</v>
      </c>
      <c r="DQ15" s="17">
        <f t="shared" si="1"/>
        <v>3.4924596548080444E-10</v>
      </c>
      <c r="DR15" s="17">
        <f t="shared" si="1"/>
        <v>12776731.229150359</v>
      </c>
      <c r="DS15" s="17">
        <f t="shared" si="1"/>
        <v>6851391.6714151613</v>
      </c>
      <c r="DT15" s="17">
        <f t="shared" si="1"/>
        <v>2904613.7350723855</v>
      </c>
      <c r="DU15" s="17">
        <f t="shared" si="1"/>
        <v>3787093.6874800241</v>
      </c>
      <c r="DV15" s="17">
        <f t="shared" si="1"/>
        <v>3275687.6369214305</v>
      </c>
      <c r="DW15" s="17">
        <f t="shared" si="1"/>
        <v>3775548.4704653984</v>
      </c>
      <c r="DX15" s="17">
        <f t="shared" si="1"/>
        <v>1318636.2755650142</v>
      </c>
      <c r="DY15" s="17">
        <f t="shared" si="1"/>
        <v>2063012.5827680302</v>
      </c>
      <c r="DZ15" s="17">
        <f t="shared" si="1"/>
        <v>3829089.5100249927</v>
      </c>
      <c r="EA15" s="17">
        <f t="shared" si="1"/>
        <v>0</v>
      </c>
      <c r="EB15" s="17">
        <f t="shared" ref="EB15:FY15" si="2">EB13</f>
        <v>4238791.8939049141</v>
      </c>
      <c r="EC15" s="17">
        <f t="shared" si="2"/>
        <v>2899768.7686210508</v>
      </c>
      <c r="ED15" s="17">
        <f t="shared" si="2"/>
        <v>5.8207660913467407E-10</v>
      </c>
      <c r="EE15" s="17">
        <f t="shared" si="2"/>
        <v>2864478.7486127042</v>
      </c>
      <c r="EF15" s="17">
        <f t="shared" si="2"/>
        <v>13239205.764796361</v>
      </c>
      <c r="EG15" s="17">
        <f t="shared" si="2"/>
        <v>2847339.3111805348</v>
      </c>
      <c r="EH15" s="17">
        <f t="shared" si="2"/>
        <v>3235470.4571313411</v>
      </c>
      <c r="EI15" s="17">
        <f t="shared" si="2"/>
        <v>120393708.9380645</v>
      </c>
      <c r="EJ15" s="17">
        <f t="shared" si="2"/>
        <v>76073100.377376124</v>
      </c>
      <c r="EK15" s="17">
        <f t="shared" si="2"/>
        <v>3949240.9814250721</v>
      </c>
      <c r="EL15" s="17">
        <f t="shared" si="2"/>
        <v>3659088.7451080452</v>
      </c>
      <c r="EM15" s="17">
        <f t="shared" si="2"/>
        <v>2629114.3982395059</v>
      </c>
      <c r="EN15" s="17">
        <f t="shared" si="2"/>
        <v>8938389.0697114524</v>
      </c>
      <c r="EO15" s="17">
        <f t="shared" si="2"/>
        <v>2919618.7421065443</v>
      </c>
      <c r="EP15" s="17">
        <f t="shared" si="2"/>
        <v>1833914.9940196127</v>
      </c>
      <c r="EQ15" s="17">
        <f t="shared" si="2"/>
        <v>16360479.657115242</v>
      </c>
      <c r="ER15" s="17">
        <f t="shared" si="2"/>
        <v>1636321.453877137</v>
      </c>
      <c r="ES15" s="17">
        <f t="shared" si="2"/>
        <v>2149572.7061034096</v>
      </c>
      <c r="ET15" s="17">
        <f t="shared" si="2"/>
        <v>2660193.4615006582</v>
      </c>
      <c r="EU15" s="17">
        <f t="shared" si="2"/>
        <v>5790303.8650212958</v>
      </c>
      <c r="EV15" s="17">
        <f t="shared" si="2"/>
        <v>935654.45054849202</v>
      </c>
      <c r="EW15" s="17">
        <f t="shared" si="2"/>
        <v>4010691.5992302033</v>
      </c>
      <c r="EX15" s="17">
        <f t="shared" si="2"/>
        <v>2786292.6186532471</v>
      </c>
      <c r="EY15" s="17">
        <f t="shared" si="2"/>
        <v>5189870.9023883566</v>
      </c>
      <c r="EZ15" s="17">
        <f t="shared" si="2"/>
        <v>1661499.7511198842</v>
      </c>
      <c r="FA15" s="17">
        <f t="shared" si="2"/>
        <v>45504.892261585454</v>
      </c>
      <c r="FB15" s="17">
        <f t="shared" si="2"/>
        <v>100158.91165544809</v>
      </c>
      <c r="FC15" s="17">
        <f t="shared" si="2"/>
        <v>9682769.10383402</v>
      </c>
      <c r="FD15" s="17">
        <f t="shared" si="2"/>
        <v>3768640.8840530221</v>
      </c>
      <c r="FE15" s="17">
        <f t="shared" si="2"/>
        <v>1197039.9064029758</v>
      </c>
      <c r="FF15" s="17">
        <f t="shared" si="2"/>
        <v>2791130.7341097216</v>
      </c>
      <c r="FG15" s="17">
        <f t="shared" si="2"/>
        <v>1804190.7927512054</v>
      </c>
      <c r="FH15" s="17">
        <f t="shared" si="2"/>
        <v>613452.83433567837</v>
      </c>
      <c r="FI15" s="17">
        <f t="shared" si="2"/>
        <v>0</v>
      </c>
      <c r="FJ15" s="17">
        <f t="shared" si="2"/>
        <v>0</v>
      </c>
      <c r="FK15" s="17">
        <f t="shared" si="2"/>
        <v>0</v>
      </c>
      <c r="FL15" s="17">
        <f t="shared" si="2"/>
        <v>18332282.020771857</v>
      </c>
      <c r="FM15" s="17">
        <f t="shared" si="2"/>
        <v>17563631.571947832</v>
      </c>
      <c r="FN15" s="17">
        <f t="shared" si="2"/>
        <v>135338043.94717059</v>
      </c>
      <c r="FO15" s="17">
        <f t="shared" si="2"/>
        <v>3.4924596548080444E-10</v>
      </c>
      <c r="FP15" s="17">
        <f t="shared" si="2"/>
        <v>1.1641532182693481E-9</v>
      </c>
      <c r="FQ15" s="17">
        <f t="shared" si="2"/>
        <v>0</v>
      </c>
      <c r="FR15" s="17">
        <f t="shared" si="2"/>
        <v>1.1641532182693481E-10</v>
      </c>
      <c r="FS15" s="17">
        <f t="shared" si="2"/>
        <v>0</v>
      </c>
      <c r="FT15" s="17">
        <f t="shared" si="2"/>
        <v>5.8207660913467407E-11</v>
      </c>
      <c r="FU15" s="17">
        <f t="shared" si="2"/>
        <v>6196851.6878948268</v>
      </c>
      <c r="FV15" s="17">
        <f t="shared" si="2"/>
        <v>5286677.6468588179</v>
      </c>
      <c r="FW15" s="17">
        <f t="shared" si="2"/>
        <v>2535058.8694662633</v>
      </c>
      <c r="FX15" s="17">
        <f t="shared" si="2"/>
        <v>989155.37480481202</v>
      </c>
      <c r="FY15" s="17">
        <f t="shared" si="2"/>
        <v>226794011.06999999</v>
      </c>
      <c r="FZ15" s="11">
        <f>SUM(C15:FY15)</f>
        <v>5032214724.0903387</v>
      </c>
      <c r="GA15" s="23"/>
      <c r="GB15" s="11"/>
      <c r="GC15" s="24"/>
    </row>
    <row r="16" spans="1:255" x14ac:dyDescent="0.25">
      <c r="A16" t="s">
        <v>402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25">
        <v>0</v>
      </c>
      <c r="T16" s="25">
        <v>0</v>
      </c>
      <c r="U16" s="25">
        <v>0</v>
      </c>
      <c r="V16" s="25">
        <v>0</v>
      </c>
      <c r="W16" s="25">
        <v>0</v>
      </c>
      <c r="X16" s="25">
        <v>0</v>
      </c>
      <c r="Y16" s="25">
        <v>0</v>
      </c>
      <c r="Z16" s="25">
        <v>0</v>
      </c>
      <c r="AA16" s="25">
        <v>0</v>
      </c>
      <c r="AB16" s="25">
        <v>0</v>
      </c>
      <c r="AC16" s="25">
        <v>0</v>
      </c>
      <c r="AD16" s="25">
        <v>0</v>
      </c>
      <c r="AE16" s="25">
        <v>0</v>
      </c>
      <c r="AF16" s="25">
        <v>0</v>
      </c>
      <c r="AG16" s="25">
        <v>0</v>
      </c>
      <c r="AH16" s="25">
        <v>0</v>
      </c>
      <c r="AI16" s="25">
        <v>0</v>
      </c>
      <c r="AJ16" s="25">
        <v>0</v>
      </c>
      <c r="AK16" s="25">
        <v>0</v>
      </c>
      <c r="AL16" s="25">
        <v>0</v>
      </c>
      <c r="AM16" s="25">
        <v>0</v>
      </c>
      <c r="AN16" s="25">
        <v>0</v>
      </c>
      <c r="AO16" s="25">
        <v>0</v>
      </c>
      <c r="AP16" s="25">
        <v>0</v>
      </c>
      <c r="AQ16" s="25">
        <v>0</v>
      </c>
      <c r="AR16" s="25">
        <v>0</v>
      </c>
      <c r="AS16" s="25">
        <v>0</v>
      </c>
      <c r="AT16" s="25">
        <v>0</v>
      </c>
      <c r="AU16" s="25">
        <v>0</v>
      </c>
      <c r="AV16" s="25">
        <v>0</v>
      </c>
      <c r="AW16" s="25">
        <v>0</v>
      </c>
      <c r="AX16" s="25">
        <v>0</v>
      </c>
      <c r="AY16" s="25">
        <v>0</v>
      </c>
      <c r="AZ16" s="25">
        <v>0</v>
      </c>
      <c r="BA16" s="25">
        <v>0</v>
      </c>
      <c r="BB16" s="25">
        <v>0</v>
      </c>
      <c r="BC16" s="25">
        <v>0</v>
      </c>
      <c r="BD16" s="25">
        <v>0</v>
      </c>
      <c r="BE16" s="25">
        <v>0</v>
      </c>
      <c r="BF16" s="25">
        <v>0</v>
      </c>
      <c r="BG16" s="25">
        <v>0</v>
      </c>
      <c r="BH16" s="25">
        <v>0</v>
      </c>
      <c r="BI16" s="25">
        <v>0</v>
      </c>
      <c r="BJ16" s="25">
        <v>0</v>
      </c>
      <c r="BK16" s="25">
        <v>0</v>
      </c>
      <c r="BL16" s="25">
        <v>0</v>
      </c>
      <c r="BM16" s="25">
        <v>0</v>
      </c>
      <c r="BN16" s="25">
        <v>0</v>
      </c>
      <c r="BO16" s="25">
        <v>0</v>
      </c>
      <c r="BP16" s="25">
        <v>0</v>
      </c>
      <c r="BQ16" s="25">
        <v>0</v>
      </c>
      <c r="BR16" s="25">
        <v>0</v>
      </c>
      <c r="BS16" s="25">
        <v>0</v>
      </c>
      <c r="BT16" s="25">
        <v>0</v>
      </c>
      <c r="BU16" s="25">
        <v>0</v>
      </c>
      <c r="BV16" s="25">
        <v>0</v>
      </c>
      <c r="BW16" s="25">
        <v>0</v>
      </c>
      <c r="BX16" s="25">
        <v>0</v>
      </c>
      <c r="BY16" s="25">
        <v>0</v>
      </c>
      <c r="BZ16" s="25">
        <v>0</v>
      </c>
      <c r="CA16" s="25">
        <v>0</v>
      </c>
      <c r="CB16" s="25">
        <v>0</v>
      </c>
      <c r="CC16" s="25">
        <v>0</v>
      </c>
      <c r="CD16" s="25">
        <v>0</v>
      </c>
      <c r="CE16" s="25">
        <v>0</v>
      </c>
      <c r="CF16" s="25">
        <v>0</v>
      </c>
      <c r="CG16" s="25">
        <v>0</v>
      </c>
      <c r="CH16" s="25">
        <v>0</v>
      </c>
      <c r="CI16" s="25">
        <v>0</v>
      </c>
      <c r="CJ16" s="25">
        <v>0</v>
      </c>
      <c r="CK16" s="25">
        <v>0</v>
      </c>
      <c r="CL16" s="25">
        <v>0</v>
      </c>
      <c r="CM16" s="25">
        <v>0</v>
      </c>
      <c r="CN16" s="25">
        <v>0</v>
      </c>
      <c r="CO16" s="25">
        <v>0</v>
      </c>
      <c r="CP16" s="25">
        <v>0</v>
      </c>
      <c r="CQ16" s="25">
        <v>0</v>
      </c>
      <c r="CR16" s="25">
        <v>0</v>
      </c>
      <c r="CS16" s="25">
        <v>0</v>
      </c>
      <c r="CT16" s="25">
        <v>0</v>
      </c>
      <c r="CU16" s="25">
        <v>0</v>
      </c>
      <c r="CV16" s="25">
        <v>0</v>
      </c>
      <c r="CW16" s="25">
        <v>0</v>
      </c>
      <c r="CX16" s="25">
        <v>0</v>
      </c>
      <c r="CY16" s="25">
        <v>0</v>
      </c>
      <c r="CZ16" s="25">
        <v>0</v>
      </c>
      <c r="DA16" s="25">
        <v>0</v>
      </c>
      <c r="DB16" s="25">
        <v>0</v>
      </c>
      <c r="DC16" s="25">
        <v>0</v>
      </c>
      <c r="DD16" s="25">
        <v>0</v>
      </c>
      <c r="DE16" s="25">
        <v>0</v>
      </c>
      <c r="DF16" s="25">
        <v>0</v>
      </c>
      <c r="DG16" s="25">
        <v>0</v>
      </c>
      <c r="DH16" s="25">
        <v>0</v>
      </c>
      <c r="DI16" s="25">
        <v>0</v>
      </c>
      <c r="DJ16" s="25">
        <v>0</v>
      </c>
      <c r="DK16" s="25">
        <v>0</v>
      </c>
      <c r="DL16" s="25">
        <v>0</v>
      </c>
      <c r="DM16" s="25">
        <v>0</v>
      </c>
      <c r="DN16" s="25">
        <v>0</v>
      </c>
      <c r="DO16" s="25">
        <v>0</v>
      </c>
      <c r="DP16" s="25">
        <v>0</v>
      </c>
      <c r="DQ16" s="25">
        <v>0</v>
      </c>
      <c r="DR16" s="25">
        <v>0</v>
      </c>
      <c r="DS16" s="25">
        <v>0</v>
      </c>
      <c r="DT16" s="25">
        <v>0</v>
      </c>
      <c r="DU16" s="25">
        <v>0</v>
      </c>
      <c r="DV16" s="25">
        <v>0</v>
      </c>
      <c r="DW16" s="25">
        <v>0</v>
      </c>
      <c r="DX16" s="25">
        <v>0</v>
      </c>
      <c r="DY16" s="25">
        <v>0</v>
      </c>
      <c r="DZ16" s="25">
        <v>0</v>
      </c>
      <c r="EA16" s="25">
        <v>0</v>
      </c>
      <c r="EB16" s="25">
        <v>0</v>
      </c>
      <c r="EC16" s="25">
        <v>0</v>
      </c>
      <c r="ED16" s="25">
        <v>0</v>
      </c>
      <c r="EE16" s="25">
        <v>0</v>
      </c>
      <c r="EF16" s="25">
        <v>0</v>
      </c>
      <c r="EG16" s="25">
        <v>0</v>
      </c>
      <c r="EH16" s="25">
        <v>0</v>
      </c>
      <c r="EI16" s="25">
        <v>0</v>
      </c>
      <c r="EJ16" s="25">
        <v>0</v>
      </c>
      <c r="EK16" s="25">
        <v>0</v>
      </c>
      <c r="EL16" s="25">
        <v>0</v>
      </c>
      <c r="EM16" s="25">
        <v>0</v>
      </c>
      <c r="EN16" s="25">
        <v>0</v>
      </c>
      <c r="EO16" s="25">
        <v>0</v>
      </c>
      <c r="EP16" s="25">
        <v>0</v>
      </c>
      <c r="EQ16" s="25">
        <v>0</v>
      </c>
      <c r="ER16" s="25">
        <v>0</v>
      </c>
      <c r="ES16" s="25">
        <v>0</v>
      </c>
      <c r="ET16" s="25">
        <v>0</v>
      </c>
      <c r="EU16" s="25">
        <v>0</v>
      </c>
      <c r="EV16" s="25">
        <v>0</v>
      </c>
      <c r="EW16" s="25">
        <v>0</v>
      </c>
      <c r="EX16" s="25">
        <v>0</v>
      </c>
      <c r="EY16" s="25">
        <v>0</v>
      </c>
      <c r="EZ16" s="25">
        <v>0</v>
      </c>
      <c r="FA16" s="25">
        <v>0</v>
      </c>
      <c r="FB16" s="25">
        <v>0</v>
      </c>
      <c r="FC16" s="25">
        <v>0</v>
      </c>
      <c r="FD16" s="25">
        <v>0</v>
      </c>
      <c r="FE16" s="25">
        <v>0</v>
      </c>
      <c r="FF16" s="25">
        <v>0</v>
      </c>
      <c r="FG16" s="25">
        <v>0</v>
      </c>
      <c r="FH16" s="25">
        <v>0</v>
      </c>
      <c r="FI16" s="25">
        <v>0</v>
      </c>
      <c r="FJ16" s="25">
        <v>0</v>
      </c>
      <c r="FK16" s="25">
        <v>0</v>
      </c>
      <c r="FL16" s="25">
        <v>0</v>
      </c>
      <c r="FM16" s="25">
        <v>0</v>
      </c>
      <c r="FN16" s="25">
        <v>0</v>
      </c>
      <c r="FO16" s="25">
        <v>0</v>
      </c>
      <c r="FP16" s="25">
        <v>0</v>
      </c>
      <c r="FQ16" s="25">
        <v>0</v>
      </c>
      <c r="FR16" s="25">
        <v>0</v>
      </c>
      <c r="FS16" s="25">
        <v>0</v>
      </c>
      <c r="FT16" s="25">
        <v>0</v>
      </c>
      <c r="FU16" s="25">
        <v>0</v>
      </c>
      <c r="FV16" s="25">
        <v>0</v>
      </c>
      <c r="FW16" s="25">
        <v>0</v>
      </c>
      <c r="FX16" s="25">
        <v>0</v>
      </c>
      <c r="FY16" s="25">
        <v>0</v>
      </c>
      <c r="FZ16" s="26">
        <f>SUM(C16:FY16)</f>
        <v>0</v>
      </c>
      <c r="GA16" s="11"/>
      <c r="GD16" s="11"/>
    </row>
    <row r="17" spans="1:255" s="19" customFormat="1" x14ac:dyDescent="0.25">
      <c r="A17" s="19" t="s">
        <v>403</v>
      </c>
      <c r="C17" s="18">
        <f>IF(C15-C16&lt;0,0,ROUND((C15-C16)/C14,2))</f>
        <v>3532171.81</v>
      </c>
      <c r="D17" s="18">
        <f t="shared" ref="D17:BO17" si="3">IF(D15-D16&lt;0,0,ROUND((D15-D16)/D14,2))</f>
        <v>21486454.890000001</v>
      </c>
      <c r="E17" s="18">
        <f t="shared" si="3"/>
        <v>2632918.65</v>
      </c>
      <c r="F17" s="18">
        <f t="shared" si="3"/>
        <v>12426435.800000001</v>
      </c>
      <c r="G17" s="18">
        <f t="shared" si="3"/>
        <v>350284.47</v>
      </c>
      <c r="H17" s="18">
        <f t="shared" si="3"/>
        <v>735010.58</v>
      </c>
      <c r="I17" s="18">
        <f t="shared" si="3"/>
        <v>4609659.2300000004</v>
      </c>
      <c r="J17" s="18">
        <f t="shared" si="3"/>
        <v>1441665.71</v>
      </c>
      <c r="K17" s="18">
        <f t="shared" si="3"/>
        <v>196885.64</v>
      </c>
      <c r="L17" s="18">
        <f t="shared" si="3"/>
        <v>311204.21000000002</v>
      </c>
      <c r="M17" s="18">
        <f t="shared" si="3"/>
        <v>526850.07999999996</v>
      </c>
      <c r="N17" s="18">
        <f t="shared" si="3"/>
        <v>31186311.489999998</v>
      </c>
      <c r="O17" s="18">
        <f t="shared" si="3"/>
        <v>5617238.4100000001</v>
      </c>
      <c r="P17" s="18">
        <f t="shared" si="3"/>
        <v>247538.39</v>
      </c>
      <c r="Q17" s="18">
        <f t="shared" si="3"/>
        <v>24275342.460000001</v>
      </c>
      <c r="R17" s="18">
        <f t="shared" si="3"/>
        <v>4341555.67</v>
      </c>
      <c r="S17" s="18">
        <f t="shared" si="3"/>
        <v>552144.64000000001</v>
      </c>
      <c r="T17" s="18">
        <f t="shared" si="3"/>
        <v>184576.74</v>
      </c>
      <c r="U17" s="18">
        <f t="shared" si="3"/>
        <v>37666.21</v>
      </c>
      <c r="V17" s="18">
        <f t="shared" si="3"/>
        <v>233594.25</v>
      </c>
      <c r="W17" s="18">
        <f t="shared" si="3"/>
        <v>189564.04</v>
      </c>
      <c r="X17" s="18">
        <f t="shared" si="3"/>
        <v>63616.81</v>
      </c>
      <c r="Y17" s="18">
        <f t="shared" si="3"/>
        <v>548048.16</v>
      </c>
      <c r="Z17" s="18">
        <f t="shared" si="3"/>
        <v>230111.07</v>
      </c>
      <c r="AA17" s="18">
        <f t="shared" si="3"/>
        <v>14029627.390000001</v>
      </c>
      <c r="AB17" s="18">
        <f t="shared" si="3"/>
        <v>3923217.77</v>
      </c>
      <c r="AC17" s="18">
        <f t="shared" si="3"/>
        <v>137382.54999999999</v>
      </c>
      <c r="AD17" s="18">
        <f t="shared" si="3"/>
        <v>283749.48</v>
      </c>
      <c r="AE17" s="18">
        <f t="shared" si="3"/>
        <v>103899.99</v>
      </c>
      <c r="AF17" s="18">
        <f t="shared" si="3"/>
        <v>171651.01</v>
      </c>
      <c r="AG17" s="18">
        <f t="shared" si="3"/>
        <v>192438.39999999999</v>
      </c>
      <c r="AH17" s="18">
        <f t="shared" si="3"/>
        <v>820967.23</v>
      </c>
      <c r="AI17" s="18">
        <f t="shared" si="3"/>
        <v>360093.34</v>
      </c>
      <c r="AJ17" s="18">
        <f t="shared" si="3"/>
        <v>172189.39</v>
      </c>
      <c r="AK17" s="18">
        <f t="shared" si="3"/>
        <v>171469.46</v>
      </c>
      <c r="AL17" s="18">
        <f t="shared" si="3"/>
        <v>168272.66</v>
      </c>
      <c r="AM17" s="18">
        <f t="shared" si="3"/>
        <v>305123.17</v>
      </c>
      <c r="AN17" s="18">
        <f t="shared" si="3"/>
        <v>65575.03</v>
      </c>
      <c r="AO17" s="18">
        <f t="shared" si="3"/>
        <v>2744139.89</v>
      </c>
      <c r="AP17" s="18">
        <f t="shared" si="3"/>
        <v>18204333.780000001</v>
      </c>
      <c r="AQ17" s="18">
        <f t="shared" si="3"/>
        <v>162581.29</v>
      </c>
      <c r="AR17" s="18">
        <f t="shared" si="3"/>
        <v>26523815.68</v>
      </c>
      <c r="AS17" s="18">
        <f t="shared" si="3"/>
        <v>1225851.6100000001</v>
      </c>
      <c r="AT17" s="18">
        <f t="shared" si="3"/>
        <v>1177789.42</v>
      </c>
      <c r="AU17" s="18">
        <f t="shared" si="3"/>
        <v>226023.27</v>
      </c>
      <c r="AV17" s="18">
        <f t="shared" si="3"/>
        <v>282239.15999999997</v>
      </c>
      <c r="AW17" s="18">
        <f t="shared" si="3"/>
        <v>258472.71</v>
      </c>
      <c r="AX17" s="18">
        <f t="shared" si="3"/>
        <v>67896.84</v>
      </c>
      <c r="AY17" s="18">
        <f t="shared" si="3"/>
        <v>309953.19</v>
      </c>
      <c r="AZ17" s="18">
        <f t="shared" si="3"/>
        <v>9540980.5199999996</v>
      </c>
      <c r="BA17" s="18">
        <f t="shared" si="3"/>
        <v>5866106.1399999997</v>
      </c>
      <c r="BB17" s="18">
        <f t="shared" si="3"/>
        <v>6095334.6200000001</v>
      </c>
      <c r="BC17" s="18">
        <f t="shared" si="3"/>
        <v>11397679.58</v>
      </c>
      <c r="BD17" s="18">
        <f t="shared" si="3"/>
        <v>1642399.6</v>
      </c>
      <c r="BE17" s="18">
        <f t="shared" si="3"/>
        <v>730456.32</v>
      </c>
      <c r="BF17" s="18">
        <f t="shared" si="3"/>
        <v>14728531.82</v>
      </c>
      <c r="BG17" s="18">
        <f t="shared" si="3"/>
        <v>769377.72</v>
      </c>
      <c r="BH17" s="18">
        <f t="shared" si="3"/>
        <v>433855.06</v>
      </c>
      <c r="BI17" s="18">
        <f t="shared" si="3"/>
        <v>292857.26</v>
      </c>
      <c r="BJ17" s="18">
        <f t="shared" si="3"/>
        <v>3266258.77</v>
      </c>
      <c r="BK17" s="18">
        <f t="shared" si="3"/>
        <v>20838321.989999998</v>
      </c>
      <c r="BL17" s="18">
        <f t="shared" si="3"/>
        <v>189822.35</v>
      </c>
      <c r="BM17" s="18">
        <f t="shared" si="3"/>
        <v>285771.08</v>
      </c>
      <c r="BN17" s="18">
        <f t="shared" si="3"/>
        <v>1956147.65</v>
      </c>
      <c r="BO17" s="18">
        <f t="shared" si="3"/>
        <v>847132.08</v>
      </c>
      <c r="BP17" s="18">
        <f t="shared" ref="BP17:EA17" si="4">IF(BP15-BP16&lt;0,0,ROUND((BP15-BP16)/BP14,2))</f>
        <v>104361.8</v>
      </c>
      <c r="BQ17" s="18">
        <f t="shared" si="4"/>
        <v>1774417.23</v>
      </c>
      <c r="BR17" s="18">
        <f t="shared" si="4"/>
        <v>3082419.5</v>
      </c>
      <c r="BS17" s="18">
        <f t="shared" si="4"/>
        <v>614844.31999999995</v>
      </c>
      <c r="BT17" s="18">
        <f t="shared" si="4"/>
        <v>201007.96</v>
      </c>
      <c r="BU17" s="18">
        <f t="shared" si="4"/>
        <v>254811.81</v>
      </c>
      <c r="BV17" s="18">
        <f t="shared" si="4"/>
        <v>0</v>
      </c>
      <c r="BW17" s="18">
        <f t="shared" si="4"/>
        <v>325091.74</v>
      </c>
      <c r="BX17" s="18">
        <f t="shared" si="4"/>
        <v>45717.69</v>
      </c>
      <c r="BY17" s="18">
        <f t="shared" si="4"/>
        <v>183208.5</v>
      </c>
      <c r="BZ17" s="18">
        <f t="shared" si="4"/>
        <v>203058.18</v>
      </c>
      <c r="CA17" s="18">
        <f t="shared" si="4"/>
        <v>16305.97</v>
      </c>
      <c r="CB17" s="18">
        <f t="shared" si="4"/>
        <v>32445147.649999999</v>
      </c>
      <c r="CC17" s="18">
        <f t="shared" si="4"/>
        <v>208006.82</v>
      </c>
      <c r="CD17" s="18">
        <f t="shared" si="4"/>
        <v>235531.59</v>
      </c>
      <c r="CE17" s="18">
        <f t="shared" si="4"/>
        <v>120923.14</v>
      </c>
      <c r="CF17" s="18">
        <f t="shared" si="4"/>
        <v>120668.59</v>
      </c>
      <c r="CG17" s="18">
        <f t="shared" si="4"/>
        <v>219615.97</v>
      </c>
      <c r="CH17" s="18">
        <f t="shared" si="4"/>
        <v>137771.45000000001</v>
      </c>
      <c r="CI17" s="18">
        <f t="shared" si="4"/>
        <v>394558</v>
      </c>
      <c r="CJ17" s="18">
        <f t="shared" si="4"/>
        <v>37285</v>
      </c>
      <c r="CK17" s="18">
        <f t="shared" si="4"/>
        <v>3259206.24</v>
      </c>
      <c r="CL17" s="18">
        <f t="shared" si="4"/>
        <v>964416.66</v>
      </c>
      <c r="CM17" s="18">
        <f t="shared" si="4"/>
        <v>619408.19999999995</v>
      </c>
      <c r="CN17" s="18">
        <f t="shared" si="4"/>
        <v>13857688.41</v>
      </c>
      <c r="CO17" s="18">
        <f t="shared" si="4"/>
        <v>5276034.84</v>
      </c>
      <c r="CP17" s="18">
        <f t="shared" si="4"/>
        <v>56015.61</v>
      </c>
      <c r="CQ17" s="18">
        <f t="shared" si="4"/>
        <v>581948.88</v>
      </c>
      <c r="CR17" s="18">
        <f t="shared" si="4"/>
        <v>260226.75</v>
      </c>
      <c r="CS17" s="18">
        <f t="shared" si="4"/>
        <v>219867.22</v>
      </c>
      <c r="CT17" s="18">
        <f t="shared" si="4"/>
        <v>118697.97</v>
      </c>
      <c r="CU17" s="18">
        <f t="shared" si="4"/>
        <v>334223.35999999999</v>
      </c>
      <c r="CV17" s="18">
        <f t="shared" si="4"/>
        <v>46290.87</v>
      </c>
      <c r="CW17" s="18">
        <f t="shared" si="4"/>
        <v>146909.70000000001</v>
      </c>
      <c r="CX17" s="18">
        <f t="shared" si="4"/>
        <v>257582.93</v>
      </c>
      <c r="CY17" s="18">
        <f t="shared" si="4"/>
        <v>72854.42</v>
      </c>
      <c r="CZ17" s="18">
        <f t="shared" si="4"/>
        <v>1040747.81</v>
      </c>
      <c r="DA17" s="18">
        <f t="shared" si="4"/>
        <v>148225.60999999999</v>
      </c>
      <c r="DB17" s="18">
        <f t="shared" si="4"/>
        <v>257956.08</v>
      </c>
      <c r="DC17" s="18">
        <f t="shared" si="4"/>
        <v>125278.79</v>
      </c>
      <c r="DD17" s="18">
        <f t="shared" si="4"/>
        <v>115540.99</v>
      </c>
      <c r="DE17" s="18">
        <f t="shared" si="4"/>
        <v>77902.02</v>
      </c>
      <c r="DF17" s="18">
        <f t="shared" si="4"/>
        <v>10740150.800000001</v>
      </c>
      <c r="DG17" s="18">
        <f t="shared" si="4"/>
        <v>44395.02</v>
      </c>
      <c r="DH17" s="18">
        <f t="shared" si="4"/>
        <v>786527.27</v>
      </c>
      <c r="DI17" s="18">
        <f t="shared" si="4"/>
        <v>1031532.03</v>
      </c>
      <c r="DJ17" s="18">
        <f t="shared" si="4"/>
        <v>470858.95</v>
      </c>
      <c r="DK17" s="18">
        <f t="shared" si="4"/>
        <v>373674.51</v>
      </c>
      <c r="DL17" s="18">
        <f t="shared" si="4"/>
        <v>3320012.02</v>
      </c>
      <c r="DM17" s="18">
        <f t="shared" si="4"/>
        <v>288219.2</v>
      </c>
      <c r="DN17" s="18">
        <f t="shared" si="4"/>
        <v>594576.17000000004</v>
      </c>
      <c r="DO17" s="18">
        <f t="shared" si="4"/>
        <v>2113325.94</v>
      </c>
      <c r="DP17" s="18">
        <f t="shared" si="4"/>
        <v>222666.74</v>
      </c>
      <c r="DQ17" s="18">
        <f t="shared" si="4"/>
        <v>0</v>
      </c>
      <c r="DR17" s="18">
        <f t="shared" si="4"/>
        <v>1064727.6000000001</v>
      </c>
      <c r="DS17" s="18">
        <f t="shared" si="4"/>
        <v>570949.31000000006</v>
      </c>
      <c r="DT17" s="18">
        <f t="shared" si="4"/>
        <v>242051.14</v>
      </c>
      <c r="DU17" s="18">
        <f t="shared" si="4"/>
        <v>315591.14</v>
      </c>
      <c r="DV17" s="18">
        <f t="shared" si="4"/>
        <v>272973.96999999997</v>
      </c>
      <c r="DW17" s="18">
        <f t="shared" si="4"/>
        <v>314629.03999999998</v>
      </c>
      <c r="DX17" s="18">
        <f t="shared" si="4"/>
        <v>109886.36</v>
      </c>
      <c r="DY17" s="18">
        <f t="shared" si="4"/>
        <v>171917.72</v>
      </c>
      <c r="DZ17" s="18">
        <f t="shared" si="4"/>
        <v>319090.78999999998</v>
      </c>
      <c r="EA17" s="18">
        <f t="shared" si="4"/>
        <v>0</v>
      </c>
      <c r="EB17" s="18">
        <f t="shared" ref="EB17:FX17" si="5">IF(EB15-EB16&lt;0,0,ROUND((EB15-EB16)/EB14,2))</f>
        <v>353232.66</v>
      </c>
      <c r="EC17" s="18">
        <f t="shared" si="5"/>
        <v>241647.4</v>
      </c>
      <c r="ED17" s="18">
        <f t="shared" si="5"/>
        <v>0</v>
      </c>
      <c r="EE17" s="18">
        <f t="shared" si="5"/>
        <v>238706.56</v>
      </c>
      <c r="EF17" s="18">
        <f t="shared" si="5"/>
        <v>1103267.1499999999</v>
      </c>
      <c r="EG17" s="18">
        <f t="shared" si="5"/>
        <v>237278.28</v>
      </c>
      <c r="EH17" s="18">
        <f t="shared" si="5"/>
        <v>269622.53999999998</v>
      </c>
      <c r="EI17" s="18">
        <f t="shared" si="5"/>
        <v>10032809.08</v>
      </c>
      <c r="EJ17" s="18">
        <f t="shared" si="5"/>
        <v>6339425.0300000003</v>
      </c>
      <c r="EK17" s="18">
        <f t="shared" si="5"/>
        <v>329103.42</v>
      </c>
      <c r="EL17" s="18">
        <f t="shared" si="5"/>
        <v>304924.06</v>
      </c>
      <c r="EM17" s="18">
        <f t="shared" si="5"/>
        <v>219092.87</v>
      </c>
      <c r="EN17" s="18">
        <f t="shared" si="5"/>
        <v>744865.76</v>
      </c>
      <c r="EO17" s="18">
        <f t="shared" si="5"/>
        <v>243301.56</v>
      </c>
      <c r="EP17" s="18">
        <f t="shared" si="5"/>
        <v>152826.25</v>
      </c>
      <c r="EQ17" s="18">
        <f t="shared" si="5"/>
        <v>1363373.3</v>
      </c>
      <c r="ER17" s="18">
        <f t="shared" si="5"/>
        <v>136360.12</v>
      </c>
      <c r="ES17" s="18">
        <f t="shared" si="5"/>
        <v>179131.06</v>
      </c>
      <c r="ET17" s="18">
        <f t="shared" si="5"/>
        <v>221682.79</v>
      </c>
      <c r="EU17" s="18">
        <f t="shared" si="5"/>
        <v>482525.32</v>
      </c>
      <c r="EV17" s="18">
        <f t="shared" si="5"/>
        <v>77971.199999999997</v>
      </c>
      <c r="EW17" s="18">
        <f t="shared" si="5"/>
        <v>334224.3</v>
      </c>
      <c r="EX17" s="18">
        <f t="shared" si="5"/>
        <v>232191.05</v>
      </c>
      <c r="EY17" s="18">
        <f t="shared" si="5"/>
        <v>432489.24</v>
      </c>
      <c r="EZ17" s="18">
        <f t="shared" si="5"/>
        <v>138458.31</v>
      </c>
      <c r="FA17" s="18">
        <f t="shared" si="5"/>
        <v>3792.07</v>
      </c>
      <c r="FB17" s="18">
        <f t="shared" si="5"/>
        <v>8346.58</v>
      </c>
      <c r="FC17" s="18">
        <f t="shared" si="5"/>
        <v>806897.43</v>
      </c>
      <c r="FD17" s="18">
        <f t="shared" si="5"/>
        <v>314053.40999999997</v>
      </c>
      <c r="FE17" s="18">
        <f t="shared" si="5"/>
        <v>99753.33</v>
      </c>
      <c r="FF17" s="18">
        <f t="shared" si="5"/>
        <v>232594.23</v>
      </c>
      <c r="FG17" s="18">
        <f t="shared" si="5"/>
        <v>150349.23000000001</v>
      </c>
      <c r="FH17" s="18">
        <f t="shared" si="5"/>
        <v>51121.07</v>
      </c>
      <c r="FI17" s="18">
        <f t="shared" si="5"/>
        <v>0</v>
      </c>
      <c r="FJ17" s="18">
        <f t="shared" si="5"/>
        <v>0</v>
      </c>
      <c r="FK17" s="18">
        <f t="shared" si="5"/>
        <v>0</v>
      </c>
      <c r="FL17" s="18">
        <f t="shared" si="5"/>
        <v>1527690.17</v>
      </c>
      <c r="FM17" s="18">
        <f t="shared" si="5"/>
        <v>1463635.96</v>
      </c>
      <c r="FN17" s="18">
        <f t="shared" si="5"/>
        <v>11278170.33</v>
      </c>
      <c r="FO17" s="18">
        <f t="shared" si="5"/>
        <v>0</v>
      </c>
      <c r="FP17" s="18">
        <f t="shared" si="5"/>
        <v>0</v>
      </c>
      <c r="FQ17" s="18">
        <f t="shared" si="5"/>
        <v>0</v>
      </c>
      <c r="FR17" s="18">
        <f t="shared" si="5"/>
        <v>0</v>
      </c>
      <c r="FS17" s="18">
        <f t="shared" si="5"/>
        <v>0</v>
      </c>
      <c r="FT17" s="18">
        <f t="shared" si="5"/>
        <v>0</v>
      </c>
      <c r="FU17" s="18">
        <f t="shared" si="5"/>
        <v>516404.31</v>
      </c>
      <c r="FV17" s="18">
        <f t="shared" si="5"/>
        <v>440556.47</v>
      </c>
      <c r="FW17" s="18">
        <f t="shared" si="5"/>
        <v>211254.91</v>
      </c>
      <c r="FX17" s="18">
        <f t="shared" si="5"/>
        <v>82429.61</v>
      </c>
      <c r="FY17" s="18">
        <f>IF(FY15-FY16&lt;0,0,ROUND((FY15-FY16)/FY14,2))-0.03</f>
        <v>18899500.890000001</v>
      </c>
      <c r="FZ17" s="11">
        <f>SUM(C17:FY17)</f>
        <v>419351226.98000014</v>
      </c>
      <c r="GB17" s="18"/>
    </row>
    <row r="18" spans="1:255" x14ac:dyDescent="0.25"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27"/>
      <c r="GB18" s="27"/>
      <c r="GC18" s="24"/>
    </row>
    <row r="19" spans="1:255" x14ac:dyDescent="0.25">
      <c r="A19" s="28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29"/>
      <c r="FZ19" s="11"/>
    </row>
    <row r="20" spans="1:255" s="28" customFormat="1" ht="13" x14ac:dyDescent="0.3">
      <c r="A20" s="30" t="s">
        <v>404</v>
      </c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</row>
    <row r="21" spans="1:255" s="28" customFormat="1" x14ac:dyDescent="0.25">
      <c r="A21" s="44" t="s">
        <v>405</v>
      </c>
      <c r="C21" s="31">
        <v>-18674.98</v>
      </c>
      <c r="D21" s="31">
        <v>-22855</v>
      </c>
      <c r="E21" s="31">
        <v>-19284.522500000003</v>
      </c>
      <c r="F21" s="31">
        <v>0</v>
      </c>
      <c r="G21" s="31">
        <v>0</v>
      </c>
      <c r="H21" s="31">
        <v>0</v>
      </c>
      <c r="I21" s="31">
        <v>-20383.333333333332</v>
      </c>
      <c r="J21" s="31">
        <v>-11904.583333333334</v>
      </c>
      <c r="K21" s="31">
        <v>0</v>
      </c>
      <c r="L21" s="31">
        <v>-8931.5833333333339</v>
      </c>
      <c r="M21" s="31">
        <v>0</v>
      </c>
      <c r="N21" s="31">
        <v>0</v>
      </c>
      <c r="O21" s="31">
        <v>-22218.75</v>
      </c>
      <c r="P21" s="31">
        <v>0</v>
      </c>
      <c r="Q21" s="31">
        <v>-15961.5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1">
        <v>0</v>
      </c>
      <c r="Y21" s="31">
        <v>0</v>
      </c>
      <c r="Z21" s="31">
        <v>0</v>
      </c>
      <c r="AA21" s="31">
        <v>-35550.614999999998</v>
      </c>
      <c r="AB21" s="31">
        <v>-25699.166666666668</v>
      </c>
      <c r="AC21" s="31">
        <v>0</v>
      </c>
      <c r="AD21" s="31">
        <v>0</v>
      </c>
      <c r="AE21" s="31">
        <v>0</v>
      </c>
      <c r="AF21" s="31">
        <v>0</v>
      </c>
      <c r="AG21" s="31">
        <v>0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0</v>
      </c>
      <c r="AO21" s="31">
        <v>-10841.877500000001</v>
      </c>
      <c r="AP21" s="31">
        <v>-46633.333333333336</v>
      </c>
      <c r="AQ21" s="31">
        <v>0</v>
      </c>
      <c r="AR21" s="31">
        <v>-21329.333333333332</v>
      </c>
      <c r="AS21" s="31">
        <v>-9442.5</v>
      </c>
      <c r="AT21" s="31">
        <v>0</v>
      </c>
      <c r="AU21" s="31">
        <v>0</v>
      </c>
      <c r="AV21" s="31">
        <v>0</v>
      </c>
      <c r="AW21" s="31">
        <v>0</v>
      </c>
      <c r="AX21" s="31">
        <v>0</v>
      </c>
      <c r="AY21" s="31">
        <v>0</v>
      </c>
      <c r="AZ21" s="31">
        <v>-6681.7483600000005</v>
      </c>
      <c r="BA21" s="31">
        <v>-5249.9451400000007</v>
      </c>
      <c r="BB21" s="31">
        <v>-4474.3850625000005</v>
      </c>
      <c r="BC21" s="31">
        <v>0</v>
      </c>
      <c r="BD21" s="31">
        <v>-2883.4925958333333</v>
      </c>
      <c r="BE21" s="31">
        <v>0</v>
      </c>
      <c r="BF21" s="31">
        <v>-20297.25</v>
      </c>
      <c r="BG21" s="31">
        <v>-596.58467499999995</v>
      </c>
      <c r="BH21" s="31">
        <v>0</v>
      </c>
      <c r="BI21" s="31">
        <v>0</v>
      </c>
      <c r="BJ21" s="31">
        <v>0</v>
      </c>
      <c r="BK21" s="31">
        <v>-7484.416666666667</v>
      </c>
      <c r="BL21" s="31">
        <v>0</v>
      </c>
      <c r="BM21" s="31">
        <v>0</v>
      </c>
      <c r="BN21" s="31">
        <v>0</v>
      </c>
      <c r="BO21" s="31">
        <v>0</v>
      </c>
      <c r="BP21" s="31">
        <v>0</v>
      </c>
      <c r="BQ21" s="31">
        <v>0</v>
      </c>
      <c r="BR21" s="31">
        <v>0</v>
      </c>
      <c r="BS21" s="31">
        <v>0</v>
      </c>
      <c r="BT21" s="31">
        <v>0</v>
      </c>
      <c r="BU21" s="31">
        <v>0</v>
      </c>
      <c r="BV21" s="31">
        <v>0</v>
      </c>
      <c r="BW21" s="31">
        <v>0</v>
      </c>
      <c r="BX21" s="31">
        <v>0</v>
      </c>
      <c r="BY21" s="31">
        <v>0</v>
      </c>
      <c r="BZ21" s="31">
        <v>0</v>
      </c>
      <c r="CA21" s="31">
        <v>0</v>
      </c>
      <c r="CB21" s="31">
        <v>-41597.106666666667</v>
      </c>
      <c r="CC21" s="31">
        <v>0</v>
      </c>
      <c r="CD21" s="31">
        <v>0</v>
      </c>
      <c r="CE21" s="31">
        <v>0</v>
      </c>
      <c r="CF21" s="31">
        <v>0</v>
      </c>
      <c r="CG21" s="31">
        <v>0</v>
      </c>
      <c r="CH21" s="31">
        <v>0</v>
      </c>
      <c r="CI21" s="31">
        <v>0</v>
      </c>
      <c r="CJ21" s="31">
        <v>0</v>
      </c>
      <c r="CK21" s="31">
        <v>0</v>
      </c>
      <c r="CL21" s="31">
        <v>0</v>
      </c>
      <c r="CM21" s="31">
        <v>0</v>
      </c>
      <c r="CN21" s="31">
        <v>-38149.333333333336</v>
      </c>
      <c r="CO21" s="31">
        <v>-19165.583333333332</v>
      </c>
      <c r="CP21" s="31">
        <v>0</v>
      </c>
      <c r="CQ21" s="31">
        <v>0</v>
      </c>
      <c r="CR21" s="31">
        <v>0</v>
      </c>
      <c r="CS21" s="31">
        <v>0</v>
      </c>
      <c r="CT21" s="31">
        <v>0</v>
      </c>
      <c r="CU21" s="31">
        <v>0</v>
      </c>
      <c r="CV21" s="31">
        <v>0</v>
      </c>
      <c r="CW21" s="31">
        <v>0</v>
      </c>
      <c r="CX21" s="31">
        <v>0</v>
      </c>
      <c r="CY21" s="31">
        <v>0</v>
      </c>
      <c r="CZ21" s="31">
        <v>-5333.333333333333</v>
      </c>
      <c r="DA21" s="31">
        <v>0</v>
      </c>
      <c r="DB21" s="31">
        <v>0</v>
      </c>
      <c r="DC21" s="31">
        <v>0</v>
      </c>
      <c r="DD21" s="31">
        <v>0</v>
      </c>
      <c r="DE21" s="31">
        <v>0</v>
      </c>
      <c r="DF21" s="31">
        <v>-30201</v>
      </c>
      <c r="DG21" s="31">
        <v>0</v>
      </c>
      <c r="DH21" s="31">
        <v>-10155.5</v>
      </c>
      <c r="DI21" s="31">
        <v>0</v>
      </c>
      <c r="DJ21" s="31">
        <v>0</v>
      </c>
      <c r="DK21" s="31">
        <v>0</v>
      </c>
      <c r="DL21" s="31">
        <v>-6240.6433333333334</v>
      </c>
      <c r="DM21" s="31">
        <v>0</v>
      </c>
      <c r="DN21" s="31">
        <v>0</v>
      </c>
      <c r="DO21" s="31">
        <v>0</v>
      </c>
      <c r="DP21" s="31">
        <v>0</v>
      </c>
      <c r="DQ21" s="31">
        <v>0</v>
      </c>
      <c r="DR21" s="31">
        <v>0</v>
      </c>
      <c r="DS21" s="31">
        <v>0</v>
      </c>
      <c r="DT21" s="31">
        <v>0</v>
      </c>
      <c r="DU21" s="31">
        <v>0</v>
      </c>
      <c r="DV21" s="31">
        <v>0</v>
      </c>
      <c r="DW21" s="31">
        <v>0</v>
      </c>
      <c r="DX21" s="31">
        <v>0</v>
      </c>
      <c r="DY21" s="31">
        <v>0</v>
      </c>
      <c r="DZ21" s="31">
        <v>0</v>
      </c>
      <c r="EA21" s="31">
        <v>0</v>
      </c>
      <c r="EB21" s="31">
        <v>0</v>
      </c>
      <c r="EC21" s="31">
        <v>0</v>
      </c>
      <c r="ED21" s="31">
        <v>0</v>
      </c>
      <c r="EE21" s="31">
        <v>0</v>
      </c>
      <c r="EF21" s="31">
        <v>0</v>
      </c>
      <c r="EG21" s="31">
        <v>0</v>
      </c>
      <c r="EH21" s="31">
        <v>0</v>
      </c>
      <c r="EI21" s="31">
        <v>0</v>
      </c>
      <c r="EJ21" s="31">
        <v>0</v>
      </c>
      <c r="EK21" s="31">
        <v>0</v>
      </c>
      <c r="EL21" s="31">
        <v>-8483.25</v>
      </c>
      <c r="EM21" s="31">
        <v>0</v>
      </c>
      <c r="EN21" s="31">
        <v>0</v>
      </c>
      <c r="EO21" s="31">
        <v>0</v>
      </c>
      <c r="EP21" s="31">
        <v>0</v>
      </c>
      <c r="EQ21" s="31">
        <v>0</v>
      </c>
      <c r="ER21" s="31">
        <v>0</v>
      </c>
      <c r="ES21" s="31">
        <v>0</v>
      </c>
      <c r="ET21" s="31">
        <v>0</v>
      </c>
      <c r="EU21" s="31">
        <v>0</v>
      </c>
      <c r="EV21" s="31">
        <v>0</v>
      </c>
      <c r="EW21" s="31">
        <v>0</v>
      </c>
      <c r="EX21" s="31">
        <v>0</v>
      </c>
      <c r="EY21" s="31">
        <v>0</v>
      </c>
      <c r="EZ21" s="31">
        <v>0</v>
      </c>
      <c r="FA21" s="31">
        <v>0</v>
      </c>
      <c r="FB21" s="31">
        <v>0</v>
      </c>
      <c r="FC21" s="31">
        <v>-16717.819166666664</v>
      </c>
      <c r="FD21" s="31">
        <v>0</v>
      </c>
      <c r="FE21" s="31">
        <v>0</v>
      </c>
      <c r="FF21" s="31">
        <v>0</v>
      </c>
      <c r="FG21" s="31">
        <v>0</v>
      </c>
      <c r="FH21" s="31">
        <v>0</v>
      </c>
      <c r="FI21" s="31">
        <v>0</v>
      </c>
      <c r="FJ21" s="31">
        <v>0</v>
      </c>
      <c r="FK21" s="31">
        <v>0</v>
      </c>
      <c r="FL21" s="31">
        <v>-19684.333333333332</v>
      </c>
      <c r="FM21" s="31">
        <v>0</v>
      </c>
      <c r="FN21" s="31">
        <v>-13886.5725</v>
      </c>
      <c r="FO21" s="31">
        <v>0</v>
      </c>
      <c r="FP21" s="31">
        <v>0</v>
      </c>
      <c r="FQ21" s="31">
        <v>0</v>
      </c>
      <c r="FR21" s="31">
        <v>0</v>
      </c>
      <c r="FS21" s="31">
        <v>0</v>
      </c>
      <c r="FT21" s="31">
        <v>0</v>
      </c>
      <c r="FU21" s="31">
        <v>0</v>
      </c>
      <c r="FV21" s="31">
        <v>0</v>
      </c>
      <c r="FW21" s="31">
        <v>0</v>
      </c>
      <c r="FX21" s="31">
        <v>0</v>
      </c>
      <c r="FY21" s="31">
        <v>0</v>
      </c>
      <c r="FZ21" s="28">
        <f>SUM(C21:FY21)</f>
        <v>-546993.37583333335</v>
      </c>
    </row>
    <row r="22" spans="1:255" s="28" customFormat="1" x14ac:dyDescent="0.25">
      <c r="A22" s="44" t="s">
        <v>406</v>
      </c>
      <c r="C22" s="31">
        <v>0</v>
      </c>
      <c r="D22" s="31">
        <v>-457373.05</v>
      </c>
      <c r="E22" s="31">
        <v>0</v>
      </c>
      <c r="F22" s="31">
        <v>-190958.09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v>-138065.91</v>
      </c>
      <c r="O22" s="31">
        <v>-81829.59</v>
      </c>
      <c r="P22" s="31">
        <v>0</v>
      </c>
      <c r="Q22" s="31">
        <v>-424307.94999999995</v>
      </c>
      <c r="R22" s="31">
        <v>0</v>
      </c>
      <c r="S22" s="31">
        <v>0</v>
      </c>
      <c r="T22" s="31">
        <v>0</v>
      </c>
      <c r="U22" s="31">
        <v>0</v>
      </c>
      <c r="V22" s="31">
        <v>0</v>
      </c>
      <c r="W22" s="31">
        <v>0</v>
      </c>
      <c r="X22" s="31">
        <v>0</v>
      </c>
      <c r="Y22" s="31">
        <v>0</v>
      </c>
      <c r="Z22" s="31">
        <v>0</v>
      </c>
      <c r="AA22" s="31">
        <v>-364077.60000000003</v>
      </c>
      <c r="AB22" s="31">
        <v>-119289.58</v>
      </c>
      <c r="AC22" s="31">
        <v>0</v>
      </c>
      <c r="AD22" s="31">
        <v>0</v>
      </c>
      <c r="AE22" s="31">
        <v>0</v>
      </c>
      <c r="AF22" s="31">
        <v>0</v>
      </c>
      <c r="AG22" s="31">
        <v>0</v>
      </c>
      <c r="AH22" s="31">
        <v>0</v>
      </c>
      <c r="AI22" s="31">
        <v>0</v>
      </c>
      <c r="AJ22" s="31">
        <v>0</v>
      </c>
      <c r="AK22" s="31">
        <v>0</v>
      </c>
      <c r="AL22" s="31">
        <v>0</v>
      </c>
      <c r="AM22" s="31">
        <v>0</v>
      </c>
      <c r="AN22" s="31">
        <v>0</v>
      </c>
      <c r="AO22" s="31">
        <v>0</v>
      </c>
      <c r="AP22" s="31">
        <v>-196082.48</v>
      </c>
      <c r="AQ22" s="31">
        <v>0</v>
      </c>
      <c r="AR22" s="31">
        <v>-1587472.6500000004</v>
      </c>
      <c r="AS22" s="31">
        <v>0</v>
      </c>
      <c r="AT22" s="31">
        <v>-52815.46</v>
      </c>
      <c r="AU22" s="31">
        <v>0</v>
      </c>
      <c r="AV22" s="31">
        <v>0</v>
      </c>
      <c r="AW22" s="31">
        <v>0</v>
      </c>
      <c r="AX22" s="31">
        <v>0</v>
      </c>
      <c r="AY22" s="31">
        <v>0</v>
      </c>
      <c r="AZ22" s="31">
        <v>-254756.5</v>
      </c>
      <c r="BA22" s="31">
        <v>-13864.58</v>
      </c>
      <c r="BB22" s="31">
        <v>0</v>
      </c>
      <c r="BC22" s="45">
        <v>-89858</v>
      </c>
      <c r="BD22" s="31">
        <v>0</v>
      </c>
      <c r="BE22" s="31">
        <v>0</v>
      </c>
      <c r="BF22" s="31">
        <v>-369262.51</v>
      </c>
      <c r="BG22" s="31">
        <v>0</v>
      </c>
      <c r="BH22" s="31">
        <v>0</v>
      </c>
      <c r="BI22" s="31">
        <v>0</v>
      </c>
      <c r="BJ22" s="31">
        <v>-231303.91999999998</v>
      </c>
      <c r="BK22" s="31">
        <v>-711685.33</v>
      </c>
      <c r="BL22" s="31">
        <v>0</v>
      </c>
      <c r="BM22" s="31">
        <v>0</v>
      </c>
      <c r="BN22" s="31">
        <v>0</v>
      </c>
      <c r="BO22" s="31">
        <v>0</v>
      </c>
      <c r="BP22" s="31">
        <v>0</v>
      </c>
      <c r="BQ22" s="31">
        <v>-42339.13</v>
      </c>
      <c r="BR22" s="31">
        <v>0</v>
      </c>
      <c r="BS22" s="31">
        <v>0</v>
      </c>
      <c r="BT22" s="31">
        <v>0</v>
      </c>
      <c r="BU22" s="31">
        <v>0</v>
      </c>
      <c r="BV22" s="31">
        <v>0</v>
      </c>
      <c r="BW22" s="31">
        <v>0</v>
      </c>
      <c r="BX22" s="31">
        <v>0</v>
      </c>
      <c r="BY22" s="31">
        <v>0</v>
      </c>
      <c r="BZ22" s="31">
        <v>0</v>
      </c>
      <c r="CA22" s="31">
        <v>0</v>
      </c>
      <c r="CB22" s="31">
        <v>-449359.31999999995</v>
      </c>
      <c r="CC22" s="31">
        <v>0</v>
      </c>
      <c r="CD22" s="31">
        <v>0</v>
      </c>
      <c r="CE22" s="31">
        <v>0</v>
      </c>
      <c r="CF22" s="31">
        <v>0</v>
      </c>
      <c r="CG22" s="31">
        <v>0</v>
      </c>
      <c r="CH22" s="31">
        <v>0</v>
      </c>
      <c r="CI22" s="31">
        <v>0</v>
      </c>
      <c r="CJ22" s="31">
        <v>0</v>
      </c>
      <c r="CK22" s="31">
        <v>-18702.38</v>
      </c>
      <c r="CL22" s="31">
        <v>0</v>
      </c>
      <c r="CM22" s="31">
        <v>0</v>
      </c>
      <c r="CN22" s="31">
        <v>-224429.38</v>
      </c>
      <c r="CO22" s="31">
        <v>-294446.92</v>
      </c>
      <c r="CP22" s="31">
        <v>0</v>
      </c>
      <c r="CQ22" s="31">
        <v>0</v>
      </c>
      <c r="CR22" s="31">
        <v>0</v>
      </c>
      <c r="CS22" s="31">
        <v>0</v>
      </c>
      <c r="CT22" s="31">
        <v>0</v>
      </c>
      <c r="CU22" s="31">
        <v>0</v>
      </c>
      <c r="CV22" s="31">
        <v>0</v>
      </c>
      <c r="CW22" s="31">
        <v>0</v>
      </c>
      <c r="CX22" s="31">
        <v>0</v>
      </c>
      <c r="CY22" s="31">
        <v>0</v>
      </c>
      <c r="CZ22" s="31">
        <v>0</v>
      </c>
      <c r="DA22" s="31">
        <v>0</v>
      </c>
      <c r="DB22" s="31">
        <v>0</v>
      </c>
      <c r="DC22" s="31">
        <v>0</v>
      </c>
      <c r="DD22" s="31">
        <v>0</v>
      </c>
      <c r="DE22" s="31">
        <v>0</v>
      </c>
      <c r="DF22" s="31">
        <v>-59553.96</v>
      </c>
      <c r="DG22" s="31">
        <v>0</v>
      </c>
      <c r="DH22" s="31">
        <v>0</v>
      </c>
      <c r="DI22" s="31">
        <v>0</v>
      </c>
      <c r="DJ22" s="31">
        <v>0</v>
      </c>
      <c r="DK22" s="31">
        <v>0</v>
      </c>
      <c r="DL22" s="31">
        <v>0</v>
      </c>
      <c r="DM22" s="31">
        <v>0</v>
      </c>
      <c r="DN22" s="31">
        <v>0</v>
      </c>
      <c r="DO22" s="31">
        <v>0</v>
      </c>
      <c r="DP22" s="31">
        <v>0</v>
      </c>
      <c r="DQ22" s="31">
        <v>0</v>
      </c>
      <c r="DR22" s="31">
        <v>0</v>
      </c>
      <c r="DS22" s="31">
        <v>0</v>
      </c>
      <c r="DT22" s="31">
        <v>0</v>
      </c>
      <c r="DU22" s="31">
        <v>0</v>
      </c>
      <c r="DV22" s="31">
        <v>0</v>
      </c>
      <c r="DW22" s="31">
        <v>0</v>
      </c>
      <c r="DX22" s="31">
        <v>0</v>
      </c>
      <c r="DY22" s="31">
        <v>0</v>
      </c>
      <c r="DZ22" s="31">
        <v>0</v>
      </c>
      <c r="EA22" s="31">
        <v>0</v>
      </c>
      <c r="EB22" s="31">
        <v>0</v>
      </c>
      <c r="EC22" s="31">
        <v>0</v>
      </c>
      <c r="ED22" s="31">
        <v>0</v>
      </c>
      <c r="EE22" s="31">
        <v>0</v>
      </c>
      <c r="EF22" s="31">
        <v>0</v>
      </c>
      <c r="EG22" s="31">
        <v>0</v>
      </c>
      <c r="EH22" s="31">
        <v>0</v>
      </c>
      <c r="EI22" s="31">
        <v>-185237.51</v>
      </c>
      <c r="EJ22" s="31">
        <v>-87490.709999999992</v>
      </c>
      <c r="EK22" s="31">
        <v>0</v>
      </c>
      <c r="EL22" s="31">
        <v>0</v>
      </c>
      <c r="EM22" s="31">
        <v>0</v>
      </c>
      <c r="EN22" s="31">
        <v>0</v>
      </c>
      <c r="EO22" s="31">
        <v>0</v>
      </c>
      <c r="EP22" s="31">
        <v>0</v>
      </c>
      <c r="EQ22" s="31">
        <v>0</v>
      </c>
      <c r="ER22" s="31">
        <v>0</v>
      </c>
      <c r="ES22" s="31">
        <v>0</v>
      </c>
      <c r="ET22" s="31">
        <v>0</v>
      </c>
      <c r="EU22" s="31">
        <v>0</v>
      </c>
      <c r="EV22" s="31">
        <v>0</v>
      </c>
      <c r="EW22" s="31">
        <v>0</v>
      </c>
      <c r="EX22" s="31">
        <v>0</v>
      </c>
      <c r="EY22" s="31">
        <v>0</v>
      </c>
      <c r="EZ22" s="31">
        <v>0</v>
      </c>
      <c r="FA22" s="31">
        <v>0</v>
      </c>
      <c r="FB22" s="31">
        <v>0</v>
      </c>
      <c r="FC22" s="31">
        <v>0</v>
      </c>
      <c r="FD22" s="31">
        <v>0</v>
      </c>
      <c r="FE22" s="31">
        <v>0</v>
      </c>
      <c r="FF22" s="31">
        <v>0</v>
      </c>
      <c r="FG22" s="31">
        <v>0</v>
      </c>
      <c r="FH22" s="31">
        <v>0</v>
      </c>
      <c r="FI22" s="31">
        <v>0</v>
      </c>
      <c r="FJ22" s="31">
        <v>0</v>
      </c>
      <c r="FK22" s="31">
        <v>0</v>
      </c>
      <c r="FL22" s="31">
        <v>-117753.76</v>
      </c>
      <c r="FM22" s="31">
        <v>-60401.21</v>
      </c>
      <c r="FN22" s="31">
        <v>-487070.08</v>
      </c>
      <c r="FO22" s="31">
        <v>0</v>
      </c>
      <c r="FP22" s="31">
        <v>0</v>
      </c>
      <c r="FQ22" s="31">
        <v>0</v>
      </c>
      <c r="FR22" s="31">
        <v>0</v>
      </c>
      <c r="FS22" s="31">
        <v>0</v>
      </c>
      <c r="FT22" s="31">
        <v>0</v>
      </c>
      <c r="FU22" s="31">
        <v>0</v>
      </c>
      <c r="FV22" s="31">
        <v>0</v>
      </c>
      <c r="FW22" s="31">
        <v>0</v>
      </c>
      <c r="FX22" s="31">
        <v>0</v>
      </c>
      <c r="FY22" s="31">
        <v>-1883392.3699999999</v>
      </c>
      <c r="FZ22" s="28">
        <f>SUM(C22:FY22)</f>
        <v>-9193179.9299999997</v>
      </c>
    </row>
    <row r="23" spans="1:255" s="33" customFormat="1" x14ac:dyDescent="0.25">
      <c r="A23" s="44" t="s">
        <v>407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 s="31">
        <v>0</v>
      </c>
      <c r="AC23" s="31">
        <v>0</v>
      </c>
      <c r="AD23" s="31">
        <v>0</v>
      </c>
      <c r="AE23" s="31">
        <v>0</v>
      </c>
      <c r="AF23" s="31">
        <v>0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1">
        <v>0</v>
      </c>
      <c r="AQ23" s="31">
        <v>0</v>
      </c>
      <c r="AR23" s="31">
        <v>0</v>
      </c>
      <c r="AS23" s="31">
        <v>0</v>
      </c>
      <c r="AT23" s="31">
        <v>0</v>
      </c>
      <c r="AU23" s="31">
        <v>0</v>
      </c>
      <c r="AV23" s="31">
        <v>0</v>
      </c>
      <c r="AW23" s="31">
        <v>0</v>
      </c>
      <c r="AX23" s="31">
        <v>0</v>
      </c>
      <c r="AY23" s="31">
        <v>0</v>
      </c>
      <c r="AZ23" s="31">
        <v>0</v>
      </c>
      <c r="BA23" s="31">
        <v>0</v>
      </c>
      <c r="BB23" s="31">
        <v>0</v>
      </c>
      <c r="BC23" s="31">
        <v>0</v>
      </c>
      <c r="BD23" s="31">
        <v>0</v>
      </c>
      <c r="BE23" s="31">
        <v>0</v>
      </c>
      <c r="BF23" s="31">
        <v>0</v>
      </c>
      <c r="BG23" s="31">
        <v>0</v>
      </c>
      <c r="BH23" s="31">
        <v>0</v>
      </c>
      <c r="BI23" s="31">
        <v>0</v>
      </c>
      <c r="BJ23" s="31">
        <v>0</v>
      </c>
      <c r="BK23" s="31">
        <v>0</v>
      </c>
      <c r="BL23" s="31">
        <v>0</v>
      </c>
      <c r="BM23" s="31">
        <v>0</v>
      </c>
      <c r="BN23" s="31">
        <v>0</v>
      </c>
      <c r="BO23" s="31">
        <v>0</v>
      </c>
      <c r="BP23" s="31">
        <v>0</v>
      </c>
      <c r="BQ23" s="31">
        <v>0</v>
      </c>
      <c r="BR23" s="31">
        <v>0</v>
      </c>
      <c r="BS23" s="31">
        <v>0</v>
      </c>
      <c r="BT23" s="31">
        <v>0</v>
      </c>
      <c r="BU23" s="31">
        <v>0</v>
      </c>
      <c r="BV23" s="31">
        <v>0</v>
      </c>
      <c r="BW23" s="31">
        <v>0</v>
      </c>
      <c r="BX23" s="31">
        <v>0</v>
      </c>
      <c r="BY23" s="31">
        <v>0</v>
      </c>
      <c r="BZ23" s="31">
        <v>0</v>
      </c>
      <c r="CA23" s="31">
        <v>0</v>
      </c>
      <c r="CB23" s="31">
        <v>0</v>
      </c>
      <c r="CC23" s="31">
        <v>0</v>
      </c>
      <c r="CD23" s="31">
        <v>0</v>
      </c>
      <c r="CE23" s="31">
        <v>0</v>
      </c>
      <c r="CF23" s="31">
        <v>0</v>
      </c>
      <c r="CG23" s="31">
        <v>0</v>
      </c>
      <c r="CH23" s="31">
        <v>0</v>
      </c>
      <c r="CI23" s="31">
        <v>0</v>
      </c>
      <c r="CJ23" s="31">
        <v>0</v>
      </c>
      <c r="CK23" s="31">
        <v>0</v>
      </c>
      <c r="CL23" s="31">
        <v>0</v>
      </c>
      <c r="CM23" s="31">
        <v>0</v>
      </c>
      <c r="CN23" s="31">
        <v>0</v>
      </c>
      <c r="CO23" s="31">
        <v>0</v>
      </c>
      <c r="CP23" s="31">
        <v>0</v>
      </c>
      <c r="CQ23" s="31">
        <v>0</v>
      </c>
      <c r="CR23" s="31">
        <v>0</v>
      </c>
      <c r="CS23" s="31">
        <v>0</v>
      </c>
      <c r="CT23" s="31">
        <v>0</v>
      </c>
      <c r="CU23" s="31">
        <v>0</v>
      </c>
      <c r="CV23" s="31">
        <v>0</v>
      </c>
      <c r="CW23" s="31">
        <v>0</v>
      </c>
      <c r="CX23" s="31">
        <v>0</v>
      </c>
      <c r="CY23" s="31">
        <v>0</v>
      </c>
      <c r="CZ23" s="31">
        <v>0</v>
      </c>
      <c r="DA23" s="31">
        <v>0</v>
      </c>
      <c r="DB23" s="31">
        <v>0</v>
      </c>
      <c r="DC23" s="31">
        <v>0</v>
      </c>
      <c r="DD23" s="31">
        <v>0</v>
      </c>
      <c r="DE23" s="31">
        <v>0</v>
      </c>
      <c r="DF23" s="31">
        <v>0</v>
      </c>
      <c r="DG23" s="31">
        <v>0</v>
      </c>
      <c r="DH23" s="31">
        <v>0</v>
      </c>
      <c r="DI23" s="31">
        <v>0</v>
      </c>
      <c r="DJ23" s="31">
        <v>0</v>
      </c>
      <c r="DK23" s="31">
        <v>0</v>
      </c>
      <c r="DL23" s="31">
        <v>0</v>
      </c>
      <c r="DM23" s="31">
        <v>0</v>
      </c>
      <c r="DN23" s="31">
        <v>0</v>
      </c>
      <c r="DO23" s="31">
        <v>0</v>
      </c>
      <c r="DP23" s="31">
        <v>0</v>
      </c>
      <c r="DQ23" s="31">
        <v>0</v>
      </c>
      <c r="DR23" s="31">
        <v>0</v>
      </c>
      <c r="DS23" s="31">
        <v>0</v>
      </c>
      <c r="DT23" s="31">
        <v>0</v>
      </c>
      <c r="DU23" s="31">
        <v>0</v>
      </c>
      <c r="DV23" s="31">
        <v>0</v>
      </c>
      <c r="DW23" s="31">
        <v>0</v>
      </c>
      <c r="DX23" s="31">
        <v>0</v>
      </c>
      <c r="DY23" s="31">
        <v>0</v>
      </c>
      <c r="DZ23" s="31">
        <v>0</v>
      </c>
      <c r="EA23" s="31">
        <v>0</v>
      </c>
      <c r="EB23" s="31">
        <v>0</v>
      </c>
      <c r="EC23" s="31">
        <v>0</v>
      </c>
      <c r="ED23" s="31">
        <v>0</v>
      </c>
      <c r="EE23" s="31">
        <v>0</v>
      </c>
      <c r="EF23" s="31">
        <v>0</v>
      </c>
      <c r="EG23" s="31">
        <v>0</v>
      </c>
      <c r="EH23" s="31">
        <v>0</v>
      </c>
      <c r="EI23" s="31">
        <v>0</v>
      </c>
      <c r="EJ23" s="31">
        <v>0</v>
      </c>
      <c r="EK23" s="31">
        <v>0</v>
      </c>
      <c r="EL23" s="31">
        <v>0</v>
      </c>
      <c r="EM23" s="31">
        <v>0</v>
      </c>
      <c r="EN23" s="31">
        <v>0</v>
      </c>
      <c r="EO23" s="31">
        <v>0</v>
      </c>
      <c r="EP23" s="31">
        <v>0</v>
      </c>
      <c r="EQ23" s="31">
        <v>0</v>
      </c>
      <c r="ER23" s="31">
        <v>0</v>
      </c>
      <c r="ES23" s="31">
        <v>0</v>
      </c>
      <c r="ET23" s="31">
        <v>0</v>
      </c>
      <c r="EU23" s="31">
        <v>0</v>
      </c>
      <c r="EV23" s="31">
        <v>0</v>
      </c>
      <c r="EW23" s="31">
        <v>0</v>
      </c>
      <c r="EX23" s="31">
        <v>0</v>
      </c>
      <c r="EY23" s="31">
        <v>0</v>
      </c>
      <c r="EZ23" s="31">
        <v>0</v>
      </c>
      <c r="FA23" s="31">
        <v>0</v>
      </c>
      <c r="FB23" s="31">
        <v>0</v>
      </c>
      <c r="FC23" s="31">
        <v>0</v>
      </c>
      <c r="FD23" s="31">
        <v>0</v>
      </c>
      <c r="FE23" s="31">
        <v>0</v>
      </c>
      <c r="FF23" s="31">
        <v>0</v>
      </c>
      <c r="FG23" s="31">
        <v>0</v>
      </c>
      <c r="FH23" s="31">
        <v>0</v>
      </c>
      <c r="FI23" s="31">
        <v>0</v>
      </c>
      <c r="FJ23" s="31">
        <v>0</v>
      </c>
      <c r="FK23" s="31">
        <v>0</v>
      </c>
      <c r="FL23" s="31">
        <v>0</v>
      </c>
      <c r="FM23" s="31">
        <v>0</v>
      </c>
      <c r="FN23" s="31">
        <v>0</v>
      </c>
      <c r="FO23" s="31">
        <v>0</v>
      </c>
      <c r="FP23" s="31">
        <v>0</v>
      </c>
      <c r="FQ23" s="31">
        <v>0</v>
      </c>
      <c r="FR23" s="31">
        <v>0</v>
      </c>
      <c r="FS23" s="31">
        <v>0</v>
      </c>
      <c r="FT23" s="31">
        <v>0</v>
      </c>
      <c r="FU23" s="31">
        <v>0</v>
      </c>
      <c r="FV23" s="31">
        <v>0</v>
      </c>
      <c r="FW23" s="31">
        <v>0</v>
      </c>
      <c r="FX23" s="31">
        <v>0</v>
      </c>
      <c r="FY23" s="31">
        <v>-755980.01</v>
      </c>
      <c r="FZ23" s="28">
        <f>SUM(C23:FY23)</f>
        <v>-755980.01</v>
      </c>
      <c r="GA23" s="28"/>
      <c r="GB23" s="28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</row>
    <row r="24" spans="1:255" s="33" customFormat="1" x14ac:dyDescent="0.25">
      <c r="A24" s="44" t="s">
        <v>408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1">
        <v>0</v>
      </c>
      <c r="W24" s="31">
        <v>0</v>
      </c>
      <c r="X24" s="31">
        <v>0</v>
      </c>
      <c r="Y24" s="31">
        <v>0</v>
      </c>
      <c r="Z24" s="31">
        <v>0</v>
      </c>
      <c r="AA24" s="31">
        <v>0</v>
      </c>
      <c r="AB24" s="32">
        <v>0</v>
      </c>
      <c r="AC24" s="31">
        <v>0</v>
      </c>
      <c r="AD24" s="31">
        <v>0</v>
      </c>
      <c r="AE24" s="31">
        <v>0</v>
      </c>
      <c r="AF24" s="31">
        <v>0</v>
      </c>
      <c r="AG24" s="31">
        <v>0</v>
      </c>
      <c r="AH24" s="31">
        <v>0</v>
      </c>
      <c r="AI24" s="31">
        <v>0</v>
      </c>
      <c r="AJ24" s="31">
        <v>0</v>
      </c>
      <c r="AK24" s="31">
        <v>0</v>
      </c>
      <c r="AL24" s="31">
        <v>0</v>
      </c>
      <c r="AM24" s="31">
        <v>0</v>
      </c>
      <c r="AN24" s="31">
        <v>0</v>
      </c>
      <c r="AO24" s="31">
        <v>0</v>
      </c>
      <c r="AP24" s="31">
        <v>0</v>
      </c>
      <c r="AQ24" s="31">
        <v>0</v>
      </c>
      <c r="AR24" s="31">
        <v>0</v>
      </c>
      <c r="AS24" s="31">
        <v>0</v>
      </c>
      <c r="AT24" s="31">
        <v>0</v>
      </c>
      <c r="AU24" s="31">
        <v>0</v>
      </c>
      <c r="AV24" s="31">
        <v>0</v>
      </c>
      <c r="AW24" s="31">
        <v>0</v>
      </c>
      <c r="AX24" s="31">
        <v>0</v>
      </c>
      <c r="AY24" s="31">
        <v>0</v>
      </c>
      <c r="AZ24" s="31">
        <v>0</v>
      </c>
      <c r="BA24" s="31">
        <v>0</v>
      </c>
      <c r="BB24" s="31">
        <v>0</v>
      </c>
      <c r="BC24" s="31">
        <v>0</v>
      </c>
      <c r="BD24" s="31">
        <v>0</v>
      </c>
      <c r="BE24" s="31">
        <v>0</v>
      </c>
      <c r="BF24" s="31">
        <v>0</v>
      </c>
      <c r="BG24" s="31">
        <v>0</v>
      </c>
      <c r="BH24" s="31">
        <v>0</v>
      </c>
      <c r="BI24" s="31">
        <v>0</v>
      </c>
      <c r="BJ24" s="31">
        <v>0</v>
      </c>
      <c r="BK24" s="31">
        <v>0</v>
      </c>
      <c r="BL24" s="31">
        <v>0</v>
      </c>
      <c r="BM24" s="31">
        <v>0</v>
      </c>
      <c r="BN24" s="31">
        <v>0</v>
      </c>
      <c r="BO24" s="31">
        <v>0</v>
      </c>
      <c r="BP24" s="31">
        <v>0</v>
      </c>
      <c r="BQ24" s="31">
        <v>0</v>
      </c>
      <c r="BR24" s="31">
        <v>0</v>
      </c>
      <c r="BS24" s="31">
        <v>0</v>
      </c>
      <c r="BT24" s="31">
        <v>0</v>
      </c>
      <c r="BU24" s="31">
        <v>0</v>
      </c>
      <c r="BV24" s="31">
        <v>0</v>
      </c>
      <c r="BW24" s="31">
        <v>0</v>
      </c>
      <c r="BX24" s="31">
        <v>0</v>
      </c>
      <c r="BY24" s="31">
        <v>0</v>
      </c>
      <c r="BZ24" s="31">
        <v>0</v>
      </c>
      <c r="CA24" s="31">
        <v>0</v>
      </c>
      <c r="CB24" s="31">
        <v>0</v>
      </c>
      <c r="CC24" s="31">
        <v>0</v>
      </c>
      <c r="CD24" s="31">
        <v>0</v>
      </c>
      <c r="CE24" s="34">
        <v>-700</v>
      </c>
      <c r="CF24" s="31">
        <v>0</v>
      </c>
      <c r="CG24" s="31">
        <v>0</v>
      </c>
      <c r="CH24" s="31">
        <v>0</v>
      </c>
      <c r="CI24" s="31">
        <v>0</v>
      </c>
      <c r="CJ24" s="31">
        <v>0</v>
      </c>
      <c r="CK24" s="31">
        <v>0</v>
      </c>
      <c r="CL24" s="31">
        <v>0</v>
      </c>
      <c r="CM24" s="31">
        <v>0</v>
      </c>
      <c r="CN24" s="31">
        <v>0</v>
      </c>
      <c r="CO24" s="31">
        <v>0</v>
      </c>
      <c r="CP24" s="31">
        <v>0</v>
      </c>
      <c r="CQ24" s="31">
        <v>0</v>
      </c>
      <c r="CR24" s="31">
        <v>0</v>
      </c>
      <c r="CS24" s="31">
        <v>0</v>
      </c>
      <c r="CT24" s="31">
        <v>0</v>
      </c>
      <c r="CU24" s="31">
        <v>0</v>
      </c>
      <c r="CV24" s="31">
        <v>0</v>
      </c>
      <c r="CW24" s="31">
        <v>0</v>
      </c>
      <c r="CX24" s="31">
        <v>0</v>
      </c>
      <c r="CY24" s="35">
        <v>0</v>
      </c>
      <c r="CZ24" s="31">
        <v>0</v>
      </c>
      <c r="DA24" s="31">
        <v>0</v>
      </c>
      <c r="DB24" s="31">
        <v>0</v>
      </c>
      <c r="DC24" s="31">
        <v>0</v>
      </c>
      <c r="DD24" s="31">
        <v>0</v>
      </c>
      <c r="DE24" s="31">
        <v>0</v>
      </c>
      <c r="DF24" s="31">
        <v>0</v>
      </c>
      <c r="DG24" s="31">
        <v>0</v>
      </c>
      <c r="DH24" s="31">
        <v>0</v>
      </c>
      <c r="DI24" s="32">
        <v>0</v>
      </c>
      <c r="DJ24" s="31">
        <v>0</v>
      </c>
      <c r="DK24" s="31">
        <v>0</v>
      </c>
      <c r="DL24" s="31">
        <v>0</v>
      </c>
      <c r="DM24" s="31">
        <v>0</v>
      </c>
      <c r="DN24" s="31">
        <v>0</v>
      </c>
      <c r="DO24" s="31">
        <v>0</v>
      </c>
      <c r="DP24" s="31">
        <v>0</v>
      </c>
      <c r="DQ24" s="31">
        <v>0</v>
      </c>
      <c r="DR24" s="31">
        <v>0</v>
      </c>
      <c r="DS24" s="31">
        <v>0</v>
      </c>
      <c r="DT24" s="31">
        <v>0</v>
      </c>
      <c r="DU24" s="31">
        <v>0</v>
      </c>
      <c r="DV24" s="31">
        <v>0</v>
      </c>
      <c r="DW24" s="31">
        <v>0</v>
      </c>
      <c r="DX24" s="31">
        <v>0</v>
      </c>
      <c r="DY24" s="31">
        <v>0</v>
      </c>
      <c r="DZ24" s="31">
        <v>0</v>
      </c>
      <c r="EA24" s="31">
        <v>0</v>
      </c>
      <c r="EB24" s="31">
        <v>0</v>
      </c>
      <c r="EC24" s="31">
        <v>0</v>
      </c>
      <c r="ED24" s="32">
        <v>0</v>
      </c>
      <c r="EE24" s="31">
        <v>0</v>
      </c>
      <c r="EF24" s="31">
        <v>0</v>
      </c>
      <c r="EG24" s="31">
        <v>0</v>
      </c>
      <c r="EH24" s="31">
        <v>0</v>
      </c>
      <c r="EI24" s="31">
        <v>0</v>
      </c>
      <c r="EJ24" s="31">
        <v>0</v>
      </c>
      <c r="EK24" s="31">
        <v>0</v>
      </c>
      <c r="EL24" s="31">
        <v>0</v>
      </c>
      <c r="EM24" s="31">
        <v>0</v>
      </c>
      <c r="EN24" s="31">
        <v>0</v>
      </c>
      <c r="EO24" s="31">
        <v>0</v>
      </c>
      <c r="EP24" s="31">
        <v>0</v>
      </c>
      <c r="EQ24" s="31">
        <v>0</v>
      </c>
      <c r="ER24" s="31">
        <v>0</v>
      </c>
      <c r="ES24" s="31">
        <v>0</v>
      </c>
      <c r="ET24" s="31">
        <v>0</v>
      </c>
      <c r="EU24" s="31">
        <v>0</v>
      </c>
      <c r="EV24" s="31">
        <v>0</v>
      </c>
      <c r="EW24" s="31">
        <v>0</v>
      </c>
      <c r="EX24" s="31">
        <v>0</v>
      </c>
      <c r="EY24" s="31">
        <v>0</v>
      </c>
      <c r="EZ24" s="31">
        <v>0</v>
      </c>
      <c r="FA24" s="31">
        <v>0</v>
      </c>
      <c r="FB24" s="31">
        <v>0</v>
      </c>
      <c r="FC24" s="31">
        <v>0</v>
      </c>
      <c r="FD24" s="31">
        <v>0</v>
      </c>
      <c r="FE24" s="31">
        <v>0</v>
      </c>
      <c r="FF24" s="31">
        <v>0</v>
      </c>
      <c r="FG24" s="31">
        <v>0</v>
      </c>
      <c r="FH24" s="31">
        <v>0</v>
      </c>
      <c r="FI24" s="31">
        <v>0</v>
      </c>
      <c r="FJ24" s="31">
        <v>0</v>
      </c>
      <c r="FK24" s="31">
        <v>0</v>
      </c>
      <c r="FL24" s="31">
        <v>0</v>
      </c>
      <c r="FM24" s="31">
        <v>0</v>
      </c>
      <c r="FN24" s="31">
        <v>0</v>
      </c>
      <c r="FO24" s="31">
        <v>0</v>
      </c>
      <c r="FP24" s="31">
        <v>0</v>
      </c>
      <c r="FQ24" s="31">
        <v>0</v>
      </c>
      <c r="FR24" s="31">
        <v>0</v>
      </c>
      <c r="FS24" s="31">
        <v>0</v>
      </c>
      <c r="FT24" s="31">
        <v>0</v>
      </c>
      <c r="FU24" s="31">
        <v>0</v>
      </c>
      <c r="FV24" s="31">
        <v>0</v>
      </c>
      <c r="FW24" s="31">
        <v>0</v>
      </c>
      <c r="FX24" s="31">
        <v>0</v>
      </c>
      <c r="FY24" s="31">
        <v>0</v>
      </c>
      <c r="FZ24" s="28">
        <f>SUM(C24:FY24)</f>
        <v>-700</v>
      </c>
      <c r="GA24" s="11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</row>
    <row r="25" spans="1:255" x14ac:dyDescent="0.25">
      <c r="A25" s="44" t="s">
        <v>409</v>
      </c>
      <c r="B25" s="28"/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1">
        <v>0</v>
      </c>
      <c r="W25" s="31">
        <v>0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1">
        <v>0</v>
      </c>
      <c r="AQ25" s="31">
        <v>0</v>
      </c>
      <c r="AR25" s="31">
        <v>0</v>
      </c>
      <c r="AS25" s="31">
        <v>0</v>
      </c>
      <c r="AT25" s="31">
        <v>0</v>
      </c>
      <c r="AU25" s="31">
        <v>0</v>
      </c>
      <c r="AV25" s="31">
        <v>0</v>
      </c>
      <c r="AW25" s="31">
        <v>0</v>
      </c>
      <c r="AX25" s="31">
        <v>0</v>
      </c>
      <c r="AY25" s="31">
        <v>0</v>
      </c>
      <c r="AZ25" s="31">
        <v>0</v>
      </c>
      <c r="BA25" s="31">
        <v>0</v>
      </c>
      <c r="BB25" s="31">
        <v>0</v>
      </c>
      <c r="BC25" s="31">
        <v>0</v>
      </c>
      <c r="BD25" s="31">
        <v>0</v>
      </c>
      <c r="BE25" s="31">
        <v>0</v>
      </c>
      <c r="BF25" s="31">
        <v>0</v>
      </c>
      <c r="BG25" s="31">
        <v>0</v>
      </c>
      <c r="BH25" s="31">
        <v>0</v>
      </c>
      <c r="BI25" s="31">
        <v>0</v>
      </c>
      <c r="BJ25" s="31">
        <v>0</v>
      </c>
      <c r="BK25" s="31">
        <v>0</v>
      </c>
      <c r="BL25" s="31">
        <v>0</v>
      </c>
      <c r="BM25" s="31">
        <v>0</v>
      </c>
      <c r="BN25" s="31">
        <v>0</v>
      </c>
      <c r="BO25" s="31">
        <v>0</v>
      </c>
      <c r="BP25" s="31">
        <v>0</v>
      </c>
      <c r="BQ25" s="31">
        <v>0</v>
      </c>
      <c r="BR25" s="31">
        <v>0</v>
      </c>
      <c r="BS25" s="31">
        <v>0</v>
      </c>
      <c r="BT25" s="31">
        <v>0</v>
      </c>
      <c r="BU25" s="31">
        <v>0</v>
      </c>
      <c r="BV25" s="31">
        <v>0</v>
      </c>
      <c r="BW25" s="31">
        <v>0</v>
      </c>
      <c r="BX25" s="31">
        <v>0</v>
      </c>
      <c r="BY25" s="31">
        <v>0</v>
      </c>
      <c r="BZ25" s="31">
        <v>0</v>
      </c>
      <c r="CA25" s="31">
        <v>0</v>
      </c>
      <c r="CB25" s="31">
        <v>0</v>
      </c>
      <c r="CC25" s="31">
        <v>0</v>
      </c>
      <c r="CD25" s="31">
        <v>0</v>
      </c>
      <c r="CE25" s="31">
        <v>0</v>
      </c>
      <c r="CF25" s="31">
        <v>0</v>
      </c>
      <c r="CG25" s="31">
        <v>0</v>
      </c>
      <c r="CH25" s="31">
        <v>0</v>
      </c>
      <c r="CI25" s="31">
        <v>0</v>
      </c>
      <c r="CJ25" s="31">
        <v>0</v>
      </c>
      <c r="CK25" s="31">
        <v>0</v>
      </c>
      <c r="CL25" s="31">
        <v>0</v>
      </c>
      <c r="CM25" s="31">
        <v>0</v>
      </c>
      <c r="CN25" s="31">
        <v>0</v>
      </c>
      <c r="CO25" s="31">
        <v>0</v>
      </c>
      <c r="CP25" s="31">
        <v>0</v>
      </c>
      <c r="CQ25" s="31">
        <v>0</v>
      </c>
      <c r="CR25" s="31">
        <v>0</v>
      </c>
      <c r="CS25" s="31">
        <v>0</v>
      </c>
      <c r="CT25" s="31">
        <v>0</v>
      </c>
      <c r="CU25" s="31">
        <v>0</v>
      </c>
      <c r="CV25" s="31">
        <v>0</v>
      </c>
      <c r="CW25" s="31">
        <v>0</v>
      </c>
      <c r="CX25" s="31">
        <v>0</v>
      </c>
      <c r="CY25" s="31">
        <v>0</v>
      </c>
      <c r="CZ25" s="31">
        <v>0</v>
      </c>
      <c r="DA25" s="31">
        <v>0</v>
      </c>
      <c r="DB25" s="31">
        <v>0</v>
      </c>
      <c r="DC25" s="31">
        <v>0</v>
      </c>
      <c r="DD25" s="31">
        <v>0</v>
      </c>
      <c r="DE25" s="31">
        <v>0</v>
      </c>
      <c r="DF25" s="31">
        <v>0</v>
      </c>
      <c r="DG25" s="31">
        <v>0</v>
      </c>
      <c r="DH25" s="31">
        <v>0</v>
      </c>
      <c r="DI25" s="31">
        <v>0</v>
      </c>
      <c r="DJ25" s="31">
        <v>0</v>
      </c>
      <c r="DK25" s="31">
        <v>0</v>
      </c>
      <c r="DL25" s="31">
        <v>0</v>
      </c>
      <c r="DM25" s="31">
        <v>0</v>
      </c>
      <c r="DN25" s="31">
        <v>0</v>
      </c>
      <c r="DO25" s="31">
        <v>0</v>
      </c>
      <c r="DP25" s="31">
        <v>0</v>
      </c>
      <c r="DQ25" s="31">
        <v>0</v>
      </c>
      <c r="DR25" s="31">
        <v>0</v>
      </c>
      <c r="DS25" s="31">
        <v>0</v>
      </c>
      <c r="DT25" s="31">
        <v>0</v>
      </c>
      <c r="DU25" s="31">
        <v>0</v>
      </c>
      <c r="DV25" s="31">
        <v>0</v>
      </c>
      <c r="DW25" s="31">
        <v>0</v>
      </c>
      <c r="DX25" s="31">
        <v>0</v>
      </c>
      <c r="DY25" s="31">
        <v>0</v>
      </c>
      <c r="DZ25" s="31">
        <v>0</v>
      </c>
      <c r="EA25" s="31">
        <v>0</v>
      </c>
      <c r="EB25" s="31">
        <v>0</v>
      </c>
      <c r="EC25" s="31">
        <v>0</v>
      </c>
      <c r="ED25" s="31">
        <v>0</v>
      </c>
      <c r="EE25" s="31">
        <v>0</v>
      </c>
      <c r="EF25" s="31">
        <v>0</v>
      </c>
      <c r="EG25" s="31">
        <v>0</v>
      </c>
      <c r="EH25" s="31">
        <v>0</v>
      </c>
      <c r="EI25" s="31">
        <v>0</v>
      </c>
      <c r="EJ25" s="31">
        <v>0</v>
      </c>
      <c r="EK25" s="31">
        <v>0</v>
      </c>
      <c r="EL25" s="31">
        <v>0</v>
      </c>
      <c r="EM25" s="31">
        <v>0</v>
      </c>
      <c r="EN25" s="31">
        <v>0</v>
      </c>
      <c r="EO25" s="31">
        <v>0</v>
      </c>
      <c r="EP25" s="31">
        <v>0</v>
      </c>
      <c r="EQ25" s="31">
        <v>0</v>
      </c>
      <c r="ER25" s="31">
        <v>0</v>
      </c>
      <c r="ES25" s="31">
        <v>0</v>
      </c>
      <c r="ET25" s="31">
        <v>0</v>
      </c>
      <c r="EU25" s="31">
        <v>0</v>
      </c>
      <c r="EV25" s="31">
        <v>0</v>
      </c>
      <c r="EW25" s="31">
        <v>0</v>
      </c>
      <c r="EX25" s="31">
        <v>0</v>
      </c>
      <c r="EY25" s="31">
        <v>0</v>
      </c>
      <c r="EZ25" s="31">
        <v>0</v>
      </c>
      <c r="FA25" s="31">
        <v>0</v>
      </c>
      <c r="FB25" s="31">
        <v>0</v>
      </c>
      <c r="FC25" s="31">
        <v>0</v>
      </c>
      <c r="FD25" s="31">
        <v>0</v>
      </c>
      <c r="FE25" s="31">
        <v>0</v>
      </c>
      <c r="FF25" s="31">
        <v>0</v>
      </c>
      <c r="FG25" s="31">
        <v>0</v>
      </c>
      <c r="FH25" s="31">
        <v>0</v>
      </c>
      <c r="FI25" s="31">
        <v>0</v>
      </c>
      <c r="FJ25" s="31">
        <v>0</v>
      </c>
      <c r="FK25" s="31">
        <v>0</v>
      </c>
      <c r="FL25" s="31">
        <v>0</v>
      </c>
      <c r="FM25" s="31">
        <v>0</v>
      </c>
      <c r="FN25" s="31">
        <v>0</v>
      </c>
      <c r="FO25" s="31">
        <v>0</v>
      </c>
      <c r="FP25" s="31">
        <v>0</v>
      </c>
      <c r="FQ25" s="31">
        <v>0</v>
      </c>
      <c r="FR25" s="31">
        <v>0</v>
      </c>
      <c r="FS25" s="31">
        <v>0</v>
      </c>
      <c r="FT25" s="31">
        <v>0</v>
      </c>
      <c r="FU25" s="31">
        <v>0</v>
      </c>
      <c r="FV25" s="31">
        <v>0</v>
      </c>
      <c r="FW25" s="31">
        <v>0</v>
      </c>
      <c r="FX25" s="31">
        <v>0</v>
      </c>
      <c r="FY25" s="31">
        <v>0</v>
      </c>
      <c r="FZ25" s="36">
        <f>SUM(C25:FY25)</f>
        <v>0</v>
      </c>
      <c r="GA25" s="28"/>
    </row>
    <row r="26" spans="1:255" x14ac:dyDescent="0.25">
      <c r="A26" s="28"/>
      <c r="FY26" s="11"/>
      <c r="FZ26" s="28"/>
      <c r="GA26" s="11"/>
    </row>
    <row r="27" spans="1:255" x14ac:dyDescent="0.25">
      <c r="A27" s="28" t="s">
        <v>410</v>
      </c>
      <c r="C27" s="28">
        <f>SUM(C21:C26)</f>
        <v>-18674.98</v>
      </c>
      <c r="D27" s="28">
        <f>SUM(D21:D26)</f>
        <v>-480228.05</v>
      </c>
      <c r="E27" s="28">
        <f t="shared" ref="E27:BP27" si="6">SUM(E21:E26)</f>
        <v>-19284.522500000003</v>
      </c>
      <c r="F27" s="28">
        <f t="shared" si="6"/>
        <v>-190958.09</v>
      </c>
      <c r="G27" s="28">
        <f t="shared" si="6"/>
        <v>0</v>
      </c>
      <c r="H27" s="28">
        <f t="shared" si="6"/>
        <v>0</v>
      </c>
      <c r="I27" s="28">
        <f t="shared" si="6"/>
        <v>-20383.333333333332</v>
      </c>
      <c r="J27" s="28">
        <f t="shared" si="6"/>
        <v>-11904.583333333334</v>
      </c>
      <c r="K27" s="28">
        <f t="shared" si="6"/>
        <v>0</v>
      </c>
      <c r="L27" s="28">
        <f t="shared" si="6"/>
        <v>-8931.5833333333339</v>
      </c>
      <c r="M27" s="28">
        <f t="shared" si="6"/>
        <v>0</v>
      </c>
      <c r="N27" s="28">
        <f t="shared" si="6"/>
        <v>-138065.91</v>
      </c>
      <c r="O27" s="28">
        <f t="shared" si="6"/>
        <v>-104048.34</v>
      </c>
      <c r="P27" s="28">
        <f t="shared" si="6"/>
        <v>0</v>
      </c>
      <c r="Q27" s="28">
        <f t="shared" si="6"/>
        <v>-440269.44999999995</v>
      </c>
      <c r="R27" s="28">
        <f t="shared" si="6"/>
        <v>0</v>
      </c>
      <c r="S27" s="28">
        <f t="shared" si="6"/>
        <v>0</v>
      </c>
      <c r="T27" s="28">
        <f t="shared" si="6"/>
        <v>0</v>
      </c>
      <c r="U27" s="28">
        <f t="shared" si="6"/>
        <v>0</v>
      </c>
      <c r="V27" s="28">
        <f t="shared" si="6"/>
        <v>0</v>
      </c>
      <c r="W27" s="28">
        <f t="shared" si="6"/>
        <v>0</v>
      </c>
      <c r="X27" s="28">
        <f t="shared" si="6"/>
        <v>0</v>
      </c>
      <c r="Y27" s="28">
        <f t="shared" si="6"/>
        <v>0</v>
      </c>
      <c r="Z27" s="28">
        <f t="shared" si="6"/>
        <v>0</v>
      </c>
      <c r="AA27" s="28">
        <f t="shared" si="6"/>
        <v>-399628.21500000003</v>
      </c>
      <c r="AB27" s="28">
        <f t="shared" si="6"/>
        <v>-144988.74666666667</v>
      </c>
      <c r="AC27" s="28">
        <f t="shared" si="6"/>
        <v>0</v>
      </c>
      <c r="AD27" s="28">
        <f t="shared" si="6"/>
        <v>0</v>
      </c>
      <c r="AE27" s="28">
        <f t="shared" si="6"/>
        <v>0</v>
      </c>
      <c r="AF27" s="28">
        <f t="shared" si="6"/>
        <v>0</v>
      </c>
      <c r="AG27" s="28">
        <f t="shared" si="6"/>
        <v>0</v>
      </c>
      <c r="AH27" s="28">
        <f t="shared" si="6"/>
        <v>0</v>
      </c>
      <c r="AI27" s="28">
        <f t="shared" si="6"/>
        <v>0</v>
      </c>
      <c r="AJ27" s="28">
        <f t="shared" si="6"/>
        <v>0</v>
      </c>
      <c r="AK27" s="28">
        <f t="shared" si="6"/>
        <v>0</v>
      </c>
      <c r="AL27" s="28">
        <f t="shared" si="6"/>
        <v>0</v>
      </c>
      <c r="AM27" s="28">
        <f t="shared" si="6"/>
        <v>0</v>
      </c>
      <c r="AN27" s="28">
        <f t="shared" si="6"/>
        <v>0</v>
      </c>
      <c r="AO27" s="28">
        <f t="shared" si="6"/>
        <v>-10841.877500000001</v>
      </c>
      <c r="AP27" s="28">
        <f t="shared" si="6"/>
        <v>-242715.81333333335</v>
      </c>
      <c r="AQ27" s="28">
        <f t="shared" si="6"/>
        <v>0</v>
      </c>
      <c r="AR27" s="28">
        <f t="shared" si="6"/>
        <v>-1608801.9833333336</v>
      </c>
      <c r="AS27" s="28">
        <f t="shared" si="6"/>
        <v>-9442.5</v>
      </c>
      <c r="AT27" s="28">
        <f t="shared" si="6"/>
        <v>-52815.46</v>
      </c>
      <c r="AU27" s="28">
        <f t="shared" si="6"/>
        <v>0</v>
      </c>
      <c r="AV27" s="28">
        <f t="shared" si="6"/>
        <v>0</v>
      </c>
      <c r="AW27" s="28">
        <f t="shared" si="6"/>
        <v>0</v>
      </c>
      <c r="AX27" s="28">
        <f t="shared" si="6"/>
        <v>0</v>
      </c>
      <c r="AY27" s="28">
        <f t="shared" si="6"/>
        <v>0</v>
      </c>
      <c r="AZ27" s="28">
        <f t="shared" si="6"/>
        <v>-261438.24836</v>
      </c>
      <c r="BA27" s="28">
        <f t="shared" si="6"/>
        <v>-19114.525140000002</v>
      </c>
      <c r="BB27" s="28">
        <f t="shared" si="6"/>
        <v>-4474.3850625000005</v>
      </c>
      <c r="BC27" s="28">
        <f t="shared" si="6"/>
        <v>-89858</v>
      </c>
      <c r="BD27" s="28">
        <f t="shared" si="6"/>
        <v>-2883.4925958333333</v>
      </c>
      <c r="BE27" s="28">
        <f t="shared" si="6"/>
        <v>0</v>
      </c>
      <c r="BF27" s="28">
        <f t="shared" si="6"/>
        <v>-389559.76</v>
      </c>
      <c r="BG27" s="28">
        <f t="shared" si="6"/>
        <v>-596.58467499999995</v>
      </c>
      <c r="BH27" s="28">
        <f t="shared" si="6"/>
        <v>0</v>
      </c>
      <c r="BI27" s="28">
        <f t="shared" si="6"/>
        <v>0</v>
      </c>
      <c r="BJ27" s="28">
        <f t="shared" si="6"/>
        <v>-231303.91999999998</v>
      </c>
      <c r="BK27" s="28">
        <f t="shared" si="6"/>
        <v>-719169.74666666659</v>
      </c>
      <c r="BL27" s="28">
        <f t="shared" si="6"/>
        <v>0</v>
      </c>
      <c r="BM27" s="28">
        <f t="shared" si="6"/>
        <v>0</v>
      </c>
      <c r="BN27" s="28">
        <f t="shared" si="6"/>
        <v>0</v>
      </c>
      <c r="BO27" s="28">
        <f t="shared" si="6"/>
        <v>0</v>
      </c>
      <c r="BP27" s="28">
        <f t="shared" si="6"/>
        <v>0</v>
      </c>
      <c r="BQ27" s="28">
        <f t="shared" ref="BQ27:EB27" si="7">SUM(BQ21:BQ26)</f>
        <v>-42339.13</v>
      </c>
      <c r="BR27" s="28">
        <f t="shared" si="7"/>
        <v>0</v>
      </c>
      <c r="BS27" s="28">
        <f t="shared" si="7"/>
        <v>0</v>
      </c>
      <c r="BT27" s="28">
        <f t="shared" si="7"/>
        <v>0</v>
      </c>
      <c r="BU27" s="28">
        <f t="shared" si="7"/>
        <v>0</v>
      </c>
      <c r="BV27" s="28">
        <f t="shared" si="7"/>
        <v>0</v>
      </c>
      <c r="BW27" s="28">
        <f t="shared" si="7"/>
        <v>0</v>
      </c>
      <c r="BX27" s="28">
        <f t="shared" si="7"/>
        <v>0</v>
      </c>
      <c r="BY27" s="28">
        <f t="shared" si="7"/>
        <v>0</v>
      </c>
      <c r="BZ27" s="28">
        <f t="shared" si="7"/>
        <v>0</v>
      </c>
      <c r="CA27" s="28">
        <f t="shared" si="7"/>
        <v>0</v>
      </c>
      <c r="CB27" s="28">
        <f t="shared" si="7"/>
        <v>-490956.42666666664</v>
      </c>
      <c r="CC27" s="28">
        <f t="shared" si="7"/>
        <v>0</v>
      </c>
      <c r="CD27" s="28">
        <f t="shared" si="7"/>
        <v>0</v>
      </c>
      <c r="CE27" s="28">
        <f t="shared" si="7"/>
        <v>-700</v>
      </c>
      <c r="CF27" s="28">
        <f t="shared" si="7"/>
        <v>0</v>
      </c>
      <c r="CG27" s="28">
        <f t="shared" si="7"/>
        <v>0</v>
      </c>
      <c r="CH27" s="28">
        <f t="shared" si="7"/>
        <v>0</v>
      </c>
      <c r="CI27" s="28">
        <f t="shared" si="7"/>
        <v>0</v>
      </c>
      <c r="CJ27" s="28">
        <f t="shared" si="7"/>
        <v>0</v>
      </c>
      <c r="CK27" s="28">
        <f t="shared" si="7"/>
        <v>-18702.38</v>
      </c>
      <c r="CL27" s="28">
        <f t="shared" si="7"/>
        <v>0</v>
      </c>
      <c r="CM27" s="28">
        <f t="shared" si="7"/>
        <v>0</v>
      </c>
      <c r="CN27" s="28">
        <f t="shared" si="7"/>
        <v>-262578.71333333332</v>
      </c>
      <c r="CO27" s="28">
        <f t="shared" si="7"/>
        <v>-313612.5033333333</v>
      </c>
      <c r="CP27" s="28">
        <f t="shared" si="7"/>
        <v>0</v>
      </c>
      <c r="CQ27" s="28">
        <f t="shared" si="7"/>
        <v>0</v>
      </c>
      <c r="CR27" s="28">
        <f t="shared" si="7"/>
        <v>0</v>
      </c>
      <c r="CS27" s="28">
        <f t="shared" si="7"/>
        <v>0</v>
      </c>
      <c r="CT27" s="28">
        <f t="shared" si="7"/>
        <v>0</v>
      </c>
      <c r="CU27" s="28">
        <f t="shared" si="7"/>
        <v>0</v>
      </c>
      <c r="CV27" s="28">
        <f t="shared" si="7"/>
        <v>0</v>
      </c>
      <c r="CW27" s="28">
        <f t="shared" si="7"/>
        <v>0</v>
      </c>
      <c r="CX27" s="28">
        <f t="shared" si="7"/>
        <v>0</v>
      </c>
      <c r="CY27" s="28">
        <f t="shared" si="7"/>
        <v>0</v>
      </c>
      <c r="CZ27" s="28">
        <f t="shared" si="7"/>
        <v>-5333.333333333333</v>
      </c>
      <c r="DA27" s="28">
        <f t="shared" si="7"/>
        <v>0</v>
      </c>
      <c r="DB27" s="28">
        <f t="shared" si="7"/>
        <v>0</v>
      </c>
      <c r="DC27" s="28">
        <f t="shared" si="7"/>
        <v>0</v>
      </c>
      <c r="DD27" s="28">
        <f t="shared" si="7"/>
        <v>0</v>
      </c>
      <c r="DE27" s="28">
        <f t="shared" si="7"/>
        <v>0</v>
      </c>
      <c r="DF27" s="28">
        <f t="shared" si="7"/>
        <v>-89754.959999999992</v>
      </c>
      <c r="DG27" s="28">
        <f t="shared" si="7"/>
        <v>0</v>
      </c>
      <c r="DH27" s="28">
        <f t="shared" si="7"/>
        <v>-10155.5</v>
      </c>
      <c r="DI27" s="28">
        <f t="shared" si="7"/>
        <v>0</v>
      </c>
      <c r="DJ27" s="28">
        <f t="shared" si="7"/>
        <v>0</v>
      </c>
      <c r="DK27" s="28">
        <f t="shared" si="7"/>
        <v>0</v>
      </c>
      <c r="DL27" s="28">
        <f t="shared" si="7"/>
        <v>-6240.6433333333334</v>
      </c>
      <c r="DM27" s="28">
        <f t="shared" si="7"/>
        <v>0</v>
      </c>
      <c r="DN27" s="28">
        <f t="shared" si="7"/>
        <v>0</v>
      </c>
      <c r="DO27" s="28">
        <f t="shared" si="7"/>
        <v>0</v>
      </c>
      <c r="DP27" s="28">
        <f t="shared" si="7"/>
        <v>0</v>
      </c>
      <c r="DQ27" s="28">
        <f t="shared" si="7"/>
        <v>0</v>
      </c>
      <c r="DR27" s="28">
        <f t="shared" si="7"/>
        <v>0</v>
      </c>
      <c r="DS27" s="28">
        <f t="shared" si="7"/>
        <v>0</v>
      </c>
      <c r="DT27" s="28">
        <f t="shared" si="7"/>
        <v>0</v>
      </c>
      <c r="DU27" s="28">
        <f t="shared" si="7"/>
        <v>0</v>
      </c>
      <c r="DV27" s="28">
        <f t="shared" si="7"/>
        <v>0</v>
      </c>
      <c r="DW27" s="28">
        <f t="shared" si="7"/>
        <v>0</v>
      </c>
      <c r="DX27" s="28">
        <f t="shared" si="7"/>
        <v>0</v>
      </c>
      <c r="DY27" s="28">
        <f t="shared" si="7"/>
        <v>0</v>
      </c>
      <c r="DZ27" s="28">
        <f t="shared" si="7"/>
        <v>0</v>
      </c>
      <c r="EA27" s="28">
        <f t="shared" si="7"/>
        <v>0</v>
      </c>
      <c r="EB27" s="28">
        <f t="shared" si="7"/>
        <v>0</v>
      </c>
      <c r="EC27" s="28">
        <f t="shared" ref="EC27:FY27" si="8">SUM(EC21:EC26)</f>
        <v>0</v>
      </c>
      <c r="ED27" s="28">
        <f t="shared" si="8"/>
        <v>0</v>
      </c>
      <c r="EE27" s="28">
        <f t="shared" si="8"/>
        <v>0</v>
      </c>
      <c r="EF27" s="28">
        <f t="shared" si="8"/>
        <v>0</v>
      </c>
      <c r="EG27" s="28">
        <f t="shared" si="8"/>
        <v>0</v>
      </c>
      <c r="EH27" s="28">
        <f t="shared" si="8"/>
        <v>0</v>
      </c>
      <c r="EI27" s="28">
        <f t="shared" si="8"/>
        <v>-185237.51</v>
      </c>
      <c r="EJ27" s="28">
        <f t="shared" si="8"/>
        <v>-87490.709999999992</v>
      </c>
      <c r="EK27" s="28">
        <f t="shared" si="8"/>
        <v>0</v>
      </c>
      <c r="EL27" s="28">
        <f t="shared" si="8"/>
        <v>-8483.25</v>
      </c>
      <c r="EM27" s="28">
        <f t="shared" si="8"/>
        <v>0</v>
      </c>
      <c r="EN27" s="28">
        <f t="shared" si="8"/>
        <v>0</v>
      </c>
      <c r="EO27" s="28">
        <f t="shared" si="8"/>
        <v>0</v>
      </c>
      <c r="EP27" s="28">
        <f t="shared" si="8"/>
        <v>0</v>
      </c>
      <c r="EQ27" s="28">
        <f t="shared" si="8"/>
        <v>0</v>
      </c>
      <c r="ER27" s="28">
        <f t="shared" si="8"/>
        <v>0</v>
      </c>
      <c r="ES27" s="28">
        <f t="shared" si="8"/>
        <v>0</v>
      </c>
      <c r="ET27" s="28">
        <f t="shared" si="8"/>
        <v>0</v>
      </c>
      <c r="EU27" s="28">
        <f t="shared" si="8"/>
        <v>0</v>
      </c>
      <c r="EV27" s="28">
        <f t="shared" si="8"/>
        <v>0</v>
      </c>
      <c r="EW27" s="28">
        <f t="shared" si="8"/>
        <v>0</v>
      </c>
      <c r="EX27" s="28">
        <f t="shared" si="8"/>
        <v>0</v>
      </c>
      <c r="EY27" s="28">
        <f t="shared" si="8"/>
        <v>0</v>
      </c>
      <c r="EZ27" s="28">
        <f t="shared" si="8"/>
        <v>0</v>
      </c>
      <c r="FA27" s="28">
        <f t="shared" si="8"/>
        <v>0</v>
      </c>
      <c r="FB27" s="28">
        <f t="shared" si="8"/>
        <v>0</v>
      </c>
      <c r="FC27" s="28">
        <f t="shared" si="8"/>
        <v>-16717.819166666664</v>
      </c>
      <c r="FD27" s="28">
        <f t="shared" si="8"/>
        <v>0</v>
      </c>
      <c r="FE27" s="28">
        <f t="shared" si="8"/>
        <v>0</v>
      </c>
      <c r="FF27" s="28">
        <f t="shared" si="8"/>
        <v>0</v>
      </c>
      <c r="FG27" s="28">
        <f t="shared" si="8"/>
        <v>0</v>
      </c>
      <c r="FH27" s="28">
        <f t="shared" si="8"/>
        <v>0</v>
      </c>
      <c r="FI27" s="28">
        <f t="shared" si="8"/>
        <v>0</v>
      </c>
      <c r="FJ27" s="28">
        <f t="shared" si="8"/>
        <v>0</v>
      </c>
      <c r="FK27" s="28">
        <f t="shared" si="8"/>
        <v>0</v>
      </c>
      <c r="FL27" s="28">
        <f t="shared" si="8"/>
        <v>-137438.09333333332</v>
      </c>
      <c r="FM27" s="28">
        <f t="shared" si="8"/>
        <v>-60401.21</v>
      </c>
      <c r="FN27" s="28">
        <f t="shared" si="8"/>
        <v>-500956.65250000003</v>
      </c>
      <c r="FO27" s="28">
        <f t="shared" si="8"/>
        <v>0</v>
      </c>
      <c r="FP27" s="28">
        <f t="shared" si="8"/>
        <v>0</v>
      </c>
      <c r="FQ27" s="28">
        <f t="shared" si="8"/>
        <v>0</v>
      </c>
      <c r="FR27" s="28">
        <f t="shared" si="8"/>
        <v>0</v>
      </c>
      <c r="FS27" s="28">
        <f t="shared" si="8"/>
        <v>0</v>
      </c>
      <c r="FT27" s="28">
        <f t="shared" si="8"/>
        <v>0</v>
      </c>
      <c r="FU27" s="28">
        <f t="shared" si="8"/>
        <v>0</v>
      </c>
      <c r="FV27" s="28">
        <f t="shared" si="8"/>
        <v>0</v>
      </c>
      <c r="FW27" s="28">
        <f t="shared" si="8"/>
        <v>0</v>
      </c>
      <c r="FX27" s="28">
        <f t="shared" si="8"/>
        <v>0</v>
      </c>
      <c r="FY27" s="28">
        <f t="shared" si="8"/>
        <v>-2639372.38</v>
      </c>
      <c r="FZ27" s="28">
        <f>SUM(C27:FY27)</f>
        <v>-10496853.315833334</v>
      </c>
    </row>
    <row r="28" spans="1:255" x14ac:dyDescent="0.25">
      <c r="FW28" s="33"/>
      <c r="FY28" s="11"/>
      <c r="FZ28" s="28"/>
    </row>
    <row r="29" spans="1:255" ht="13" x14ac:dyDescent="0.3">
      <c r="A29" s="37" t="s">
        <v>411</v>
      </c>
      <c r="C29" s="38">
        <f>ROUND(C17+C27,2)</f>
        <v>3513496.83</v>
      </c>
      <c r="D29" s="38">
        <f t="shared" ref="D29:BO29" si="9">ROUND(D17+D27,2)</f>
        <v>21006226.84</v>
      </c>
      <c r="E29" s="38">
        <f t="shared" si="9"/>
        <v>2613634.13</v>
      </c>
      <c r="F29" s="38">
        <f t="shared" si="9"/>
        <v>12235477.710000001</v>
      </c>
      <c r="G29" s="38">
        <f t="shared" si="9"/>
        <v>350284.47</v>
      </c>
      <c r="H29" s="38">
        <f t="shared" si="9"/>
        <v>735010.58</v>
      </c>
      <c r="I29" s="38">
        <f t="shared" si="9"/>
        <v>4589275.9000000004</v>
      </c>
      <c r="J29" s="38">
        <f t="shared" si="9"/>
        <v>1429761.13</v>
      </c>
      <c r="K29" s="38">
        <f t="shared" si="9"/>
        <v>196885.64</v>
      </c>
      <c r="L29" s="38">
        <f t="shared" si="9"/>
        <v>302272.63</v>
      </c>
      <c r="M29" s="38">
        <f t="shared" si="9"/>
        <v>526850.07999999996</v>
      </c>
      <c r="N29" s="38">
        <f t="shared" si="9"/>
        <v>31048245.579999998</v>
      </c>
      <c r="O29" s="38">
        <f t="shared" si="9"/>
        <v>5513190.0700000003</v>
      </c>
      <c r="P29" s="38">
        <f t="shared" si="9"/>
        <v>247538.39</v>
      </c>
      <c r="Q29" s="38">
        <f t="shared" si="9"/>
        <v>23835073.010000002</v>
      </c>
      <c r="R29" s="38">
        <f t="shared" si="9"/>
        <v>4341555.67</v>
      </c>
      <c r="S29" s="38">
        <f t="shared" si="9"/>
        <v>552144.64000000001</v>
      </c>
      <c r="T29" s="38">
        <f t="shared" si="9"/>
        <v>184576.74</v>
      </c>
      <c r="U29" s="38">
        <f t="shared" si="9"/>
        <v>37666.21</v>
      </c>
      <c r="V29" s="38">
        <f t="shared" si="9"/>
        <v>233594.25</v>
      </c>
      <c r="W29" s="38">
        <f t="shared" si="9"/>
        <v>189564.04</v>
      </c>
      <c r="X29" s="38">
        <f t="shared" si="9"/>
        <v>63616.81</v>
      </c>
      <c r="Y29" s="38">
        <f t="shared" si="9"/>
        <v>548048.16</v>
      </c>
      <c r="Z29" s="38">
        <f t="shared" si="9"/>
        <v>230111.07</v>
      </c>
      <c r="AA29" s="38">
        <f t="shared" si="9"/>
        <v>13629999.18</v>
      </c>
      <c r="AB29" s="38">
        <f t="shared" si="9"/>
        <v>3778229.02</v>
      </c>
      <c r="AC29" s="38">
        <f t="shared" si="9"/>
        <v>137382.54999999999</v>
      </c>
      <c r="AD29" s="38">
        <f t="shared" si="9"/>
        <v>283749.48</v>
      </c>
      <c r="AE29" s="38">
        <f t="shared" si="9"/>
        <v>103899.99</v>
      </c>
      <c r="AF29" s="38">
        <f t="shared" si="9"/>
        <v>171651.01</v>
      </c>
      <c r="AG29" s="38">
        <f t="shared" si="9"/>
        <v>192438.39999999999</v>
      </c>
      <c r="AH29" s="38">
        <f t="shared" si="9"/>
        <v>820967.23</v>
      </c>
      <c r="AI29" s="38">
        <f t="shared" si="9"/>
        <v>360093.34</v>
      </c>
      <c r="AJ29" s="38">
        <f t="shared" si="9"/>
        <v>172189.39</v>
      </c>
      <c r="AK29" s="38">
        <f t="shared" si="9"/>
        <v>171469.46</v>
      </c>
      <c r="AL29" s="38">
        <f t="shared" si="9"/>
        <v>168272.66</v>
      </c>
      <c r="AM29" s="38">
        <f t="shared" si="9"/>
        <v>305123.17</v>
      </c>
      <c r="AN29" s="38">
        <f t="shared" si="9"/>
        <v>65575.03</v>
      </c>
      <c r="AO29" s="38">
        <f t="shared" si="9"/>
        <v>2733298.01</v>
      </c>
      <c r="AP29" s="38">
        <f t="shared" si="9"/>
        <v>17961617.969999999</v>
      </c>
      <c r="AQ29" s="38">
        <f t="shared" si="9"/>
        <v>162581.29</v>
      </c>
      <c r="AR29" s="38">
        <f t="shared" si="9"/>
        <v>24915013.699999999</v>
      </c>
      <c r="AS29" s="38">
        <f t="shared" si="9"/>
        <v>1216409.1100000001</v>
      </c>
      <c r="AT29" s="38">
        <f t="shared" si="9"/>
        <v>1124973.96</v>
      </c>
      <c r="AU29" s="38">
        <f t="shared" si="9"/>
        <v>226023.27</v>
      </c>
      <c r="AV29" s="38">
        <f t="shared" si="9"/>
        <v>282239.15999999997</v>
      </c>
      <c r="AW29" s="38">
        <f t="shared" si="9"/>
        <v>258472.71</v>
      </c>
      <c r="AX29" s="38">
        <f t="shared" si="9"/>
        <v>67896.84</v>
      </c>
      <c r="AY29" s="38">
        <f t="shared" si="9"/>
        <v>309953.19</v>
      </c>
      <c r="AZ29" s="38">
        <f t="shared" si="9"/>
        <v>9279542.2699999996</v>
      </c>
      <c r="BA29" s="38">
        <f t="shared" si="9"/>
        <v>5846991.6100000003</v>
      </c>
      <c r="BB29" s="38">
        <f t="shared" si="9"/>
        <v>6090860.2300000004</v>
      </c>
      <c r="BC29" s="38">
        <f t="shared" si="9"/>
        <v>11307821.58</v>
      </c>
      <c r="BD29" s="38">
        <f t="shared" si="9"/>
        <v>1639516.11</v>
      </c>
      <c r="BE29" s="38">
        <f t="shared" si="9"/>
        <v>730456.32</v>
      </c>
      <c r="BF29" s="38">
        <f t="shared" si="9"/>
        <v>14338972.060000001</v>
      </c>
      <c r="BG29" s="38">
        <f t="shared" si="9"/>
        <v>768781.14</v>
      </c>
      <c r="BH29" s="38">
        <f t="shared" si="9"/>
        <v>433855.06</v>
      </c>
      <c r="BI29" s="38">
        <f t="shared" si="9"/>
        <v>292857.26</v>
      </c>
      <c r="BJ29" s="38">
        <f t="shared" si="9"/>
        <v>3034954.85</v>
      </c>
      <c r="BK29" s="38">
        <f t="shared" si="9"/>
        <v>20119152.239999998</v>
      </c>
      <c r="BL29" s="38">
        <f t="shared" si="9"/>
        <v>189822.35</v>
      </c>
      <c r="BM29" s="38">
        <f t="shared" si="9"/>
        <v>285771.08</v>
      </c>
      <c r="BN29" s="38">
        <f t="shared" si="9"/>
        <v>1956147.65</v>
      </c>
      <c r="BO29" s="38">
        <f t="shared" si="9"/>
        <v>847132.08</v>
      </c>
      <c r="BP29" s="38">
        <f t="shared" ref="BP29:EA29" si="10">ROUND(BP17+BP27,2)</f>
        <v>104361.8</v>
      </c>
      <c r="BQ29" s="38">
        <f t="shared" si="10"/>
        <v>1732078.1</v>
      </c>
      <c r="BR29" s="38">
        <f t="shared" si="10"/>
        <v>3082419.5</v>
      </c>
      <c r="BS29" s="38">
        <f t="shared" si="10"/>
        <v>614844.31999999995</v>
      </c>
      <c r="BT29" s="38">
        <f t="shared" si="10"/>
        <v>201007.96</v>
      </c>
      <c r="BU29" s="38">
        <f t="shared" si="10"/>
        <v>254811.81</v>
      </c>
      <c r="BV29" s="38">
        <f t="shared" si="10"/>
        <v>0</v>
      </c>
      <c r="BW29" s="38">
        <f t="shared" si="10"/>
        <v>325091.74</v>
      </c>
      <c r="BX29" s="38">
        <f t="shared" si="10"/>
        <v>45717.69</v>
      </c>
      <c r="BY29" s="38">
        <f t="shared" si="10"/>
        <v>183208.5</v>
      </c>
      <c r="BZ29" s="38">
        <f t="shared" si="10"/>
        <v>203058.18</v>
      </c>
      <c r="CA29" s="38">
        <f t="shared" si="10"/>
        <v>16305.97</v>
      </c>
      <c r="CB29" s="38">
        <f t="shared" si="10"/>
        <v>31954191.219999999</v>
      </c>
      <c r="CC29" s="38">
        <f t="shared" si="10"/>
        <v>208006.82</v>
      </c>
      <c r="CD29" s="38">
        <f t="shared" si="10"/>
        <v>235531.59</v>
      </c>
      <c r="CE29" s="38">
        <f t="shared" si="10"/>
        <v>120223.14</v>
      </c>
      <c r="CF29" s="38">
        <f t="shared" si="10"/>
        <v>120668.59</v>
      </c>
      <c r="CG29" s="38">
        <f t="shared" si="10"/>
        <v>219615.97</v>
      </c>
      <c r="CH29" s="38">
        <f t="shared" si="10"/>
        <v>137771.45000000001</v>
      </c>
      <c r="CI29" s="38">
        <f t="shared" si="10"/>
        <v>394558</v>
      </c>
      <c r="CJ29" s="38">
        <f t="shared" si="10"/>
        <v>37285</v>
      </c>
      <c r="CK29" s="38">
        <f t="shared" si="10"/>
        <v>3240503.86</v>
      </c>
      <c r="CL29" s="38">
        <f t="shared" si="10"/>
        <v>964416.66</v>
      </c>
      <c r="CM29" s="38">
        <f t="shared" si="10"/>
        <v>619408.19999999995</v>
      </c>
      <c r="CN29" s="38">
        <f t="shared" si="10"/>
        <v>13595109.699999999</v>
      </c>
      <c r="CO29" s="38">
        <f t="shared" si="10"/>
        <v>4962422.34</v>
      </c>
      <c r="CP29" s="38">
        <f t="shared" si="10"/>
        <v>56015.61</v>
      </c>
      <c r="CQ29" s="38">
        <f t="shared" si="10"/>
        <v>581948.88</v>
      </c>
      <c r="CR29" s="38">
        <f t="shared" si="10"/>
        <v>260226.75</v>
      </c>
      <c r="CS29" s="38">
        <f t="shared" si="10"/>
        <v>219867.22</v>
      </c>
      <c r="CT29" s="38">
        <f t="shared" si="10"/>
        <v>118697.97</v>
      </c>
      <c r="CU29" s="38">
        <f t="shared" si="10"/>
        <v>334223.35999999999</v>
      </c>
      <c r="CV29" s="38">
        <f t="shared" si="10"/>
        <v>46290.87</v>
      </c>
      <c r="CW29" s="38">
        <f t="shared" si="10"/>
        <v>146909.70000000001</v>
      </c>
      <c r="CX29" s="38">
        <f t="shared" si="10"/>
        <v>257582.93</v>
      </c>
      <c r="CY29" s="38">
        <f t="shared" si="10"/>
        <v>72854.42</v>
      </c>
      <c r="CZ29" s="38">
        <f t="shared" si="10"/>
        <v>1035414.48</v>
      </c>
      <c r="DA29" s="38">
        <f t="shared" si="10"/>
        <v>148225.60999999999</v>
      </c>
      <c r="DB29" s="38">
        <f t="shared" si="10"/>
        <v>257956.08</v>
      </c>
      <c r="DC29" s="38">
        <f t="shared" si="10"/>
        <v>125278.79</v>
      </c>
      <c r="DD29" s="38">
        <f t="shared" si="10"/>
        <v>115540.99</v>
      </c>
      <c r="DE29" s="38">
        <f t="shared" si="10"/>
        <v>77902.02</v>
      </c>
      <c r="DF29" s="38">
        <f t="shared" si="10"/>
        <v>10650395.84</v>
      </c>
      <c r="DG29" s="38">
        <f t="shared" si="10"/>
        <v>44395.02</v>
      </c>
      <c r="DH29" s="38">
        <f t="shared" si="10"/>
        <v>776371.77</v>
      </c>
      <c r="DI29" s="38">
        <f t="shared" si="10"/>
        <v>1031532.03</v>
      </c>
      <c r="DJ29" s="38">
        <f t="shared" si="10"/>
        <v>470858.95</v>
      </c>
      <c r="DK29" s="38">
        <f t="shared" si="10"/>
        <v>373674.51</v>
      </c>
      <c r="DL29" s="38">
        <f t="shared" si="10"/>
        <v>3313771.38</v>
      </c>
      <c r="DM29" s="38">
        <f t="shared" si="10"/>
        <v>288219.2</v>
      </c>
      <c r="DN29" s="38">
        <f t="shared" si="10"/>
        <v>594576.17000000004</v>
      </c>
      <c r="DO29" s="38">
        <f t="shared" si="10"/>
        <v>2113325.94</v>
      </c>
      <c r="DP29" s="38">
        <f t="shared" si="10"/>
        <v>222666.74</v>
      </c>
      <c r="DQ29" s="38">
        <f t="shared" si="10"/>
        <v>0</v>
      </c>
      <c r="DR29" s="38">
        <f t="shared" si="10"/>
        <v>1064727.6000000001</v>
      </c>
      <c r="DS29" s="38">
        <f t="shared" si="10"/>
        <v>570949.31000000006</v>
      </c>
      <c r="DT29" s="38">
        <f t="shared" si="10"/>
        <v>242051.14</v>
      </c>
      <c r="DU29" s="38">
        <f t="shared" si="10"/>
        <v>315591.14</v>
      </c>
      <c r="DV29" s="38">
        <f t="shared" si="10"/>
        <v>272973.96999999997</v>
      </c>
      <c r="DW29" s="38">
        <f t="shared" si="10"/>
        <v>314629.03999999998</v>
      </c>
      <c r="DX29" s="38">
        <f t="shared" si="10"/>
        <v>109886.36</v>
      </c>
      <c r="DY29" s="38">
        <f t="shared" si="10"/>
        <v>171917.72</v>
      </c>
      <c r="DZ29" s="38">
        <f t="shared" si="10"/>
        <v>319090.78999999998</v>
      </c>
      <c r="EA29" s="38">
        <f t="shared" si="10"/>
        <v>0</v>
      </c>
      <c r="EB29" s="38">
        <f t="shared" ref="EB29:FY29" si="11">ROUND(EB17+EB27,2)</f>
        <v>353232.66</v>
      </c>
      <c r="EC29" s="38">
        <f t="shared" si="11"/>
        <v>241647.4</v>
      </c>
      <c r="ED29" s="38">
        <f t="shared" si="11"/>
        <v>0</v>
      </c>
      <c r="EE29" s="38">
        <f t="shared" si="11"/>
        <v>238706.56</v>
      </c>
      <c r="EF29" s="38">
        <f t="shared" si="11"/>
        <v>1103267.1499999999</v>
      </c>
      <c r="EG29" s="38">
        <f t="shared" si="11"/>
        <v>237278.28</v>
      </c>
      <c r="EH29" s="38">
        <f t="shared" si="11"/>
        <v>269622.53999999998</v>
      </c>
      <c r="EI29" s="38">
        <f t="shared" si="11"/>
        <v>9847571.5700000003</v>
      </c>
      <c r="EJ29" s="38">
        <f t="shared" si="11"/>
        <v>6251934.3200000003</v>
      </c>
      <c r="EK29" s="38">
        <f t="shared" si="11"/>
        <v>329103.42</v>
      </c>
      <c r="EL29" s="38">
        <f t="shared" si="11"/>
        <v>296440.81</v>
      </c>
      <c r="EM29" s="38">
        <f t="shared" si="11"/>
        <v>219092.87</v>
      </c>
      <c r="EN29" s="38">
        <f t="shared" si="11"/>
        <v>744865.76</v>
      </c>
      <c r="EO29" s="38">
        <f t="shared" si="11"/>
        <v>243301.56</v>
      </c>
      <c r="EP29" s="38">
        <f t="shared" si="11"/>
        <v>152826.25</v>
      </c>
      <c r="EQ29" s="38">
        <f t="shared" si="11"/>
        <v>1363373.3</v>
      </c>
      <c r="ER29" s="38">
        <f t="shared" si="11"/>
        <v>136360.12</v>
      </c>
      <c r="ES29" s="38">
        <f t="shared" si="11"/>
        <v>179131.06</v>
      </c>
      <c r="ET29" s="38">
        <f t="shared" si="11"/>
        <v>221682.79</v>
      </c>
      <c r="EU29" s="38">
        <f t="shared" si="11"/>
        <v>482525.32</v>
      </c>
      <c r="EV29" s="38">
        <f t="shared" si="11"/>
        <v>77971.199999999997</v>
      </c>
      <c r="EW29" s="38">
        <f t="shared" si="11"/>
        <v>334224.3</v>
      </c>
      <c r="EX29" s="38">
        <f t="shared" si="11"/>
        <v>232191.05</v>
      </c>
      <c r="EY29" s="38">
        <f t="shared" si="11"/>
        <v>432489.24</v>
      </c>
      <c r="EZ29" s="38">
        <f t="shared" si="11"/>
        <v>138458.31</v>
      </c>
      <c r="FA29" s="38">
        <f t="shared" si="11"/>
        <v>3792.07</v>
      </c>
      <c r="FB29" s="38">
        <f t="shared" si="11"/>
        <v>8346.58</v>
      </c>
      <c r="FC29" s="38">
        <f t="shared" si="11"/>
        <v>790179.61</v>
      </c>
      <c r="FD29" s="38">
        <f t="shared" si="11"/>
        <v>314053.40999999997</v>
      </c>
      <c r="FE29" s="38">
        <f t="shared" si="11"/>
        <v>99753.33</v>
      </c>
      <c r="FF29" s="38">
        <f t="shared" si="11"/>
        <v>232594.23</v>
      </c>
      <c r="FG29" s="38">
        <f t="shared" si="11"/>
        <v>150349.23000000001</v>
      </c>
      <c r="FH29" s="38">
        <f t="shared" si="11"/>
        <v>51121.07</v>
      </c>
      <c r="FI29" s="38">
        <f t="shared" si="11"/>
        <v>0</v>
      </c>
      <c r="FJ29" s="38">
        <f t="shared" si="11"/>
        <v>0</v>
      </c>
      <c r="FK29" s="38">
        <f t="shared" si="11"/>
        <v>0</v>
      </c>
      <c r="FL29" s="38">
        <f t="shared" si="11"/>
        <v>1390252.08</v>
      </c>
      <c r="FM29" s="38">
        <f t="shared" si="11"/>
        <v>1403234.75</v>
      </c>
      <c r="FN29" s="38">
        <f t="shared" si="11"/>
        <v>10777213.68</v>
      </c>
      <c r="FO29" s="38">
        <f t="shared" si="11"/>
        <v>0</v>
      </c>
      <c r="FP29" s="38">
        <f t="shared" si="11"/>
        <v>0</v>
      </c>
      <c r="FQ29" s="38">
        <f t="shared" si="11"/>
        <v>0</v>
      </c>
      <c r="FR29" s="38">
        <f t="shared" si="11"/>
        <v>0</v>
      </c>
      <c r="FS29" s="38">
        <f t="shared" si="11"/>
        <v>0</v>
      </c>
      <c r="FT29" s="38">
        <f t="shared" si="11"/>
        <v>0</v>
      </c>
      <c r="FU29" s="38">
        <f t="shared" si="11"/>
        <v>516404.31</v>
      </c>
      <c r="FV29" s="38">
        <f t="shared" si="11"/>
        <v>440556.47</v>
      </c>
      <c r="FW29" s="38">
        <f t="shared" si="11"/>
        <v>211254.91</v>
      </c>
      <c r="FX29" s="38">
        <f t="shared" si="11"/>
        <v>82429.61</v>
      </c>
      <c r="FY29" s="38">
        <f t="shared" si="11"/>
        <v>16260128.51</v>
      </c>
      <c r="FZ29" s="38">
        <f>SUM(C29:FY29)</f>
        <v>408854373.69000024</v>
      </c>
      <c r="GA29" s="33"/>
      <c r="GB29" s="33"/>
    </row>
    <row r="30" spans="1:255" x14ac:dyDescent="0.25">
      <c r="A30" s="28" t="s">
        <v>0</v>
      </c>
      <c r="FY30" s="11"/>
      <c r="FZ30" s="11"/>
      <c r="GA30" s="33"/>
    </row>
    <row r="31" spans="1:255" x14ac:dyDescent="0.25">
      <c r="C31" t="s">
        <v>412</v>
      </c>
      <c r="D31" s="33" t="s">
        <v>413</v>
      </c>
      <c r="M31" s="24"/>
      <c r="Y31" s="33"/>
      <c r="AB31" s="38"/>
      <c r="AK31" s="11"/>
      <c r="AP31" s="24"/>
      <c r="AR31" s="38"/>
      <c r="BX31" s="24"/>
      <c r="CA31" s="24"/>
      <c r="CF31" s="24"/>
      <c r="CP31" s="24"/>
      <c r="DC31" s="24"/>
      <c r="DD31" s="41"/>
      <c r="EA31" s="19"/>
      <c r="ED31" s="24"/>
      <c r="EK31" s="33"/>
      <c r="EP31" s="33"/>
      <c r="ER31" s="33"/>
      <c r="EV31" s="24"/>
      <c r="EY31" s="24"/>
      <c r="FA31" s="24"/>
      <c r="FB31" s="24"/>
      <c r="FH31" s="24"/>
      <c r="FI31" s="24"/>
      <c r="FK31" s="24"/>
      <c r="FO31" s="24"/>
      <c r="FY31" s="38"/>
      <c r="FZ31" s="11"/>
    </row>
    <row r="32" spans="1:255" x14ac:dyDescent="0.25">
      <c r="C32" s="46">
        <f>FZ17</f>
        <v>419351226.98000014</v>
      </c>
      <c r="D32" s="47">
        <f>FZ29</f>
        <v>408854373.69000024</v>
      </c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11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24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8"/>
      <c r="EV32" s="43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  <c r="FP32" s="42"/>
      <c r="FQ32" s="42"/>
      <c r="FR32" s="42"/>
      <c r="FS32" s="42"/>
      <c r="FT32" s="42"/>
      <c r="FU32" s="42"/>
      <c r="FV32" s="42"/>
      <c r="FW32" s="42"/>
      <c r="FX32" s="42"/>
      <c r="FY32" s="11"/>
      <c r="FZ32" s="11"/>
    </row>
    <row r="33" spans="1:184" x14ac:dyDescent="0.25">
      <c r="C33" s="49">
        <f>+C17+L17+N17+O17+Q17+AB17+AL17+AN17+AP17+AR17+AS17+AT17+BV17+CJ17+CN17+CO17+CP17+CZ17+EA17+ED17+EP17+ER17+EW17+FA17+FI17+FK17+FL17+FM17+FP17</f>
        <v>140097424.87000003</v>
      </c>
      <c r="D33" s="50">
        <f>+C29+L29+N29+O29+Q29+AB29+AL29+AN29+AP29+AR29+AS29+AT29+BV29+CJ29+CN29+CO29+CP29+CZ29+EA29+ED29+EP29+ER29+EW29+FA29+FI29+FK29+FL29+FM29+FP29</f>
        <v>136549306.27000001</v>
      </c>
      <c r="E33" t="s">
        <v>414</v>
      </c>
      <c r="AK33" s="11"/>
      <c r="AR33" s="33"/>
      <c r="CF33" s="38"/>
      <c r="ED33" s="24"/>
      <c r="FY33" s="11"/>
      <c r="FZ33" s="11"/>
    </row>
    <row r="34" spans="1:184" x14ac:dyDescent="0.25">
      <c r="C34" s="24">
        <f>C32-C33</f>
        <v>279253802.11000013</v>
      </c>
      <c r="D34" s="24">
        <f>D32-D33</f>
        <v>272305067.4200002</v>
      </c>
      <c r="AK34" s="11"/>
      <c r="FY34" s="11"/>
      <c r="FZ34" s="17"/>
    </row>
    <row r="35" spans="1:184" x14ac:dyDescent="0.25">
      <c r="C35" s="24"/>
      <c r="D35" s="24"/>
      <c r="AK35" s="11"/>
      <c r="FY35" s="11"/>
      <c r="FZ35" s="17"/>
    </row>
    <row r="36" spans="1:184" x14ac:dyDescent="0.25">
      <c r="A36" s="39" t="s">
        <v>415</v>
      </c>
      <c r="C36" s="24"/>
      <c r="FY36" s="11"/>
    </row>
    <row r="37" spans="1:184" x14ac:dyDescent="0.25">
      <c r="A37" t="s">
        <v>416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7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7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</row>
    <row r="38" spans="1:184" x14ac:dyDescent="0.25">
      <c r="A38" t="s">
        <v>417</v>
      </c>
      <c r="C38" s="23">
        <f>C17-C37</f>
        <v>3532171.81</v>
      </c>
      <c r="D38" s="23">
        <f t="shared" ref="D38:BO38" si="12">D17-D37</f>
        <v>21486454.890000001</v>
      </c>
      <c r="E38" s="23">
        <f t="shared" si="12"/>
        <v>2632918.65</v>
      </c>
      <c r="F38" s="23">
        <f t="shared" si="12"/>
        <v>12426435.800000001</v>
      </c>
      <c r="G38" s="23">
        <f t="shared" si="12"/>
        <v>350284.47</v>
      </c>
      <c r="H38" s="23">
        <f t="shared" si="12"/>
        <v>735010.58</v>
      </c>
      <c r="I38" s="23">
        <f t="shared" si="12"/>
        <v>4609659.2300000004</v>
      </c>
      <c r="J38" s="23">
        <f t="shared" si="12"/>
        <v>1441665.71</v>
      </c>
      <c r="K38" s="23">
        <f t="shared" si="12"/>
        <v>196885.64</v>
      </c>
      <c r="L38" s="23">
        <f t="shared" si="12"/>
        <v>311204.21000000002</v>
      </c>
      <c r="M38" s="23">
        <f t="shared" si="12"/>
        <v>526850.07999999996</v>
      </c>
      <c r="N38" s="23">
        <f t="shared" si="12"/>
        <v>31186311.489999998</v>
      </c>
      <c r="O38" s="23">
        <f t="shared" si="12"/>
        <v>5617238.4100000001</v>
      </c>
      <c r="P38" s="23">
        <f t="shared" si="12"/>
        <v>247538.39</v>
      </c>
      <c r="Q38" s="23">
        <f t="shared" si="12"/>
        <v>24275342.460000001</v>
      </c>
      <c r="R38" s="23">
        <f t="shared" si="12"/>
        <v>4341555.67</v>
      </c>
      <c r="S38" s="23">
        <f t="shared" si="12"/>
        <v>552144.64000000001</v>
      </c>
      <c r="T38" s="23">
        <f t="shared" si="12"/>
        <v>184576.74</v>
      </c>
      <c r="U38" s="23">
        <f t="shared" si="12"/>
        <v>37666.21</v>
      </c>
      <c r="V38" s="23">
        <f t="shared" si="12"/>
        <v>233594.25</v>
      </c>
      <c r="W38" s="23">
        <f t="shared" si="12"/>
        <v>189564.04</v>
      </c>
      <c r="X38" s="23">
        <f t="shared" si="12"/>
        <v>63616.81</v>
      </c>
      <c r="Y38" s="23">
        <f t="shared" si="12"/>
        <v>548048.16</v>
      </c>
      <c r="Z38" s="23">
        <f t="shared" si="12"/>
        <v>230111.07</v>
      </c>
      <c r="AA38" s="23">
        <f t="shared" si="12"/>
        <v>14029627.390000001</v>
      </c>
      <c r="AB38" s="23">
        <f t="shared" si="12"/>
        <v>3923217.77</v>
      </c>
      <c r="AC38" s="23">
        <f t="shared" si="12"/>
        <v>137382.54999999999</v>
      </c>
      <c r="AD38" s="23">
        <f t="shared" si="12"/>
        <v>283749.48</v>
      </c>
      <c r="AE38" s="23">
        <f t="shared" si="12"/>
        <v>103899.99</v>
      </c>
      <c r="AF38" s="23">
        <f t="shared" si="12"/>
        <v>171651.01</v>
      </c>
      <c r="AG38" s="23">
        <f t="shared" si="12"/>
        <v>192438.39999999999</v>
      </c>
      <c r="AH38" s="23">
        <f t="shared" si="12"/>
        <v>820967.23</v>
      </c>
      <c r="AI38" s="23">
        <f t="shared" si="12"/>
        <v>360093.34</v>
      </c>
      <c r="AJ38" s="23">
        <f t="shared" si="12"/>
        <v>172189.39</v>
      </c>
      <c r="AK38" s="23">
        <f t="shared" si="12"/>
        <v>171469.46</v>
      </c>
      <c r="AL38" s="23">
        <f t="shared" si="12"/>
        <v>168272.66</v>
      </c>
      <c r="AM38" s="23">
        <f t="shared" si="12"/>
        <v>305123.17</v>
      </c>
      <c r="AN38" s="23">
        <f t="shared" si="12"/>
        <v>65575.03</v>
      </c>
      <c r="AO38" s="23">
        <f t="shared" si="12"/>
        <v>2744139.89</v>
      </c>
      <c r="AP38" s="23">
        <f t="shared" si="12"/>
        <v>18204333.780000001</v>
      </c>
      <c r="AQ38" s="23">
        <f t="shared" si="12"/>
        <v>162581.29</v>
      </c>
      <c r="AR38" s="23">
        <f t="shared" si="12"/>
        <v>26523815.68</v>
      </c>
      <c r="AS38" s="23">
        <f t="shared" si="12"/>
        <v>1225851.6100000001</v>
      </c>
      <c r="AT38" s="23">
        <f t="shared" si="12"/>
        <v>1177789.42</v>
      </c>
      <c r="AU38" s="23">
        <f t="shared" si="12"/>
        <v>226023.27</v>
      </c>
      <c r="AV38" s="23">
        <f t="shared" si="12"/>
        <v>282239.15999999997</v>
      </c>
      <c r="AW38" s="23">
        <f t="shared" si="12"/>
        <v>258472.71</v>
      </c>
      <c r="AX38" s="23">
        <f t="shared" si="12"/>
        <v>67896.84</v>
      </c>
      <c r="AY38" s="23">
        <f t="shared" si="12"/>
        <v>309953.19</v>
      </c>
      <c r="AZ38" s="23">
        <v>0</v>
      </c>
      <c r="BA38" s="23">
        <f t="shared" si="12"/>
        <v>5866106.1399999997</v>
      </c>
      <c r="BB38" s="23">
        <f t="shared" si="12"/>
        <v>6095334.6200000001</v>
      </c>
      <c r="BC38" s="23">
        <f t="shared" si="12"/>
        <v>11397679.58</v>
      </c>
      <c r="BD38" s="23">
        <f t="shared" si="12"/>
        <v>1642399.6</v>
      </c>
      <c r="BE38" s="23">
        <f t="shared" si="12"/>
        <v>730456.32</v>
      </c>
      <c r="BF38" s="23">
        <f t="shared" si="12"/>
        <v>14728531.82</v>
      </c>
      <c r="BG38" s="23">
        <f t="shared" si="12"/>
        <v>769377.72</v>
      </c>
      <c r="BH38" s="23">
        <f t="shared" si="12"/>
        <v>433855.06</v>
      </c>
      <c r="BI38" s="23">
        <f t="shared" si="12"/>
        <v>292857.26</v>
      </c>
      <c r="BJ38" s="23">
        <f t="shared" si="12"/>
        <v>3266258.77</v>
      </c>
      <c r="BK38" s="23">
        <f t="shared" si="12"/>
        <v>20838321.989999998</v>
      </c>
      <c r="BL38" s="23">
        <f t="shared" si="12"/>
        <v>189822.35</v>
      </c>
      <c r="BM38" s="23">
        <f t="shared" si="12"/>
        <v>285771.08</v>
      </c>
      <c r="BN38" s="23">
        <f t="shared" si="12"/>
        <v>1956147.65</v>
      </c>
      <c r="BO38" s="23">
        <f t="shared" si="12"/>
        <v>847132.08</v>
      </c>
      <c r="BP38" s="23">
        <f t="shared" ref="BP38:EA38" si="13">BP17-BP37</f>
        <v>104361.8</v>
      </c>
      <c r="BQ38" s="23">
        <f t="shared" si="13"/>
        <v>1774417.23</v>
      </c>
      <c r="BR38" s="23">
        <f t="shared" si="13"/>
        <v>3082419.5</v>
      </c>
      <c r="BS38" s="23">
        <f t="shared" si="13"/>
        <v>614844.31999999995</v>
      </c>
      <c r="BT38" s="23">
        <f t="shared" si="13"/>
        <v>201007.96</v>
      </c>
      <c r="BU38" s="23">
        <f t="shared" si="13"/>
        <v>254811.81</v>
      </c>
      <c r="BV38" s="23">
        <f t="shared" si="13"/>
        <v>0</v>
      </c>
      <c r="BW38" s="23">
        <f t="shared" si="13"/>
        <v>325091.74</v>
      </c>
      <c r="BX38" s="23">
        <f t="shared" si="13"/>
        <v>45717.69</v>
      </c>
      <c r="BY38" s="23">
        <f t="shared" si="13"/>
        <v>183208.5</v>
      </c>
      <c r="BZ38" s="23">
        <f t="shared" si="13"/>
        <v>203058.18</v>
      </c>
      <c r="CA38" s="23">
        <f t="shared" si="13"/>
        <v>16305.97</v>
      </c>
      <c r="CB38" s="23">
        <f t="shared" si="13"/>
        <v>32445147.649999999</v>
      </c>
      <c r="CC38" s="23">
        <f t="shared" si="13"/>
        <v>208006.82</v>
      </c>
      <c r="CD38" s="23">
        <f t="shared" si="13"/>
        <v>235531.59</v>
      </c>
      <c r="CE38" s="23">
        <f t="shared" si="13"/>
        <v>120923.14</v>
      </c>
      <c r="CF38" s="23">
        <f t="shared" si="13"/>
        <v>120668.59</v>
      </c>
      <c r="CG38" s="23">
        <f t="shared" si="13"/>
        <v>219615.97</v>
      </c>
      <c r="CH38" s="23">
        <f t="shared" si="13"/>
        <v>137771.45000000001</v>
      </c>
      <c r="CI38" s="23">
        <f t="shared" si="13"/>
        <v>394558</v>
      </c>
      <c r="CJ38" s="23">
        <f t="shared" si="13"/>
        <v>37285</v>
      </c>
      <c r="CK38" s="23">
        <f t="shared" si="13"/>
        <v>3259206.24</v>
      </c>
      <c r="CL38" s="23">
        <f t="shared" si="13"/>
        <v>964416.66</v>
      </c>
      <c r="CM38" s="23">
        <f t="shared" si="13"/>
        <v>619408.19999999995</v>
      </c>
      <c r="CN38" s="23">
        <f t="shared" si="13"/>
        <v>13857688.41</v>
      </c>
      <c r="CO38" s="23">
        <f t="shared" si="13"/>
        <v>5276034.84</v>
      </c>
      <c r="CP38" s="23">
        <f t="shared" si="13"/>
        <v>56015.61</v>
      </c>
      <c r="CQ38" s="23">
        <f t="shared" si="13"/>
        <v>581948.88</v>
      </c>
      <c r="CR38" s="23">
        <f t="shared" si="13"/>
        <v>260226.75</v>
      </c>
      <c r="CS38" s="23">
        <f t="shared" si="13"/>
        <v>219867.22</v>
      </c>
      <c r="CT38" s="23">
        <f t="shared" si="13"/>
        <v>118697.97</v>
      </c>
      <c r="CU38" s="23">
        <f t="shared" si="13"/>
        <v>334223.35999999999</v>
      </c>
      <c r="CV38" s="23">
        <f t="shared" si="13"/>
        <v>46290.87</v>
      </c>
      <c r="CW38" s="23">
        <f t="shared" si="13"/>
        <v>146909.70000000001</v>
      </c>
      <c r="CX38" s="23">
        <f t="shared" si="13"/>
        <v>257582.93</v>
      </c>
      <c r="CY38" s="23">
        <f t="shared" si="13"/>
        <v>72854.42</v>
      </c>
      <c r="CZ38" s="23">
        <f t="shared" si="13"/>
        <v>1040747.81</v>
      </c>
      <c r="DA38" s="23">
        <f t="shared" si="13"/>
        <v>148225.60999999999</v>
      </c>
      <c r="DB38" s="23">
        <f t="shared" si="13"/>
        <v>257956.08</v>
      </c>
      <c r="DC38" s="23">
        <f t="shared" si="13"/>
        <v>125278.79</v>
      </c>
      <c r="DD38" s="23">
        <f t="shared" si="13"/>
        <v>115540.99</v>
      </c>
      <c r="DE38" s="23">
        <f t="shared" si="13"/>
        <v>77902.02</v>
      </c>
      <c r="DF38" s="23">
        <f t="shared" si="13"/>
        <v>10740150.800000001</v>
      </c>
      <c r="DG38" s="23">
        <f t="shared" si="13"/>
        <v>44395.02</v>
      </c>
      <c r="DH38" s="23">
        <f t="shared" si="13"/>
        <v>786527.27</v>
      </c>
      <c r="DI38" s="23">
        <f t="shared" si="13"/>
        <v>1031532.03</v>
      </c>
      <c r="DJ38" s="23">
        <f t="shared" si="13"/>
        <v>470858.95</v>
      </c>
      <c r="DK38" s="23">
        <f t="shared" si="13"/>
        <v>373674.51</v>
      </c>
      <c r="DL38" s="23">
        <f t="shared" si="13"/>
        <v>3320012.02</v>
      </c>
      <c r="DM38" s="23">
        <f t="shared" si="13"/>
        <v>288219.2</v>
      </c>
      <c r="DN38" s="23">
        <f t="shared" si="13"/>
        <v>594576.17000000004</v>
      </c>
      <c r="DO38" s="23">
        <f t="shared" si="13"/>
        <v>2113325.94</v>
      </c>
      <c r="DP38" s="23">
        <f t="shared" si="13"/>
        <v>222666.74</v>
      </c>
      <c r="DQ38" s="23">
        <f t="shared" si="13"/>
        <v>0</v>
      </c>
      <c r="DR38" s="23">
        <f t="shared" si="13"/>
        <v>1064727.6000000001</v>
      </c>
      <c r="DS38" s="23">
        <f t="shared" si="13"/>
        <v>570949.31000000006</v>
      </c>
      <c r="DT38" s="23">
        <f t="shared" si="13"/>
        <v>242051.14</v>
      </c>
      <c r="DU38" s="23">
        <f t="shared" si="13"/>
        <v>315591.14</v>
      </c>
      <c r="DV38" s="23">
        <f t="shared" si="13"/>
        <v>272973.96999999997</v>
      </c>
      <c r="DW38" s="23">
        <f t="shared" si="13"/>
        <v>314629.03999999998</v>
      </c>
      <c r="DX38" s="23">
        <f t="shared" si="13"/>
        <v>109886.36</v>
      </c>
      <c r="DY38" s="23">
        <f t="shared" si="13"/>
        <v>171917.72</v>
      </c>
      <c r="DZ38" s="23">
        <f t="shared" si="13"/>
        <v>319090.78999999998</v>
      </c>
      <c r="EA38" s="23">
        <f t="shared" si="13"/>
        <v>0</v>
      </c>
      <c r="EB38" s="23">
        <f t="shared" ref="EB38:FX38" si="14">EB17-EB37</f>
        <v>353232.66</v>
      </c>
      <c r="EC38" s="23">
        <f t="shared" si="14"/>
        <v>241647.4</v>
      </c>
      <c r="ED38" s="23">
        <f t="shared" si="14"/>
        <v>0</v>
      </c>
      <c r="EE38" s="23">
        <f t="shared" si="14"/>
        <v>238706.56</v>
      </c>
      <c r="EF38" s="23">
        <f t="shared" si="14"/>
        <v>1103267.1499999999</v>
      </c>
      <c r="EG38" s="23">
        <f t="shared" si="14"/>
        <v>237278.28</v>
      </c>
      <c r="EH38" s="23">
        <f t="shared" si="14"/>
        <v>269622.53999999998</v>
      </c>
      <c r="EI38" s="23">
        <f t="shared" si="14"/>
        <v>10032809.08</v>
      </c>
      <c r="EJ38" s="23">
        <f t="shared" si="14"/>
        <v>6339425.0300000003</v>
      </c>
      <c r="EK38" s="23">
        <f t="shared" si="14"/>
        <v>329103.42</v>
      </c>
      <c r="EL38" s="23">
        <f t="shared" si="14"/>
        <v>304924.06</v>
      </c>
      <c r="EM38" s="23">
        <f t="shared" si="14"/>
        <v>219092.87</v>
      </c>
      <c r="EN38" s="23">
        <f t="shared" si="14"/>
        <v>744865.76</v>
      </c>
      <c r="EO38" s="23">
        <f t="shared" si="14"/>
        <v>243301.56</v>
      </c>
      <c r="EP38" s="23">
        <f t="shared" si="14"/>
        <v>152826.25</v>
      </c>
      <c r="EQ38" s="23">
        <f t="shared" si="14"/>
        <v>1363373.3</v>
      </c>
      <c r="ER38" s="23">
        <f t="shared" si="14"/>
        <v>136360.12</v>
      </c>
      <c r="ES38" s="23">
        <f t="shared" si="14"/>
        <v>179131.06</v>
      </c>
      <c r="ET38" s="23">
        <f t="shared" si="14"/>
        <v>221682.79</v>
      </c>
      <c r="EU38" s="23">
        <f t="shared" si="14"/>
        <v>482525.32</v>
      </c>
      <c r="EV38" s="23">
        <f t="shared" si="14"/>
        <v>77971.199999999997</v>
      </c>
      <c r="EW38" s="23">
        <f t="shared" si="14"/>
        <v>334224.3</v>
      </c>
      <c r="EX38" s="23">
        <f t="shared" si="14"/>
        <v>232191.05</v>
      </c>
      <c r="EY38" s="23">
        <f t="shared" si="14"/>
        <v>432489.24</v>
      </c>
      <c r="EZ38" s="23">
        <f t="shared" si="14"/>
        <v>138458.31</v>
      </c>
      <c r="FA38" s="23">
        <f t="shared" si="14"/>
        <v>3792.07</v>
      </c>
      <c r="FB38" s="23">
        <f t="shared" si="14"/>
        <v>8346.58</v>
      </c>
      <c r="FC38" s="23">
        <f t="shared" si="14"/>
        <v>806897.43</v>
      </c>
      <c r="FD38" s="23">
        <f t="shared" si="14"/>
        <v>314053.40999999997</v>
      </c>
      <c r="FE38" s="23">
        <f t="shared" si="14"/>
        <v>99753.33</v>
      </c>
      <c r="FF38" s="23">
        <f t="shared" si="14"/>
        <v>232594.23</v>
      </c>
      <c r="FG38" s="23">
        <f t="shared" si="14"/>
        <v>150349.23000000001</v>
      </c>
      <c r="FH38" s="23">
        <f t="shared" si="14"/>
        <v>51121.07</v>
      </c>
      <c r="FI38" s="23">
        <f t="shared" si="14"/>
        <v>0</v>
      </c>
      <c r="FJ38" s="23">
        <f t="shared" si="14"/>
        <v>0</v>
      </c>
      <c r="FK38" s="23">
        <f t="shared" si="14"/>
        <v>0</v>
      </c>
      <c r="FL38" s="23">
        <f t="shared" si="14"/>
        <v>1527690.17</v>
      </c>
      <c r="FM38" s="23">
        <f t="shared" si="14"/>
        <v>1463635.96</v>
      </c>
      <c r="FN38" s="23">
        <f t="shared" si="14"/>
        <v>11278170.33</v>
      </c>
      <c r="FO38" s="23">
        <f t="shared" si="14"/>
        <v>0</v>
      </c>
      <c r="FP38" s="23">
        <f t="shared" si="14"/>
        <v>0</v>
      </c>
      <c r="FQ38" s="23">
        <f t="shared" si="14"/>
        <v>0</v>
      </c>
      <c r="FR38" s="23">
        <f t="shared" si="14"/>
        <v>0</v>
      </c>
      <c r="FS38" s="23">
        <f t="shared" si="14"/>
        <v>0</v>
      </c>
      <c r="FT38" s="23">
        <f t="shared" si="14"/>
        <v>0</v>
      </c>
      <c r="FU38" s="23">
        <f t="shared" si="14"/>
        <v>516404.31</v>
      </c>
      <c r="FV38" s="23">
        <f t="shared" si="14"/>
        <v>440556.47</v>
      </c>
      <c r="FW38" s="23">
        <f t="shared" si="14"/>
        <v>211254.91</v>
      </c>
      <c r="FX38" s="23">
        <f t="shared" si="14"/>
        <v>82429.61</v>
      </c>
      <c r="FY38" s="11"/>
      <c r="FZ38" s="19">
        <f>SUM(C38:FY38)</f>
        <v>390910745.57000017</v>
      </c>
      <c r="GA38" s="23"/>
      <c r="GB38" s="24"/>
    </row>
    <row r="39" spans="1:184" x14ac:dyDescent="0.25">
      <c r="FY39" s="11"/>
    </row>
    <row r="40" spans="1:184" x14ac:dyDescent="0.25">
      <c r="A40" t="s">
        <v>418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7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7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11"/>
      <c r="FZ40" s="24"/>
    </row>
    <row r="41" spans="1:184" x14ac:dyDescent="0.25">
      <c r="A41" t="s">
        <v>419</v>
      </c>
      <c r="C41" s="40">
        <f>C29-C40</f>
        <v>3513496.83</v>
      </c>
      <c r="D41" s="23">
        <f t="shared" ref="D41:BO41" si="15">D29-D40</f>
        <v>21006226.84</v>
      </c>
      <c r="E41" s="23">
        <f t="shared" si="15"/>
        <v>2613634.13</v>
      </c>
      <c r="F41" s="23">
        <f t="shared" si="15"/>
        <v>12235477.710000001</v>
      </c>
      <c r="G41" s="23">
        <f t="shared" si="15"/>
        <v>350284.47</v>
      </c>
      <c r="H41" s="23">
        <f t="shared" si="15"/>
        <v>735010.58</v>
      </c>
      <c r="I41" s="23">
        <f t="shared" si="15"/>
        <v>4589275.9000000004</v>
      </c>
      <c r="J41" s="23">
        <f t="shared" si="15"/>
        <v>1429761.13</v>
      </c>
      <c r="K41" s="23">
        <f t="shared" si="15"/>
        <v>196885.64</v>
      </c>
      <c r="L41" s="23">
        <f t="shared" si="15"/>
        <v>302272.63</v>
      </c>
      <c r="M41" s="23">
        <f t="shared" si="15"/>
        <v>526850.07999999996</v>
      </c>
      <c r="N41" s="23">
        <f t="shared" si="15"/>
        <v>31048245.579999998</v>
      </c>
      <c r="O41" s="23">
        <f t="shared" si="15"/>
        <v>5513190.0700000003</v>
      </c>
      <c r="P41" s="23">
        <f t="shared" si="15"/>
        <v>247538.39</v>
      </c>
      <c r="Q41" s="23">
        <f t="shared" si="15"/>
        <v>23835073.010000002</v>
      </c>
      <c r="R41" s="23">
        <f t="shared" si="15"/>
        <v>4341555.67</v>
      </c>
      <c r="S41" s="23">
        <f t="shared" si="15"/>
        <v>552144.64000000001</v>
      </c>
      <c r="T41" s="23">
        <f t="shared" si="15"/>
        <v>184576.74</v>
      </c>
      <c r="U41" s="23">
        <f t="shared" si="15"/>
        <v>37666.21</v>
      </c>
      <c r="V41" s="23">
        <f t="shared" si="15"/>
        <v>233594.25</v>
      </c>
      <c r="W41" s="23">
        <f t="shared" si="15"/>
        <v>189564.04</v>
      </c>
      <c r="X41" s="23">
        <f t="shared" si="15"/>
        <v>63616.81</v>
      </c>
      <c r="Y41" s="23">
        <f t="shared" si="15"/>
        <v>548048.16</v>
      </c>
      <c r="Z41" s="23">
        <f t="shared" si="15"/>
        <v>230111.07</v>
      </c>
      <c r="AA41" s="23">
        <f t="shared" si="15"/>
        <v>13629999.18</v>
      </c>
      <c r="AB41" s="23">
        <f t="shared" si="15"/>
        <v>3778229.02</v>
      </c>
      <c r="AC41" s="23">
        <f t="shared" si="15"/>
        <v>137382.54999999999</v>
      </c>
      <c r="AD41" s="23">
        <f t="shared" si="15"/>
        <v>283749.48</v>
      </c>
      <c r="AE41" s="23">
        <f t="shared" si="15"/>
        <v>103899.99</v>
      </c>
      <c r="AF41" s="23">
        <f t="shared" si="15"/>
        <v>171651.01</v>
      </c>
      <c r="AG41" s="23">
        <f t="shared" si="15"/>
        <v>192438.39999999999</v>
      </c>
      <c r="AH41" s="23">
        <f t="shared" si="15"/>
        <v>820967.23</v>
      </c>
      <c r="AI41" s="23">
        <f t="shared" si="15"/>
        <v>360093.34</v>
      </c>
      <c r="AJ41" s="23">
        <f t="shared" si="15"/>
        <v>172189.39</v>
      </c>
      <c r="AK41" s="23">
        <f t="shared" si="15"/>
        <v>171469.46</v>
      </c>
      <c r="AL41" s="23">
        <f t="shared" si="15"/>
        <v>168272.66</v>
      </c>
      <c r="AM41" s="23">
        <f t="shared" si="15"/>
        <v>305123.17</v>
      </c>
      <c r="AN41" s="23">
        <f t="shared" si="15"/>
        <v>65575.03</v>
      </c>
      <c r="AO41" s="23">
        <f t="shared" si="15"/>
        <v>2733298.01</v>
      </c>
      <c r="AP41" s="23">
        <f t="shared" si="15"/>
        <v>17961617.969999999</v>
      </c>
      <c r="AQ41" s="23">
        <f t="shared" si="15"/>
        <v>162581.29</v>
      </c>
      <c r="AR41" s="23">
        <f t="shared" si="15"/>
        <v>24915013.699999999</v>
      </c>
      <c r="AS41" s="23">
        <f t="shared" si="15"/>
        <v>1216409.1100000001</v>
      </c>
      <c r="AT41" s="23">
        <f t="shared" si="15"/>
        <v>1124973.96</v>
      </c>
      <c r="AU41" s="23">
        <f t="shared" si="15"/>
        <v>226023.27</v>
      </c>
      <c r="AV41" s="23">
        <f t="shared" si="15"/>
        <v>282239.15999999997</v>
      </c>
      <c r="AW41" s="23">
        <f t="shared" si="15"/>
        <v>258472.71</v>
      </c>
      <c r="AX41" s="23">
        <f t="shared" si="15"/>
        <v>67896.84</v>
      </c>
      <c r="AY41" s="23">
        <f t="shared" si="15"/>
        <v>309953.19</v>
      </c>
      <c r="AZ41" s="23">
        <v>0</v>
      </c>
      <c r="BA41" s="23">
        <f t="shared" si="15"/>
        <v>5846991.6100000003</v>
      </c>
      <c r="BB41" s="23">
        <f t="shared" si="15"/>
        <v>6090860.2300000004</v>
      </c>
      <c r="BC41" s="23">
        <f t="shared" si="15"/>
        <v>11307821.58</v>
      </c>
      <c r="BD41" s="23">
        <f t="shared" si="15"/>
        <v>1639516.11</v>
      </c>
      <c r="BE41" s="23">
        <f t="shared" si="15"/>
        <v>730456.32</v>
      </c>
      <c r="BF41" s="23">
        <f t="shared" si="15"/>
        <v>14338972.060000001</v>
      </c>
      <c r="BG41" s="23">
        <f t="shared" si="15"/>
        <v>768781.14</v>
      </c>
      <c r="BH41" s="23">
        <f t="shared" si="15"/>
        <v>433855.06</v>
      </c>
      <c r="BI41" s="23">
        <f t="shared" si="15"/>
        <v>292857.26</v>
      </c>
      <c r="BJ41" s="23">
        <f t="shared" si="15"/>
        <v>3034954.85</v>
      </c>
      <c r="BK41" s="23">
        <f t="shared" si="15"/>
        <v>20119152.239999998</v>
      </c>
      <c r="BL41" s="23">
        <f t="shared" si="15"/>
        <v>189822.35</v>
      </c>
      <c r="BM41" s="23">
        <f t="shared" si="15"/>
        <v>285771.08</v>
      </c>
      <c r="BN41" s="23">
        <f t="shared" si="15"/>
        <v>1956147.65</v>
      </c>
      <c r="BO41" s="23">
        <f t="shared" si="15"/>
        <v>847132.08</v>
      </c>
      <c r="BP41" s="23">
        <f t="shared" ref="BP41:EA41" si="16">BP29-BP40</f>
        <v>104361.8</v>
      </c>
      <c r="BQ41" s="23">
        <f t="shared" si="16"/>
        <v>1732078.1</v>
      </c>
      <c r="BR41" s="23">
        <f t="shared" si="16"/>
        <v>3082419.5</v>
      </c>
      <c r="BS41" s="23">
        <f t="shared" si="16"/>
        <v>614844.31999999995</v>
      </c>
      <c r="BT41" s="23">
        <f t="shared" si="16"/>
        <v>201007.96</v>
      </c>
      <c r="BU41" s="23">
        <f t="shared" si="16"/>
        <v>254811.81</v>
      </c>
      <c r="BV41" s="23">
        <f t="shared" si="16"/>
        <v>0</v>
      </c>
      <c r="BW41" s="23">
        <f t="shared" si="16"/>
        <v>325091.74</v>
      </c>
      <c r="BX41" s="23">
        <f t="shared" si="16"/>
        <v>45717.69</v>
      </c>
      <c r="BY41" s="23">
        <f t="shared" si="16"/>
        <v>183208.5</v>
      </c>
      <c r="BZ41" s="23">
        <f t="shared" si="16"/>
        <v>203058.18</v>
      </c>
      <c r="CA41" s="23">
        <f t="shared" si="16"/>
        <v>16305.97</v>
      </c>
      <c r="CB41" s="23">
        <f t="shared" si="16"/>
        <v>31954191.219999999</v>
      </c>
      <c r="CC41" s="23">
        <f t="shared" si="16"/>
        <v>208006.82</v>
      </c>
      <c r="CD41" s="23">
        <f t="shared" si="16"/>
        <v>235531.59</v>
      </c>
      <c r="CE41" s="23">
        <f t="shared" si="16"/>
        <v>120223.14</v>
      </c>
      <c r="CF41" s="23">
        <f t="shared" si="16"/>
        <v>120668.59</v>
      </c>
      <c r="CG41" s="23">
        <f t="shared" si="16"/>
        <v>219615.97</v>
      </c>
      <c r="CH41" s="23">
        <f t="shared" si="16"/>
        <v>137771.45000000001</v>
      </c>
      <c r="CI41" s="23">
        <f t="shared" si="16"/>
        <v>394558</v>
      </c>
      <c r="CJ41" s="23">
        <f t="shared" si="16"/>
        <v>37285</v>
      </c>
      <c r="CK41" s="23">
        <f t="shared" si="16"/>
        <v>3240503.86</v>
      </c>
      <c r="CL41" s="23">
        <f t="shared" si="16"/>
        <v>964416.66</v>
      </c>
      <c r="CM41" s="23">
        <f t="shared" si="16"/>
        <v>619408.19999999995</v>
      </c>
      <c r="CN41" s="23">
        <f t="shared" si="16"/>
        <v>13595109.699999999</v>
      </c>
      <c r="CO41" s="23">
        <f t="shared" si="16"/>
        <v>4962422.34</v>
      </c>
      <c r="CP41" s="23">
        <f t="shared" si="16"/>
        <v>56015.61</v>
      </c>
      <c r="CQ41" s="23">
        <f t="shared" si="16"/>
        <v>581948.88</v>
      </c>
      <c r="CR41" s="23">
        <f t="shared" si="16"/>
        <v>260226.75</v>
      </c>
      <c r="CS41" s="23">
        <f t="shared" si="16"/>
        <v>219867.22</v>
      </c>
      <c r="CT41" s="23">
        <f t="shared" si="16"/>
        <v>118697.97</v>
      </c>
      <c r="CU41" s="23">
        <f t="shared" si="16"/>
        <v>334223.35999999999</v>
      </c>
      <c r="CV41" s="23">
        <f t="shared" si="16"/>
        <v>46290.87</v>
      </c>
      <c r="CW41" s="23">
        <f t="shared" si="16"/>
        <v>146909.70000000001</v>
      </c>
      <c r="CX41" s="23">
        <f t="shared" si="16"/>
        <v>257582.93</v>
      </c>
      <c r="CY41" s="23">
        <f t="shared" si="16"/>
        <v>72854.42</v>
      </c>
      <c r="CZ41" s="23">
        <f t="shared" si="16"/>
        <v>1035414.48</v>
      </c>
      <c r="DA41" s="23">
        <f t="shared" si="16"/>
        <v>148225.60999999999</v>
      </c>
      <c r="DB41" s="23">
        <f t="shared" si="16"/>
        <v>257956.08</v>
      </c>
      <c r="DC41" s="23">
        <f t="shared" si="16"/>
        <v>125278.79</v>
      </c>
      <c r="DD41" s="23">
        <f t="shared" si="16"/>
        <v>115540.99</v>
      </c>
      <c r="DE41" s="23">
        <f t="shared" si="16"/>
        <v>77902.02</v>
      </c>
      <c r="DF41" s="23">
        <f t="shared" si="16"/>
        <v>10650395.84</v>
      </c>
      <c r="DG41" s="23">
        <f t="shared" si="16"/>
        <v>44395.02</v>
      </c>
      <c r="DH41" s="23">
        <f t="shared" si="16"/>
        <v>776371.77</v>
      </c>
      <c r="DI41" s="23">
        <f t="shared" si="16"/>
        <v>1031532.03</v>
      </c>
      <c r="DJ41" s="23">
        <f t="shared" si="16"/>
        <v>470858.95</v>
      </c>
      <c r="DK41" s="23">
        <f t="shared" si="16"/>
        <v>373674.51</v>
      </c>
      <c r="DL41" s="23">
        <f t="shared" si="16"/>
        <v>3313771.38</v>
      </c>
      <c r="DM41" s="23">
        <f t="shared" si="16"/>
        <v>288219.2</v>
      </c>
      <c r="DN41" s="23">
        <f t="shared" si="16"/>
        <v>594576.17000000004</v>
      </c>
      <c r="DO41" s="23">
        <f t="shared" si="16"/>
        <v>2113325.94</v>
      </c>
      <c r="DP41" s="23">
        <f t="shared" si="16"/>
        <v>222666.74</v>
      </c>
      <c r="DQ41" s="23">
        <f t="shared" si="16"/>
        <v>0</v>
      </c>
      <c r="DR41" s="23">
        <f t="shared" si="16"/>
        <v>1064727.6000000001</v>
      </c>
      <c r="DS41" s="23">
        <f t="shared" si="16"/>
        <v>570949.31000000006</v>
      </c>
      <c r="DT41" s="23">
        <f t="shared" si="16"/>
        <v>242051.14</v>
      </c>
      <c r="DU41" s="23">
        <f t="shared" si="16"/>
        <v>315591.14</v>
      </c>
      <c r="DV41" s="23">
        <f t="shared" si="16"/>
        <v>272973.96999999997</v>
      </c>
      <c r="DW41" s="23">
        <f t="shared" si="16"/>
        <v>314629.03999999998</v>
      </c>
      <c r="DX41" s="23">
        <f t="shared" si="16"/>
        <v>109886.36</v>
      </c>
      <c r="DY41" s="23">
        <f t="shared" si="16"/>
        <v>171917.72</v>
      </c>
      <c r="DZ41" s="23">
        <f t="shared" si="16"/>
        <v>319090.78999999998</v>
      </c>
      <c r="EA41" s="23">
        <f t="shared" si="16"/>
        <v>0</v>
      </c>
      <c r="EB41" s="23">
        <f t="shared" ref="EB41:FX41" si="17">EB29-EB40</f>
        <v>353232.66</v>
      </c>
      <c r="EC41" s="23">
        <f t="shared" si="17"/>
        <v>241647.4</v>
      </c>
      <c r="ED41" s="23">
        <f t="shared" si="17"/>
        <v>0</v>
      </c>
      <c r="EE41" s="23">
        <f t="shared" si="17"/>
        <v>238706.56</v>
      </c>
      <c r="EF41" s="23">
        <f t="shared" si="17"/>
        <v>1103267.1499999999</v>
      </c>
      <c r="EG41" s="23">
        <f t="shared" si="17"/>
        <v>237278.28</v>
      </c>
      <c r="EH41" s="23">
        <f t="shared" si="17"/>
        <v>269622.53999999998</v>
      </c>
      <c r="EI41" s="23">
        <f t="shared" si="17"/>
        <v>9847571.5700000003</v>
      </c>
      <c r="EJ41" s="23">
        <f t="shared" si="17"/>
        <v>6251934.3200000003</v>
      </c>
      <c r="EK41" s="23">
        <f t="shared" si="17"/>
        <v>329103.42</v>
      </c>
      <c r="EL41" s="23">
        <f t="shared" si="17"/>
        <v>296440.81</v>
      </c>
      <c r="EM41" s="23">
        <f t="shared" si="17"/>
        <v>219092.87</v>
      </c>
      <c r="EN41" s="23">
        <f t="shared" si="17"/>
        <v>744865.76</v>
      </c>
      <c r="EO41" s="23">
        <f t="shared" si="17"/>
        <v>243301.56</v>
      </c>
      <c r="EP41" s="23">
        <f t="shared" si="17"/>
        <v>152826.25</v>
      </c>
      <c r="EQ41" s="23">
        <f t="shared" si="17"/>
        <v>1363373.3</v>
      </c>
      <c r="ER41" s="23">
        <f t="shared" si="17"/>
        <v>136360.12</v>
      </c>
      <c r="ES41" s="23">
        <f t="shared" si="17"/>
        <v>179131.06</v>
      </c>
      <c r="ET41" s="23">
        <f t="shared" si="17"/>
        <v>221682.79</v>
      </c>
      <c r="EU41" s="23">
        <f t="shared" si="17"/>
        <v>482525.32</v>
      </c>
      <c r="EV41" s="23">
        <f t="shared" si="17"/>
        <v>77971.199999999997</v>
      </c>
      <c r="EW41" s="23">
        <f t="shared" si="17"/>
        <v>334224.3</v>
      </c>
      <c r="EX41" s="23">
        <f t="shared" si="17"/>
        <v>232191.05</v>
      </c>
      <c r="EY41" s="23">
        <f t="shared" si="17"/>
        <v>432489.24</v>
      </c>
      <c r="EZ41" s="23">
        <f t="shared" si="17"/>
        <v>138458.31</v>
      </c>
      <c r="FA41" s="23">
        <f t="shared" si="17"/>
        <v>3792.07</v>
      </c>
      <c r="FB41" s="23">
        <f t="shared" si="17"/>
        <v>8346.58</v>
      </c>
      <c r="FC41" s="23">
        <f t="shared" si="17"/>
        <v>790179.61</v>
      </c>
      <c r="FD41" s="23">
        <f t="shared" si="17"/>
        <v>314053.40999999997</v>
      </c>
      <c r="FE41" s="23">
        <f t="shared" si="17"/>
        <v>99753.33</v>
      </c>
      <c r="FF41" s="23">
        <f t="shared" si="17"/>
        <v>232594.23</v>
      </c>
      <c r="FG41" s="23">
        <f t="shared" si="17"/>
        <v>150349.23000000001</v>
      </c>
      <c r="FH41" s="23">
        <f t="shared" si="17"/>
        <v>51121.07</v>
      </c>
      <c r="FI41" s="23">
        <f t="shared" si="17"/>
        <v>0</v>
      </c>
      <c r="FJ41" s="23">
        <f t="shared" si="17"/>
        <v>0</v>
      </c>
      <c r="FK41" s="23">
        <f t="shared" si="17"/>
        <v>0</v>
      </c>
      <c r="FL41" s="23">
        <f t="shared" si="17"/>
        <v>1390252.08</v>
      </c>
      <c r="FM41" s="23">
        <f t="shared" si="17"/>
        <v>1403234.75</v>
      </c>
      <c r="FN41" s="23">
        <f t="shared" si="17"/>
        <v>10777213.68</v>
      </c>
      <c r="FO41" s="23">
        <f t="shared" si="17"/>
        <v>0</v>
      </c>
      <c r="FP41" s="23">
        <f t="shared" si="17"/>
        <v>0</v>
      </c>
      <c r="FQ41" s="23">
        <f t="shared" si="17"/>
        <v>0</v>
      </c>
      <c r="FR41" s="23">
        <f t="shared" si="17"/>
        <v>0</v>
      </c>
      <c r="FS41" s="23">
        <f t="shared" si="17"/>
        <v>0</v>
      </c>
      <c r="FT41" s="23">
        <f t="shared" si="17"/>
        <v>0</v>
      </c>
      <c r="FU41" s="23">
        <f t="shared" si="17"/>
        <v>516404.31</v>
      </c>
      <c r="FV41" s="23">
        <f t="shared" si="17"/>
        <v>440556.47</v>
      </c>
      <c r="FW41" s="23">
        <f t="shared" si="17"/>
        <v>211254.91</v>
      </c>
      <c r="FX41" s="23">
        <f t="shared" si="17"/>
        <v>82429.61</v>
      </c>
      <c r="FY41" s="11"/>
      <c r="FZ41" s="24">
        <f>SUM(C41:FY41)</f>
        <v>383314702.91000021</v>
      </c>
    </row>
    <row r="42" spans="1:184" x14ac:dyDescent="0.25"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/>
      <c r="DS42" s="24"/>
      <c r="DT42" s="24"/>
      <c r="DU42" s="24"/>
      <c r="DV42" s="24"/>
      <c r="DW42" s="24"/>
      <c r="DX42" s="24"/>
      <c r="DY42" s="24"/>
      <c r="DZ42" s="24"/>
      <c r="EA42" s="24"/>
      <c r="EB42" s="24"/>
      <c r="EC42" s="24"/>
      <c r="ED42" s="24"/>
      <c r="EE42" s="24"/>
      <c r="EF42" s="24"/>
      <c r="EG42" s="24"/>
      <c r="EH42" s="24"/>
      <c r="EI42" s="24"/>
      <c r="EJ42" s="24"/>
      <c r="EK42" s="24"/>
      <c r="EL42" s="24"/>
      <c r="EM42" s="24"/>
      <c r="EN42" s="24"/>
      <c r="EO42" s="24"/>
      <c r="EP42" s="24"/>
      <c r="EQ42" s="24"/>
      <c r="ER42" s="24"/>
      <c r="ES42" s="24"/>
      <c r="ET42" s="24"/>
      <c r="EU42" s="24"/>
      <c r="EV42" s="24"/>
      <c r="EW42" s="24"/>
      <c r="EX42" s="24"/>
      <c r="EY42" s="24"/>
      <c r="EZ42" s="24"/>
      <c r="FA42" s="24"/>
      <c r="FB42" s="24"/>
      <c r="FC42" s="24"/>
      <c r="FD42" s="24"/>
      <c r="FE42" s="24"/>
      <c r="FF42" s="24"/>
      <c r="FG42" s="24"/>
      <c r="FH42" s="24"/>
      <c r="FI42" s="24"/>
      <c r="FJ42" s="24"/>
      <c r="FK42" s="24"/>
      <c r="FL42" s="24"/>
      <c r="FM42" s="24"/>
      <c r="FN42" s="24"/>
      <c r="FO42" s="24"/>
      <c r="FP42" s="24"/>
      <c r="FQ42" s="24"/>
      <c r="FR42" s="24"/>
      <c r="FS42" s="24"/>
      <c r="FT42" s="24"/>
      <c r="FU42" s="24"/>
      <c r="FV42" s="24"/>
      <c r="FW42" s="24"/>
      <c r="FX42" s="24"/>
      <c r="FY42" s="11"/>
    </row>
    <row r="43" spans="1:184" x14ac:dyDescent="0.25">
      <c r="FY43" s="11"/>
    </row>
    <row r="44" spans="1:184" x14ac:dyDescent="0.25">
      <c r="FY44" s="11"/>
    </row>
    <row r="45" spans="1:184" x14ac:dyDescent="0.25">
      <c r="FY45" s="11"/>
    </row>
    <row r="46" spans="1:184" x14ac:dyDescent="0.25">
      <c r="FY46" s="11"/>
    </row>
    <row r="47" spans="1:184" x14ac:dyDescent="0.25">
      <c r="FY47" s="11"/>
    </row>
    <row r="48" spans="1:184" x14ac:dyDescent="0.25">
      <c r="FY48" s="11"/>
    </row>
    <row r="49" spans="181:181" x14ac:dyDescent="0.25">
      <c r="FY49" s="11"/>
    </row>
    <row r="50" spans="181:181" x14ac:dyDescent="0.25">
      <c r="FY50" s="11"/>
    </row>
    <row r="51" spans="181:181" x14ac:dyDescent="0.25">
      <c r="FY51" s="11"/>
    </row>
    <row r="52" spans="181:181" x14ac:dyDescent="0.25">
      <c r="FY52" s="11"/>
    </row>
    <row r="53" spans="181:181" x14ac:dyDescent="0.25">
      <c r="FY53" s="11"/>
    </row>
    <row r="54" spans="181:181" x14ac:dyDescent="0.25">
      <c r="FY54" s="11"/>
    </row>
    <row r="55" spans="181:181" x14ac:dyDescent="0.25">
      <c r="FY55" s="11"/>
    </row>
    <row r="56" spans="181:181" x14ac:dyDescent="0.25">
      <c r="FY56" s="11"/>
    </row>
    <row r="57" spans="181:181" x14ac:dyDescent="0.25">
      <c r="FY57" s="11"/>
    </row>
    <row r="58" spans="181:181" x14ac:dyDescent="0.25">
      <c r="FY58" s="11"/>
    </row>
    <row r="59" spans="181:181" x14ac:dyDescent="0.25">
      <c r="FY59" s="11"/>
    </row>
    <row r="60" spans="181:181" x14ac:dyDescent="0.25">
      <c r="FY60" s="11"/>
    </row>
    <row r="61" spans="181:181" x14ac:dyDescent="0.25">
      <c r="FY61" s="11"/>
    </row>
    <row r="62" spans="181:181" x14ac:dyDescent="0.25">
      <c r="FY62" s="11"/>
    </row>
    <row r="63" spans="181:181" x14ac:dyDescent="0.25">
      <c r="FY63" s="11"/>
    </row>
    <row r="64" spans="181:181" x14ac:dyDescent="0.25">
      <c r="FY64" s="11"/>
    </row>
    <row r="65" spans="181:181" x14ac:dyDescent="0.25">
      <c r="FY65" s="11"/>
    </row>
    <row r="66" spans="181:181" x14ac:dyDescent="0.25">
      <c r="FY66" s="11"/>
    </row>
    <row r="67" spans="181:181" x14ac:dyDescent="0.25">
      <c r="FY67" s="11"/>
    </row>
    <row r="68" spans="181:181" x14ac:dyDescent="0.25">
      <c r="FY68" s="11"/>
    </row>
    <row r="69" spans="181:181" x14ac:dyDescent="0.25">
      <c r="FY69" s="11"/>
    </row>
    <row r="70" spans="181:181" x14ac:dyDescent="0.25">
      <c r="FY70" s="11"/>
    </row>
    <row r="71" spans="181:181" x14ac:dyDescent="0.25">
      <c r="FY71" s="11"/>
    </row>
    <row r="72" spans="181:181" x14ac:dyDescent="0.25">
      <c r="FY72" s="11"/>
    </row>
    <row r="73" spans="181:181" x14ac:dyDescent="0.25">
      <c r="FY73" s="11"/>
    </row>
  </sheetData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D9B0B-321E-4E71-BA8D-F9CC0C7AD9AD}">
  <dimension ref="A1:IU73"/>
  <sheetViews>
    <sheetView workbookViewId="0">
      <pane xSplit="2" ySplit="3" topLeftCell="FT4" activePane="bottomRight" state="frozen"/>
      <selection activeCell="A17" sqref="A17"/>
      <selection pane="topRight" activeCell="A17" sqref="A17"/>
      <selection pane="bottomLeft" activeCell="A17" sqref="A17"/>
      <selection pane="bottomRight" activeCell="A17" sqref="A17"/>
    </sheetView>
  </sheetViews>
  <sheetFormatPr defaultColWidth="24.7265625" defaultRowHeight="12.5" x14ac:dyDescent="0.25"/>
  <cols>
    <col min="1" max="1" width="34.54296875" bestFit="1" customWidth="1"/>
    <col min="2" max="2" width="4.7265625" customWidth="1"/>
  </cols>
  <sheetData>
    <row r="1" spans="1:255" x14ac:dyDescent="0.25">
      <c r="A1" t="s">
        <v>0</v>
      </c>
      <c r="C1" s="1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1" t="s">
        <v>10</v>
      </c>
      <c r="M1" s="2" t="s">
        <v>11</v>
      </c>
      <c r="N1" s="3" t="s">
        <v>12</v>
      </c>
      <c r="O1" s="3" t="s">
        <v>13</v>
      </c>
      <c r="P1" s="2" t="s">
        <v>14</v>
      </c>
      <c r="Q1" s="1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3" t="s">
        <v>26</v>
      </c>
      <c r="AC1" s="2" t="s">
        <v>27</v>
      </c>
      <c r="AD1" s="2" t="s">
        <v>28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2" t="s">
        <v>34</v>
      </c>
      <c r="AK1" s="2" t="s">
        <v>35</v>
      </c>
      <c r="AL1" s="3" t="s">
        <v>36</v>
      </c>
      <c r="AM1" s="2" t="s">
        <v>37</v>
      </c>
      <c r="AN1" s="3" t="s">
        <v>38</v>
      </c>
      <c r="AO1" s="2" t="s">
        <v>39</v>
      </c>
      <c r="AP1" s="3" t="s">
        <v>40</v>
      </c>
      <c r="AQ1" s="2" t="s">
        <v>41</v>
      </c>
      <c r="AR1" s="3" t="s">
        <v>42</v>
      </c>
      <c r="AS1" s="3" t="s">
        <v>43</v>
      </c>
      <c r="AT1" s="1" t="s">
        <v>44</v>
      </c>
      <c r="AU1" s="2" t="s">
        <v>45</v>
      </c>
      <c r="AV1" s="2" t="s">
        <v>46</v>
      </c>
      <c r="AW1" s="2" t="s">
        <v>47</v>
      </c>
      <c r="AX1" s="2" t="s">
        <v>48</v>
      </c>
      <c r="AY1" s="2" t="s">
        <v>49</v>
      </c>
      <c r="AZ1" s="2" t="s">
        <v>50</v>
      </c>
      <c r="BA1" s="2" t="s">
        <v>51</v>
      </c>
      <c r="BB1" s="2" t="s">
        <v>52</v>
      </c>
      <c r="BC1" s="2" t="s">
        <v>53</v>
      </c>
      <c r="BD1" s="2" t="s">
        <v>54</v>
      </c>
      <c r="BE1" s="2" t="s">
        <v>55</v>
      </c>
      <c r="BF1" s="2" t="s">
        <v>56</v>
      </c>
      <c r="BG1" s="2" t="s">
        <v>57</v>
      </c>
      <c r="BH1" s="2" t="s">
        <v>58</v>
      </c>
      <c r="BI1" s="2" t="s">
        <v>59</v>
      </c>
      <c r="BJ1" s="2" t="s">
        <v>60</v>
      </c>
      <c r="BK1" s="2" t="s">
        <v>61</v>
      </c>
      <c r="BL1" s="2" t="s">
        <v>62</v>
      </c>
      <c r="BM1" s="2" t="s">
        <v>63</v>
      </c>
      <c r="BN1" s="2" t="s">
        <v>64</v>
      </c>
      <c r="BO1" s="2" t="s">
        <v>65</v>
      </c>
      <c r="BP1" s="2" t="s">
        <v>66</v>
      </c>
      <c r="BQ1" s="2" t="s">
        <v>67</v>
      </c>
      <c r="BR1" s="2" t="s">
        <v>68</v>
      </c>
      <c r="BS1" s="2" t="s">
        <v>69</v>
      </c>
      <c r="BT1" s="2" t="s">
        <v>70</v>
      </c>
      <c r="BU1" s="2" t="s">
        <v>71</v>
      </c>
      <c r="BV1" s="3" t="s">
        <v>72</v>
      </c>
      <c r="BW1" s="2" t="s">
        <v>73</v>
      </c>
      <c r="BX1" s="2" t="s">
        <v>74</v>
      </c>
      <c r="BY1" s="2" t="s">
        <v>75</v>
      </c>
      <c r="BZ1" s="2" t="s">
        <v>76</v>
      </c>
      <c r="CA1" s="2" t="s">
        <v>77</v>
      </c>
      <c r="CB1" s="2" t="s">
        <v>78</v>
      </c>
      <c r="CC1" s="2" t="s">
        <v>79</v>
      </c>
      <c r="CD1" s="2" t="s">
        <v>80</v>
      </c>
      <c r="CE1" s="2" t="s">
        <v>81</v>
      </c>
      <c r="CF1" s="2" t="s">
        <v>82</v>
      </c>
      <c r="CG1" s="2" t="s">
        <v>83</v>
      </c>
      <c r="CH1" s="2" t="s">
        <v>84</v>
      </c>
      <c r="CI1" s="2" t="s">
        <v>85</v>
      </c>
      <c r="CJ1" s="1" t="s">
        <v>86</v>
      </c>
      <c r="CK1" s="2" t="s">
        <v>87</v>
      </c>
      <c r="CL1" s="2" t="s">
        <v>88</v>
      </c>
      <c r="CM1" s="2" t="s">
        <v>89</v>
      </c>
      <c r="CN1" s="1" t="s">
        <v>90</v>
      </c>
      <c r="CO1" s="1" t="s">
        <v>91</v>
      </c>
      <c r="CP1" s="1" t="s">
        <v>92</v>
      </c>
      <c r="CQ1" s="2" t="s">
        <v>93</v>
      </c>
      <c r="CR1" s="2" t="s">
        <v>94</v>
      </c>
      <c r="CS1" s="2" t="s">
        <v>95</v>
      </c>
      <c r="CT1" s="2" t="s">
        <v>96</v>
      </c>
      <c r="CU1" s="2" t="s">
        <v>97</v>
      </c>
      <c r="CV1" s="2" t="s">
        <v>98</v>
      </c>
      <c r="CW1" s="2" t="s">
        <v>99</v>
      </c>
      <c r="CX1" s="2" t="s">
        <v>100</v>
      </c>
      <c r="CY1" s="2" t="s">
        <v>101</v>
      </c>
      <c r="CZ1" s="3" t="s">
        <v>102</v>
      </c>
      <c r="DA1" s="2" t="s">
        <v>103</v>
      </c>
      <c r="DB1" s="2" t="s">
        <v>104</v>
      </c>
      <c r="DC1" s="2" t="s">
        <v>105</v>
      </c>
      <c r="DD1" s="2" t="s">
        <v>106</v>
      </c>
      <c r="DE1" s="2" t="s">
        <v>107</v>
      </c>
      <c r="DF1" s="2" t="s">
        <v>108</v>
      </c>
      <c r="DG1" s="2" t="s">
        <v>109</v>
      </c>
      <c r="DH1" s="2" t="s">
        <v>110</v>
      </c>
      <c r="DI1" s="2" t="s">
        <v>111</v>
      </c>
      <c r="DJ1" s="2" t="s">
        <v>112</v>
      </c>
      <c r="DK1" s="2" t="s">
        <v>113</v>
      </c>
      <c r="DL1" s="2" t="s">
        <v>114</v>
      </c>
      <c r="DM1" s="2" t="s">
        <v>115</v>
      </c>
      <c r="DN1" s="2" t="s">
        <v>116</v>
      </c>
      <c r="DO1" s="2" t="s">
        <v>117</v>
      </c>
      <c r="DP1" s="2" t="s">
        <v>118</v>
      </c>
      <c r="DQ1" s="2" t="s">
        <v>119</v>
      </c>
      <c r="DR1" s="2" t="s">
        <v>120</v>
      </c>
      <c r="DS1" s="2" t="s">
        <v>121</v>
      </c>
      <c r="DT1" s="2" t="s">
        <v>122</v>
      </c>
      <c r="DU1" s="2" t="s">
        <v>123</v>
      </c>
      <c r="DV1" s="2" t="s">
        <v>124</v>
      </c>
      <c r="DW1" s="2" t="s">
        <v>125</v>
      </c>
      <c r="DX1" s="2" t="s">
        <v>126</v>
      </c>
      <c r="DY1" s="2" t="s">
        <v>127</v>
      </c>
      <c r="DZ1" s="2" t="s">
        <v>128</v>
      </c>
      <c r="EA1" s="1" t="s">
        <v>129</v>
      </c>
      <c r="EB1" s="2" t="s">
        <v>130</v>
      </c>
      <c r="EC1" s="2" t="s">
        <v>131</v>
      </c>
      <c r="ED1" s="1" t="s">
        <v>132</v>
      </c>
      <c r="EE1" s="2" t="s">
        <v>133</v>
      </c>
      <c r="EF1" s="2" t="s">
        <v>134</v>
      </c>
      <c r="EG1" s="2" t="s">
        <v>135</v>
      </c>
      <c r="EH1" s="2" t="s">
        <v>136</v>
      </c>
      <c r="EI1" s="2" t="s">
        <v>137</v>
      </c>
      <c r="EJ1" s="2" t="s">
        <v>138</v>
      </c>
      <c r="EK1" s="2" t="s">
        <v>139</v>
      </c>
      <c r="EL1" s="2" t="s">
        <v>140</v>
      </c>
      <c r="EM1" s="2" t="s">
        <v>141</v>
      </c>
      <c r="EN1" s="2" t="s">
        <v>142</v>
      </c>
      <c r="EO1" s="2" t="s">
        <v>143</v>
      </c>
      <c r="EP1" s="3" t="s">
        <v>144</v>
      </c>
      <c r="EQ1" s="2" t="s">
        <v>145</v>
      </c>
      <c r="ER1" s="3" t="s">
        <v>146</v>
      </c>
      <c r="ES1" s="2" t="s">
        <v>147</v>
      </c>
      <c r="ET1" s="2" t="s">
        <v>148</v>
      </c>
      <c r="EU1" s="2" t="s">
        <v>149</v>
      </c>
      <c r="EV1" s="2" t="s">
        <v>150</v>
      </c>
      <c r="EW1" s="1" t="s">
        <v>151</v>
      </c>
      <c r="EX1" s="2" t="s">
        <v>152</v>
      </c>
      <c r="EY1" s="2" t="s">
        <v>153</v>
      </c>
      <c r="EZ1" s="2" t="s">
        <v>154</v>
      </c>
      <c r="FA1" s="1" t="s">
        <v>155</v>
      </c>
      <c r="FB1" s="2" t="s">
        <v>156</v>
      </c>
      <c r="FC1" s="2" t="s">
        <v>157</v>
      </c>
      <c r="FD1" s="2" t="s">
        <v>158</v>
      </c>
      <c r="FE1" s="2" t="s">
        <v>159</v>
      </c>
      <c r="FF1" s="2" t="s">
        <v>160</v>
      </c>
      <c r="FG1" s="2" t="s">
        <v>161</v>
      </c>
      <c r="FH1" s="2" t="s">
        <v>162</v>
      </c>
      <c r="FI1" s="3" t="s">
        <v>163</v>
      </c>
      <c r="FJ1" s="2" t="s">
        <v>164</v>
      </c>
      <c r="FK1" s="1" t="s">
        <v>165</v>
      </c>
      <c r="FL1" s="1" t="s">
        <v>166</v>
      </c>
      <c r="FM1" s="1" t="s">
        <v>167</v>
      </c>
      <c r="FN1" s="2" t="s">
        <v>168</v>
      </c>
      <c r="FO1" s="2" t="s">
        <v>169</v>
      </c>
      <c r="FP1" s="1" t="s">
        <v>170</v>
      </c>
      <c r="FQ1" s="2" t="s">
        <v>171</v>
      </c>
      <c r="FR1" s="2" t="s">
        <v>172</v>
      </c>
      <c r="FS1" s="2" t="s">
        <v>173</v>
      </c>
      <c r="FT1" s="2" t="s">
        <v>174</v>
      </c>
      <c r="FU1" s="2" t="s">
        <v>175</v>
      </c>
      <c r="FV1" s="2" t="s">
        <v>176</v>
      </c>
      <c r="FW1" s="2" t="s">
        <v>177</v>
      </c>
      <c r="FX1" s="2" t="s">
        <v>178</v>
      </c>
      <c r="FY1" s="2" t="s">
        <v>179</v>
      </c>
    </row>
    <row r="2" spans="1:255" ht="15.75" customHeight="1" x14ac:dyDescent="0.35">
      <c r="C2" s="4" t="s">
        <v>180</v>
      </c>
      <c r="D2" s="5" t="s">
        <v>180</v>
      </c>
      <c r="E2" s="5" t="s">
        <v>180</v>
      </c>
      <c r="F2" s="5" t="s">
        <v>180</v>
      </c>
      <c r="G2" s="5" t="s">
        <v>180</v>
      </c>
      <c r="H2" s="5" t="s">
        <v>180</v>
      </c>
      <c r="I2" s="5" t="s">
        <v>180</v>
      </c>
      <c r="J2" s="5" t="s">
        <v>181</v>
      </c>
      <c r="K2" s="5" t="s">
        <v>181</v>
      </c>
      <c r="L2" s="4" t="s">
        <v>182</v>
      </c>
      <c r="M2" s="5" t="s">
        <v>182</v>
      </c>
      <c r="N2" s="6" t="s">
        <v>182</v>
      </c>
      <c r="O2" s="6" t="s">
        <v>182</v>
      </c>
      <c r="P2" s="5" t="s">
        <v>182</v>
      </c>
      <c r="Q2" s="4" t="s">
        <v>182</v>
      </c>
      <c r="R2" s="5" t="s">
        <v>182</v>
      </c>
      <c r="S2" s="5" t="s">
        <v>183</v>
      </c>
      <c r="T2" s="5" t="s">
        <v>184</v>
      </c>
      <c r="U2" s="5" t="s">
        <v>184</v>
      </c>
      <c r="V2" s="5" t="s">
        <v>184</v>
      </c>
      <c r="W2" s="5" t="s">
        <v>184</v>
      </c>
      <c r="X2" s="5" t="s">
        <v>184</v>
      </c>
      <c r="Y2" s="5" t="s">
        <v>185</v>
      </c>
      <c r="Z2" s="5" t="s">
        <v>185</v>
      </c>
      <c r="AA2" s="5" t="s">
        <v>186</v>
      </c>
      <c r="AB2" s="6" t="s">
        <v>186</v>
      </c>
      <c r="AC2" s="5" t="s">
        <v>187</v>
      </c>
      <c r="AD2" s="5" t="s">
        <v>187</v>
      </c>
      <c r="AE2" s="5" t="s">
        <v>188</v>
      </c>
      <c r="AF2" s="5" t="s">
        <v>188</v>
      </c>
      <c r="AG2" s="5" t="s">
        <v>189</v>
      </c>
      <c r="AH2" s="5" t="s">
        <v>190</v>
      </c>
      <c r="AI2" s="5" t="s">
        <v>190</v>
      </c>
      <c r="AJ2" s="5" t="s">
        <v>190</v>
      </c>
      <c r="AK2" s="5" t="s">
        <v>191</v>
      </c>
      <c r="AL2" s="6" t="s">
        <v>191</v>
      </c>
      <c r="AM2" s="5" t="s">
        <v>192</v>
      </c>
      <c r="AN2" s="6" t="s">
        <v>193</v>
      </c>
      <c r="AO2" s="5" t="s">
        <v>194</v>
      </c>
      <c r="AP2" s="6" t="s">
        <v>195</v>
      </c>
      <c r="AQ2" s="5" t="s">
        <v>196</v>
      </c>
      <c r="AR2" s="6" t="s">
        <v>197</v>
      </c>
      <c r="AS2" s="6" t="s">
        <v>198</v>
      </c>
      <c r="AT2" s="4" t="s">
        <v>199</v>
      </c>
      <c r="AU2" s="5" t="s">
        <v>199</v>
      </c>
      <c r="AV2" s="5" t="s">
        <v>199</v>
      </c>
      <c r="AW2" s="5" t="s">
        <v>199</v>
      </c>
      <c r="AX2" s="5" t="s">
        <v>199</v>
      </c>
      <c r="AY2" s="5" t="s">
        <v>200</v>
      </c>
      <c r="AZ2" s="5" t="s">
        <v>200</v>
      </c>
      <c r="BA2" s="5" t="s">
        <v>200</v>
      </c>
      <c r="BB2" s="5" t="s">
        <v>200</v>
      </c>
      <c r="BC2" s="5" t="s">
        <v>200</v>
      </c>
      <c r="BD2" s="5" t="s">
        <v>200</v>
      </c>
      <c r="BE2" s="5" t="s">
        <v>200</v>
      </c>
      <c r="BF2" s="5" t="s">
        <v>200</v>
      </c>
      <c r="BG2" s="5" t="s">
        <v>200</v>
      </c>
      <c r="BH2" s="5" t="s">
        <v>200</v>
      </c>
      <c r="BI2" s="5" t="s">
        <v>200</v>
      </c>
      <c r="BJ2" s="5" t="s">
        <v>200</v>
      </c>
      <c r="BK2" s="5" t="s">
        <v>200</v>
      </c>
      <c r="BL2" s="5" t="s">
        <v>200</v>
      </c>
      <c r="BM2" s="5" t="s">
        <v>200</v>
      </c>
      <c r="BN2" s="5" t="s">
        <v>201</v>
      </c>
      <c r="BO2" s="5" t="s">
        <v>201</v>
      </c>
      <c r="BP2" s="5" t="s">
        <v>201</v>
      </c>
      <c r="BQ2" s="5" t="s">
        <v>202</v>
      </c>
      <c r="BR2" s="5" t="s">
        <v>202</v>
      </c>
      <c r="BS2" s="5" t="s">
        <v>202</v>
      </c>
      <c r="BT2" s="5" t="s">
        <v>203</v>
      </c>
      <c r="BU2" s="5" t="s">
        <v>204</v>
      </c>
      <c r="BV2" s="6" t="s">
        <v>204</v>
      </c>
      <c r="BW2" s="5" t="s">
        <v>205</v>
      </c>
      <c r="BX2" s="5" t="s">
        <v>206</v>
      </c>
      <c r="BY2" s="5" t="s">
        <v>207</v>
      </c>
      <c r="BZ2" s="5" t="s">
        <v>207</v>
      </c>
      <c r="CA2" s="5" t="s">
        <v>208</v>
      </c>
      <c r="CB2" s="5" t="s">
        <v>209</v>
      </c>
      <c r="CC2" s="5" t="s">
        <v>210</v>
      </c>
      <c r="CD2" s="5" t="s">
        <v>210</v>
      </c>
      <c r="CE2" s="5" t="s">
        <v>211</v>
      </c>
      <c r="CF2" s="5" t="s">
        <v>211</v>
      </c>
      <c r="CG2" s="5" t="s">
        <v>211</v>
      </c>
      <c r="CH2" s="5" t="s">
        <v>211</v>
      </c>
      <c r="CI2" s="5" t="s">
        <v>211</v>
      </c>
      <c r="CJ2" s="4" t="s">
        <v>212</v>
      </c>
      <c r="CK2" s="5" t="s">
        <v>213</v>
      </c>
      <c r="CL2" s="5" t="s">
        <v>213</v>
      </c>
      <c r="CM2" s="5" t="s">
        <v>213</v>
      </c>
      <c r="CN2" s="4" t="s">
        <v>214</v>
      </c>
      <c r="CO2" s="4" t="s">
        <v>214</v>
      </c>
      <c r="CP2" s="4" t="s">
        <v>214</v>
      </c>
      <c r="CQ2" s="5" t="s">
        <v>215</v>
      </c>
      <c r="CR2" s="5" t="s">
        <v>215</v>
      </c>
      <c r="CS2" s="5" t="s">
        <v>215</v>
      </c>
      <c r="CT2" s="5" t="s">
        <v>215</v>
      </c>
      <c r="CU2" s="5" t="s">
        <v>215</v>
      </c>
      <c r="CV2" s="5" t="s">
        <v>215</v>
      </c>
      <c r="CW2" s="5" t="s">
        <v>216</v>
      </c>
      <c r="CX2" s="5" t="s">
        <v>216</v>
      </c>
      <c r="CY2" s="5" t="s">
        <v>216</v>
      </c>
      <c r="CZ2" s="6" t="s">
        <v>217</v>
      </c>
      <c r="DA2" s="5" t="s">
        <v>217</v>
      </c>
      <c r="DB2" s="5" t="s">
        <v>217</v>
      </c>
      <c r="DC2" s="5" t="s">
        <v>217</v>
      </c>
      <c r="DD2" s="5" t="s">
        <v>218</v>
      </c>
      <c r="DE2" s="5" t="s">
        <v>218</v>
      </c>
      <c r="DF2" s="5" t="s">
        <v>218</v>
      </c>
      <c r="DG2" s="5" t="s">
        <v>219</v>
      </c>
      <c r="DH2" s="5" t="s">
        <v>220</v>
      </c>
      <c r="DI2" s="5" t="s">
        <v>221</v>
      </c>
      <c r="DJ2" s="5" t="s">
        <v>222</v>
      </c>
      <c r="DK2" s="5" t="s">
        <v>221</v>
      </c>
      <c r="DL2" s="5" t="s">
        <v>223</v>
      </c>
      <c r="DM2" s="5" t="s">
        <v>223</v>
      </c>
      <c r="DN2" s="5" t="s">
        <v>224</v>
      </c>
      <c r="DO2" s="5" t="s">
        <v>224</v>
      </c>
      <c r="DP2" s="5" t="s">
        <v>224</v>
      </c>
      <c r="DQ2" s="5" t="s">
        <v>224</v>
      </c>
      <c r="DR2" s="5" t="s">
        <v>225</v>
      </c>
      <c r="DS2" s="5" t="s">
        <v>225</v>
      </c>
      <c r="DT2" s="5" t="s">
        <v>225</v>
      </c>
      <c r="DU2" s="5" t="s">
        <v>225</v>
      </c>
      <c r="DV2" s="5" t="s">
        <v>225</v>
      </c>
      <c r="DW2" s="5" t="s">
        <v>225</v>
      </c>
      <c r="DX2" s="5" t="s">
        <v>226</v>
      </c>
      <c r="DY2" s="5" t="s">
        <v>226</v>
      </c>
      <c r="DZ2" s="5" t="s">
        <v>227</v>
      </c>
      <c r="EA2" s="4" t="s">
        <v>227</v>
      </c>
      <c r="EB2" s="5" t="s">
        <v>228</v>
      </c>
      <c r="EC2" s="5" t="s">
        <v>228</v>
      </c>
      <c r="ED2" s="4" t="s">
        <v>229</v>
      </c>
      <c r="EE2" s="5" t="s">
        <v>230</v>
      </c>
      <c r="EF2" s="5" t="s">
        <v>230</v>
      </c>
      <c r="EG2" s="5" t="s">
        <v>230</v>
      </c>
      <c r="EH2" s="5" t="s">
        <v>230</v>
      </c>
      <c r="EI2" s="5" t="s">
        <v>231</v>
      </c>
      <c r="EJ2" s="5" t="s">
        <v>231</v>
      </c>
      <c r="EK2" s="5" t="s">
        <v>232</v>
      </c>
      <c r="EL2" s="5" t="s">
        <v>232</v>
      </c>
      <c r="EM2" s="5" t="s">
        <v>233</v>
      </c>
      <c r="EN2" s="5" t="s">
        <v>233</v>
      </c>
      <c r="EO2" s="5" t="s">
        <v>233</v>
      </c>
      <c r="EP2" s="6" t="s">
        <v>234</v>
      </c>
      <c r="EQ2" s="5" t="s">
        <v>234</v>
      </c>
      <c r="ER2" s="6" t="s">
        <v>234</v>
      </c>
      <c r="ES2" s="5" t="s">
        <v>235</v>
      </c>
      <c r="ET2" s="5" t="s">
        <v>235</v>
      </c>
      <c r="EU2" s="5" t="s">
        <v>235</v>
      </c>
      <c r="EV2" s="5" t="s">
        <v>236</v>
      </c>
      <c r="EW2" s="4" t="s">
        <v>237</v>
      </c>
      <c r="EX2" s="5" t="s">
        <v>237</v>
      </c>
      <c r="EY2" s="5" t="s">
        <v>238</v>
      </c>
      <c r="EZ2" s="5" t="s">
        <v>238</v>
      </c>
      <c r="FA2" s="4" t="s">
        <v>239</v>
      </c>
      <c r="FB2" s="5" t="s">
        <v>240</v>
      </c>
      <c r="FC2" s="5" t="s">
        <v>240</v>
      </c>
      <c r="FD2" s="5" t="s">
        <v>241</v>
      </c>
      <c r="FE2" s="5" t="s">
        <v>241</v>
      </c>
      <c r="FF2" s="5" t="s">
        <v>241</v>
      </c>
      <c r="FG2" s="5" t="s">
        <v>241</v>
      </c>
      <c r="FH2" s="5" t="s">
        <v>241</v>
      </c>
      <c r="FI2" s="6" t="s">
        <v>242</v>
      </c>
      <c r="FJ2" s="5" t="s">
        <v>242</v>
      </c>
      <c r="FK2" s="4" t="s">
        <v>242</v>
      </c>
      <c r="FL2" s="4" t="s">
        <v>242</v>
      </c>
      <c r="FM2" s="4" t="s">
        <v>242</v>
      </c>
      <c r="FN2" s="5" t="s">
        <v>242</v>
      </c>
      <c r="FO2" s="5" t="s">
        <v>242</v>
      </c>
      <c r="FP2" s="4" t="s">
        <v>242</v>
      </c>
      <c r="FQ2" s="5" t="s">
        <v>242</v>
      </c>
      <c r="FR2" s="5" t="s">
        <v>242</v>
      </c>
      <c r="FS2" s="5" t="s">
        <v>242</v>
      </c>
      <c r="FT2" s="5" t="s">
        <v>242</v>
      </c>
      <c r="FU2" s="5" t="s">
        <v>243</v>
      </c>
      <c r="FV2" s="5" t="s">
        <v>243</v>
      </c>
      <c r="FW2" s="5" t="s">
        <v>243</v>
      </c>
      <c r="FX2" s="5" t="s">
        <v>243</v>
      </c>
      <c r="FY2" s="5" t="s">
        <v>244</v>
      </c>
    </row>
    <row r="3" spans="1:255" s="7" customFormat="1" ht="30" customHeight="1" x14ac:dyDescent="0.35">
      <c r="C3" s="8" t="s">
        <v>245</v>
      </c>
      <c r="D3" s="9" t="s">
        <v>246</v>
      </c>
      <c r="E3" s="9" t="s">
        <v>247</v>
      </c>
      <c r="F3" s="9" t="s">
        <v>248</v>
      </c>
      <c r="G3" s="9" t="s">
        <v>249</v>
      </c>
      <c r="H3" s="9" t="s">
        <v>250</v>
      </c>
      <c r="I3" s="9" t="s">
        <v>251</v>
      </c>
      <c r="J3" s="9" t="s">
        <v>181</v>
      </c>
      <c r="K3" s="9" t="s">
        <v>252</v>
      </c>
      <c r="L3" s="8" t="s">
        <v>253</v>
      </c>
      <c r="M3" s="9" t="s">
        <v>254</v>
      </c>
      <c r="N3" s="10" t="s">
        <v>255</v>
      </c>
      <c r="O3" s="10" t="s">
        <v>256</v>
      </c>
      <c r="P3" s="9" t="s">
        <v>257</v>
      </c>
      <c r="Q3" s="8" t="s">
        <v>258</v>
      </c>
      <c r="R3" s="9" t="s">
        <v>259</v>
      </c>
      <c r="S3" s="9" t="s">
        <v>183</v>
      </c>
      <c r="T3" s="9" t="s">
        <v>260</v>
      </c>
      <c r="U3" s="9" t="s">
        <v>261</v>
      </c>
      <c r="V3" s="9" t="s">
        <v>262</v>
      </c>
      <c r="W3" s="9" t="s">
        <v>263</v>
      </c>
      <c r="X3" s="9" t="s">
        <v>264</v>
      </c>
      <c r="Y3" s="9" t="s">
        <v>215</v>
      </c>
      <c r="Z3" s="9" t="s">
        <v>265</v>
      </c>
      <c r="AA3" s="9" t="s">
        <v>266</v>
      </c>
      <c r="AB3" s="10" t="s">
        <v>186</v>
      </c>
      <c r="AC3" s="9" t="s">
        <v>267</v>
      </c>
      <c r="AD3" s="9" t="s">
        <v>268</v>
      </c>
      <c r="AE3" s="9" t="s">
        <v>211</v>
      </c>
      <c r="AF3" s="9" t="s">
        <v>269</v>
      </c>
      <c r="AG3" s="9" t="s">
        <v>189</v>
      </c>
      <c r="AH3" s="9" t="s">
        <v>270</v>
      </c>
      <c r="AI3" s="9" t="s">
        <v>271</v>
      </c>
      <c r="AJ3" s="9" t="s">
        <v>272</v>
      </c>
      <c r="AK3" s="9" t="s">
        <v>273</v>
      </c>
      <c r="AL3" s="10" t="s">
        <v>274</v>
      </c>
      <c r="AM3" s="9" t="s">
        <v>192</v>
      </c>
      <c r="AN3" s="10" t="s">
        <v>275</v>
      </c>
      <c r="AO3" s="9" t="s">
        <v>194</v>
      </c>
      <c r="AP3" s="10" t="s">
        <v>195</v>
      </c>
      <c r="AQ3" s="9" t="s">
        <v>196</v>
      </c>
      <c r="AR3" s="10" t="s">
        <v>197</v>
      </c>
      <c r="AS3" s="10" t="s">
        <v>198</v>
      </c>
      <c r="AT3" s="8" t="s">
        <v>276</v>
      </c>
      <c r="AU3" s="9" t="s">
        <v>210</v>
      </c>
      <c r="AV3" s="9" t="s">
        <v>277</v>
      </c>
      <c r="AW3" s="9" t="s">
        <v>199</v>
      </c>
      <c r="AX3" s="9" t="s">
        <v>278</v>
      </c>
      <c r="AY3" s="9" t="s">
        <v>279</v>
      </c>
      <c r="AZ3" s="9" t="s">
        <v>280</v>
      </c>
      <c r="BA3" s="9" t="s">
        <v>281</v>
      </c>
      <c r="BB3" s="9" t="s">
        <v>282</v>
      </c>
      <c r="BC3" s="9" t="s">
        <v>283</v>
      </c>
      <c r="BD3" s="9" t="s">
        <v>284</v>
      </c>
      <c r="BE3" s="9" t="s">
        <v>285</v>
      </c>
      <c r="BF3" s="9" t="s">
        <v>286</v>
      </c>
      <c r="BG3" s="9" t="s">
        <v>287</v>
      </c>
      <c r="BH3" s="9" t="s">
        <v>288</v>
      </c>
      <c r="BI3" s="9" t="s">
        <v>289</v>
      </c>
      <c r="BJ3" s="9" t="s">
        <v>290</v>
      </c>
      <c r="BK3" s="9" t="s">
        <v>291</v>
      </c>
      <c r="BL3" s="9" t="s">
        <v>292</v>
      </c>
      <c r="BM3" s="9" t="s">
        <v>293</v>
      </c>
      <c r="BN3" s="9" t="s">
        <v>294</v>
      </c>
      <c r="BO3" s="9" t="s">
        <v>295</v>
      </c>
      <c r="BP3" s="9" t="s">
        <v>296</v>
      </c>
      <c r="BQ3" s="9" t="s">
        <v>297</v>
      </c>
      <c r="BR3" s="9" t="s">
        <v>298</v>
      </c>
      <c r="BS3" s="9" t="s">
        <v>299</v>
      </c>
      <c r="BT3" s="9" t="s">
        <v>203</v>
      </c>
      <c r="BU3" s="9" t="s">
        <v>300</v>
      </c>
      <c r="BV3" s="10" t="s">
        <v>301</v>
      </c>
      <c r="BW3" s="9" t="s">
        <v>205</v>
      </c>
      <c r="BX3" s="9" t="s">
        <v>206</v>
      </c>
      <c r="BY3" s="9" t="s">
        <v>207</v>
      </c>
      <c r="BZ3" s="9" t="s">
        <v>302</v>
      </c>
      <c r="CA3" s="9" t="s">
        <v>303</v>
      </c>
      <c r="CB3" s="9" t="s">
        <v>209</v>
      </c>
      <c r="CC3" s="9" t="s">
        <v>304</v>
      </c>
      <c r="CD3" s="9" t="s">
        <v>305</v>
      </c>
      <c r="CE3" s="9" t="s">
        <v>306</v>
      </c>
      <c r="CF3" s="9" t="s">
        <v>307</v>
      </c>
      <c r="CG3" s="9" t="s">
        <v>308</v>
      </c>
      <c r="CH3" s="9" t="s">
        <v>309</v>
      </c>
      <c r="CI3" s="9" t="s">
        <v>310</v>
      </c>
      <c r="CJ3" s="8" t="s">
        <v>212</v>
      </c>
      <c r="CK3" s="9" t="s">
        <v>311</v>
      </c>
      <c r="CL3" s="9" t="s">
        <v>312</v>
      </c>
      <c r="CM3" s="9" t="s">
        <v>313</v>
      </c>
      <c r="CN3" s="8" t="s">
        <v>314</v>
      </c>
      <c r="CO3" s="8" t="s">
        <v>315</v>
      </c>
      <c r="CP3" s="8" t="s">
        <v>316</v>
      </c>
      <c r="CQ3" s="9" t="s">
        <v>317</v>
      </c>
      <c r="CR3" s="9" t="s">
        <v>318</v>
      </c>
      <c r="CS3" s="9" t="s">
        <v>319</v>
      </c>
      <c r="CT3" s="9" t="s">
        <v>320</v>
      </c>
      <c r="CU3" s="9" t="s">
        <v>321</v>
      </c>
      <c r="CV3" s="9" t="s">
        <v>322</v>
      </c>
      <c r="CW3" s="9" t="s">
        <v>323</v>
      </c>
      <c r="CX3" s="9" t="s">
        <v>324</v>
      </c>
      <c r="CY3" s="9" t="s">
        <v>325</v>
      </c>
      <c r="CZ3" s="10" t="s">
        <v>326</v>
      </c>
      <c r="DA3" s="9" t="s">
        <v>327</v>
      </c>
      <c r="DB3" s="9" t="s">
        <v>328</v>
      </c>
      <c r="DC3" s="9" t="s">
        <v>329</v>
      </c>
      <c r="DD3" s="9" t="s">
        <v>330</v>
      </c>
      <c r="DE3" s="9" t="s">
        <v>329</v>
      </c>
      <c r="DF3" s="9" t="s">
        <v>331</v>
      </c>
      <c r="DG3" s="9" t="s">
        <v>332</v>
      </c>
      <c r="DH3" s="9" t="s">
        <v>220</v>
      </c>
      <c r="DI3" s="9" t="s">
        <v>221</v>
      </c>
      <c r="DJ3" s="9" t="s">
        <v>196</v>
      </c>
      <c r="DK3" s="9" t="s">
        <v>333</v>
      </c>
      <c r="DL3" s="9" t="s">
        <v>223</v>
      </c>
      <c r="DM3" s="9" t="s">
        <v>334</v>
      </c>
      <c r="DN3" s="9" t="s">
        <v>335</v>
      </c>
      <c r="DO3" s="9" t="s">
        <v>336</v>
      </c>
      <c r="DP3" s="9" t="s">
        <v>337</v>
      </c>
      <c r="DQ3" s="9" t="s">
        <v>338</v>
      </c>
      <c r="DR3" s="9" t="s">
        <v>339</v>
      </c>
      <c r="DS3" s="9" t="s">
        <v>340</v>
      </c>
      <c r="DT3" s="9" t="s">
        <v>341</v>
      </c>
      <c r="DU3" s="9" t="s">
        <v>342</v>
      </c>
      <c r="DV3" s="9" t="s">
        <v>343</v>
      </c>
      <c r="DW3" s="9" t="s">
        <v>344</v>
      </c>
      <c r="DX3" s="9" t="s">
        <v>226</v>
      </c>
      <c r="DY3" s="9" t="s">
        <v>345</v>
      </c>
      <c r="DZ3" s="9" t="s">
        <v>346</v>
      </c>
      <c r="EA3" s="8" t="s">
        <v>227</v>
      </c>
      <c r="EB3" s="9" t="s">
        <v>347</v>
      </c>
      <c r="EC3" s="9" t="s">
        <v>348</v>
      </c>
      <c r="ED3" s="8" t="s">
        <v>349</v>
      </c>
      <c r="EE3" s="9" t="s">
        <v>350</v>
      </c>
      <c r="EF3" s="9" t="s">
        <v>351</v>
      </c>
      <c r="EG3" s="9" t="s">
        <v>352</v>
      </c>
      <c r="EH3" s="9" t="s">
        <v>353</v>
      </c>
      <c r="EI3" s="9" t="s">
        <v>354</v>
      </c>
      <c r="EJ3" s="9" t="s">
        <v>355</v>
      </c>
      <c r="EK3" s="9" t="s">
        <v>356</v>
      </c>
      <c r="EL3" s="9" t="s">
        <v>357</v>
      </c>
      <c r="EM3" s="9" t="s">
        <v>358</v>
      </c>
      <c r="EN3" s="9" t="s">
        <v>359</v>
      </c>
      <c r="EO3" s="9" t="s">
        <v>360</v>
      </c>
      <c r="EP3" s="10" t="s">
        <v>361</v>
      </c>
      <c r="EQ3" s="9" t="s">
        <v>362</v>
      </c>
      <c r="ER3" s="10" t="s">
        <v>363</v>
      </c>
      <c r="ES3" s="9" t="s">
        <v>364</v>
      </c>
      <c r="ET3" s="9" t="s">
        <v>220</v>
      </c>
      <c r="EU3" s="9" t="s">
        <v>365</v>
      </c>
      <c r="EV3" s="9" t="s">
        <v>366</v>
      </c>
      <c r="EW3" s="8" t="s">
        <v>367</v>
      </c>
      <c r="EX3" s="9" t="s">
        <v>368</v>
      </c>
      <c r="EY3" s="9" t="s">
        <v>369</v>
      </c>
      <c r="EZ3" s="9" t="s">
        <v>370</v>
      </c>
      <c r="FA3" s="8" t="s">
        <v>239</v>
      </c>
      <c r="FB3" s="9" t="s">
        <v>371</v>
      </c>
      <c r="FC3" s="9" t="s">
        <v>372</v>
      </c>
      <c r="FD3" s="9" t="s">
        <v>373</v>
      </c>
      <c r="FE3" s="9" t="s">
        <v>374</v>
      </c>
      <c r="FF3" s="9" t="s">
        <v>375</v>
      </c>
      <c r="FG3" s="9" t="s">
        <v>376</v>
      </c>
      <c r="FH3" s="9" t="s">
        <v>377</v>
      </c>
      <c r="FI3" s="10" t="s">
        <v>378</v>
      </c>
      <c r="FJ3" s="9" t="s">
        <v>379</v>
      </c>
      <c r="FK3" s="8" t="s">
        <v>380</v>
      </c>
      <c r="FL3" s="8" t="s">
        <v>381</v>
      </c>
      <c r="FM3" s="8" t="s">
        <v>382</v>
      </c>
      <c r="FN3" s="9" t="s">
        <v>383</v>
      </c>
      <c r="FO3" s="9" t="s">
        <v>384</v>
      </c>
      <c r="FP3" s="8" t="s">
        <v>385</v>
      </c>
      <c r="FQ3" s="9" t="s">
        <v>386</v>
      </c>
      <c r="FR3" s="9" t="s">
        <v>387</v>
      </c>
      <c r="FS3" s="9" t="s">
        <v>388</v>
      </c>
      <c r="FT3" s="9" t="s">
        <v>389</v>
      </c>
      <c r="FU3" s="9" t="s">
        <v>243</v>
      </c>
      <c r="FV3" s="9" t="s">
        <v>390</v>
      </c>
      <c r="FW3" s="9" t="s">
        <v>391</v>
      </c>
      <c r="FX3" s="9" t="s">
        <v>392</v>
      </c>
      <c r="FY3" s="9" t="s">
        <v>393</v>
      </c>
    </row>
    <row r="4" spans="1:255" x14ac:dyDescent="0.25">
      <c r="FY4" s="11"/>
    </row>
    <row r="5" spans="1:255" s="12" customFormat="1" x14ac:dyDescent="0.25">
      <c r="A5" s="12" t="s">
        <v>394</v>
      </c>
      <c r="C5" s="13">
        <v>6557.7</v>
      </c>
      <c r="D5" s="13">
        <v>35630.800000000003</v>
      </c>
      <c r="E5" s="13">
        <v>5515.9</v>
      </c>
      <c r="F5" s="13">
        <v>22473</v>
      </c>
      <c r="G5" s="13">
        <v>1315</v>
      </c>
      <c r="H5" s="13">
        <v>1141</v>
      </c>
      <c r="I5" s="13">
        <v>7739.1</v>
      </c>
      <c r="J5" s="13">
        <v>2171.3000000000002</v>
      </c>
      <c r="K5" s="13">
        <v>257.7</v>
      </c>
      <c r="L5" s="13">
        <v>2250</v>
      </c>
      <c r="M5" s="13">
        <v>1068.3</v>
      </c>
      <c r="N5" s="13">
        <v>51743.3</v>
      </c>
      <c r="O5" s="13">
        <v>13527.5</v>
      </c>
      <c r="P5" s="13">
        <v>312</v>
      </c>
      <c r="Q5" s="13">
        <v>36612.300000000003</v>
      </c>
      <c r="R5" s="13">
        <v>5341.8</v>
      </c>
      <c r="S5" s="13">
        <v>1647.3</v>
      </c>
      <c r="T5" s="13">
        <v>161.30000000000001</v>
      </c>
      <c r="U5" s="13">
        <v>52.5</v>
      </c>
      <c r="V5" s="13">
        <v>264.89999999999998</v>
      </c>
      <c r="W5" s="13">
        <v>132.6</v>
      </c>
      <c r="X5" s="13">
        <v>50</v>
      </c>
      <c r="Y5" s="13">
        <v>780</v>
      </c>
      <c r="Z5" s="13">
        <v>223.8</v>
      </c>
      <c r="AA5" s="13">
        <v>31156.7</v>
      </c>
      <c r="AB5" s="13">
        <v>27908.6</v>
      </c>
      <c r="AC5" s="13">
        <v>947.9</v>
      </c>
      <c r="AD5" s="13">
        <v>1247.2</v>
      </c>
      <c r="AE5" s="13">
        <v>94.4</v>
      </c>
      <c r="AF5" s="13">
        <v>177</v>
      </c>
      <c r="AG5" s="13">
        <v>634</v>
      </c>
      <c r="AH5" s="13">
        <v>1006.6</v>
      </c>
      <c r="AI5" s="13">
        <v>366</v>
      </c>
      <c r="AJ5" s="13">
        <v>151.5</v>
      </c>
      <c r="AK5" s="13">
        <v>180.1</v>
      </c>
      <c r="AL5" s="13">
        <v>272</v>
      </c>
      <c r="AM5" s="13">
        <v>388.3</v>
      </c>
      <c r="AN5" s="13">
        <v>331</v>
      </c>
      <c r="AO5" s="13">
        <v>4492.5</v>
      </c>
      <c r="AP5" s="13">
        <v>84690.1</v>
      </c>
      <c r="AQ5" s="13">
        <v>248</v>
      </c>
      <c r="AR5" s="13">
        <v>62221.32</v>
      </c>
      <c r="AS5" s="13">
        <v>6418.3</v>
      </c>
      <c r="AT5" s="13">
        <v>2386.1</v>
      </c>
      <c r="AU5" s="13">
        <v>281</v>
      </c>
      <c r="AV5" s="13">
        <v>333</v>
      </c>
      <c r="AW5" s="13">
        <v>250.8</v>
      </c>
      <c r="AX5" s="13">
        <v>70.2</v>
      </c>
      <c r="AY5" s="13">
        <v>430</v>
      </c>
      <c r="AZ5" s="13">
        <v>12624.1</v>
      </c>
      <c r="BA5" s="13">
        <v>9335.2999999999993</v>
      </c>
      <c r="BB5" s="13">
        <v>7852.9</v>
      </c>
      <c r="BC5" s="13">
        <v>22740.1</v>
      </c>
      <c r="BD5" s="13">
        <v>3616</v>
      </c>
      <c r="BE5" s="13">
        <v>1312.9</v>
      </c>
      <c r="BF5" s="13">
        <v>25681.9</v>
      </c>
      <c r="BG5" s="13">
        <v>936.9</v>
      </c>
      <c r="BH5" s="13">
        <v>616</v>
      </c>
      <c r="BI5" s="13">
        <v>270.5</v>
      </c>
      <c r="BJ5" s="13">
        <v>6327.2</v>
      </c>
      <c r="BK5" s="13">
        <v>29321.1</v>
      </c>
      <c r="BL5" s="13">
        <v>128.19999999999999</v>
      </c>
      <c r="BM5" s="13">
        <v>317</v>
      </c>
      <c r="BN5" s="13">
        <v>3328.2</v>
      </c>
      <c r="BO5" s="13">
        <v>1310.9</v>
      </c>
      <c r="BP5" s="13">
        <v>184.4</v>
      </c>
      <c r="BQ5" s="13">
        <v>5690.9</v>
      </c>
      <c r="BR5" s="13">
        <v>4536</v>
      </c>
      <c r="BS5" s="13">
        <v>1135.5</v>
      </c>
      <c r="BT5" s="13">
        <v>406.1</v>
      </c>
      <c r="BU5" s="13">
        <v>403.1</v>
      </c>
      <c r="BV5" s="13">
        <v>1251.2</v>
      </c>
      <c r="BW5" s="13">
        <v>1999.1</v>
      </c>
      <c r="BX5" s="13">
        <v>78</v>
      </c>
      <c r="BY5" s="13">
        <v>474.2</v>
      </c>
      <c r="BZ5" s="13">
        <v>217.3</v>
      </c>
      <c r="CA5" s="13">
        <v>164.9</v>
      </c>
      <c r="CB5" s="13">
        <v>75893.100000000006</v>
      </c>
      <c r="CC5" s="13">
        <v>191</v>
      </c>
      <c r="CD5" s="13">
        <v>231.1</v>
      </c>
      <c r="CE5" s="13">
        <v>153.6</v>
      </c>
      <c r="CF5" s="13">
        <v>127.7</v>
      </c>
      <c r="CG5" s="13">
        <v>202.6</v>
      </c>
      <c r="CH5" s="13">
        <v>107</v>
      </c>
      <c r="CI5" s="13">
        <v>709</v>
      </c>
      <c r="CJ5" s="13">
        <v>930</v>
      </c>
      <c r="CK5" s="13">
        <v>5368.7</v>
      </c>
      <c r="CL5" s="13">
        <v>1320.7</v>
      </c>
      <c r="CM5" s="13">
        <v>744.7</v>
      </c>
      <c r="CN5" s="13">
        <v>29728.7</v>
      </c>
      <c r="CO5" s="13">
        <v>14792.3</v>
      </c>
      <c r="CP5" s="13">
        <v>1013.4</v>
      </c>
      <c r="CQ5" s="13">
        <v>815.5</v>
      </c>
      <c r="CR5" s="13">
        <v>242</v>
      </c>
      <c r="CS5" s="13">
        <v>320.60000000000002</v>
      </c>
      <c r="CT5" s="13">
        <v>105.8</v>
      </c>
      <c r="CU5" s="13">
        <v>448.3</v>
      </c>
      <c r="CV5" s="13">
        <v>50</v>
      </c>
      <c r="CW5" s="13">
        <v>193</v>
      </c>
      <c r="CX5" s="13">
        <v>465.3</v>
      </c>
      <c r="CY5" s="13">
        <v>50</v>
      </c>
      <c r="CZ5" s="13">
        <v>1925.3</v>
      </c>
      <c r="DA5" s="13">
        <v>201.1</v>
      </c>
      <c r="DB5" s="13">
        <v>316</v>
      </c>
      <c r="DC5" s="13">
        <v>173</v>
      </c>
      <c r="DD5" s="13">
        <v>151.80000000000001</v>
      </c>
      <c r="DE5" s="13">
        <v>317.7</v>
      </c>
      <c r="DF5" s="13">
        <v>20284.599999999999</v>
      </c>
      <c r="DG5" s="13">
        <v>88</v>
      </c>
      <c r="DH5" s="13">
        <v>1947.5</v>
      </c>
      <c r="DI5" s="13">
        <v>2472</v>
      </c>
      <c r="DJ5" s="13">
        <v>641</v>
      </c>
      <c r="DK5" s="13">
        <v>467.1</v>
      </c>
      <c r="DL5" s="13">
        <v>5735.8</v>
      </c>
      <c r="DM5" s="13">
        <v>244.5</v>
      </c>
      <c r="DN5" s="13">
        <v>1311.8</v>
      </c>
      <c r="DO5" s="13">
        <v>3209</v>
      </c>
      <c r="DP5" s="13">
        <v>209</v>
      </c>
      <c r="DQ5" s="13">
        <v>834.5</v>
      </c>
      <c r="DR5" s="13">
        <v>1370.5</v>
      </c>
      <c r="DS5" s="13">
        <v>678.8</v>
      </c>
      <c r="DT5" s="13">
        <v>173</v>
      </c>
      <c r="DU5" s="13">
        <v>357.1</v>
      </c>
      <c r="DV5" s="13">
        <v>216</v>
      </c>
      <c r="DW5" s="13">
        <v>314.39999999999998</v>
      </c>
      <c r="DX5" s="13">
        <v>167.6</v>
      </c>
      <c r="DY5" s="13">
        <v>315.5</v>
      </c>
      <c r="DZ5" s="13">
        <v>746.6</v>
      </c>
      <c r="EA5" s="13">
        <v>556.6</v>
      </c>
      <c r="EB5" s="13">
        <v>574.29999999999995</v>
      </c>
      <c r="EC5" s="13">
        <v>304.7</v>
      </c>
      <c r="ED5" s="13">
        <v>1589.1</v>
      </c>
      <c r="EE5" s="13">
        <v>203</v>
      </c>
      <c r="EF5" s="13">
        <v>1448.2</v>
      </c>
      <c r="EG5" s="13">
        <v>257</v>
      </c>
      <c r="EH5" s="13">
        <v>250.7</v>
      </c>
      <c r="EI5" s="13">
        <v>14528.3</v>
      </c>
      <c r="EJ5" s="13">
        <v>10279.700000000001</v>
      </c>
      <c r="EK5" s="13">
        <v>673.8</v>
      </c>
      <c r="EL5" s="13">
        <v>463.6</v>
      </c>
      <c r="EM5" s="13">
        <v>398.2</v>
      </c>
      <c r="EN5" s="13">
        <v>1027.5999999999999</v>
      </c>
      <c r="EO5" s="13">
        <v>332</v>
      </c>
      <c r="EP5" s="13">
        <v>424.5</v>
      </c>
      <c r="EQ5" s="13">
        <v>2598</v>
      </c>
      <c r="ER5" s="13">
        <v>315.60000000000002</v>
      </c>
      <c r="ES5" s="13">
        <v>173.5</v>
      </c>
      <c r="ET5" s="13">
        <v>193</v>
      </c>
      <c r="EU5" s="13">
        <v>581.5</v>
      </c>
      <c r="EV5" s="13">
        <v>78.7</v>
      </c>
      <c r="EW5" s="13">
        <v>875.6</v>
      </c>
      <c r="EX5" s="13">
        <v>173</v>
      </c>
      <c r="EY5" s="13">
        <v>588.29999999999995</v>
      </c>
      <c r="EZ5" s="13">
        <v>126.6</v>
      </c>
      <c r="FA5" s="13">
        <v>3497.7</v>
      </c>
      <c r="FB5" s="13">
        <v>313.7</v>
      </c>
      <c r="FC5" s="13">
        <v>2117.3000000000002</v>
      </c>
      <c r="FD5" s="13">
        <v>425</v>
      </c>
      <c r="FE5" s="13">
        <v>85.4</v>
      </c>
      <c r="FF5" s="13">
        <v>200.2</v>
      </c>
      <c r="FG5" s="13">
        <v>126.2</v>
      </c>
      <c r="FH5" s="13">
        <v>74</v>
      </c>
      <c r="FI5" s="13">
        <v>1785.9</v>
      </c>
      <c r="FJ5" s="13">
        <v>2045.2</v>
      </c>
      <c r="FK5" s="13">
        <v>2603.6999999999998</v>
      </c>
      <c r="FL5" s="13">
        <v>8245.9</v>
      </c>
      <c r="FM5" s="13">
        <v>3828.3</v>
      </c>
      <c r="FN5" s="13">
        <v>22051.7</v>
      </c>
      <c r="FO5" s="13">
        <v>1102.3</v>
      </c>
      <c r="FP5" s="13">
        <v>2366</v>
      </c>
      <c r="FQ5" s="13">
        <v>1002.2</v>
      </c>
      <c r="FR5" s="13">
        <v>174.9</v>
      </c>
      <c r="FS5" s="13">
        <v>191.5</v>
      </c>
      <c r="FT5" s="13">
        <v>60.1</v>
      </c>
      <c r="FU5" s="13">
        <v>834</v>
      </c>
      <c r="FV5" s="13">
        <v>697.5</v>
      </c>
      <c r="FW5" s="13">
        <v>169</v>
      </c>
      <c r="FX5" s="13">
        <v>61.2</v>
      </c>
      <c r="FY5" s="14">
        <v>21744.7</v>
      </c>
      <c r="FZ5" s="13">
        <f>SUM(C5:FY5)</f>
        <v>859803.6199999993</v>
      </c>
      <c r="GA5" s="13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</row>
    <row r="6" spans="1:255" ht="16.5" customHeight="1" x14ac:dyDescent="0.25">
      <c r="A6" t="s">
        <v>395</v>
      </c>
      <c r="C6" s="14">
        <v>4701.2</v>
      </c>
      <c r="D6" s="14">
        <v>18535.900000000001</v>
      </c>
      <c r="E6" s="14">
        <v>4814.6000000000004</v>
      </c>
      <c r="F6" s="14">
        <v>9176.7000000000007</v>
      </c>
      <c r="G6" s="14">
        <v>494</v>
      </c>
      <c r="H6" s="14">
        <v>386.8</v>
      </c>
      <c r="I6" s="14">
        <v>6304.6</v>
      </c>
      <c r="J6" s="14">
        <v>1382.9</v>
      </c>
      <c r="K6" s="14">
        <v>136.5</v>
      </c>
      <c r="L6" s="14">
        <v>1345.7</v>
      </c>
      <c r="M6" s="14">
        <v>898.2</v>
      </c>
      <c r="N6" s="14">
        <v>15327.4</v>
      </c>
      <c r="O6" s="14">
        <v>2150</v>
      </c>
      <c r="P6" s="14">
        <v>133.80000000000001</v>
      </c>
      <c r="Q6" s="14">
        <v>28793.599999999999</v>
      </c>
      <c r="R6" s="14">
        <v>2349.5</v>
      </c>
      <c r="S6" s="14">
        <v>881.8</v>
      </c>
      <c r="T6" s="14">
        <v>93.9</v>
      </c>
      <c r="U6" s="14">
        <v>36.1</v>
      </c>
      <c r="V6" s="14">
        <v>166.1</v>
      </c>
      <c r="W6" s="14">
        <v>71.599999999999994</v>
      </c>
      <c r="X6" s="14">
        <v>11.8</v>
      </c>
      <c r="Y6" s="14">
        <v>528.70000000000005</v>
      </c>
      <c r="Z6" s="14">
        <v>101.2</v>
      </c>
      <c r="AA6" s="14">
        <v>10470.9</v>
      </c>
      <c r="AB6" s="14">
        <v>7074.3</v>
      </c>
      <c r="AC6" s="14">
        <v>285.5</v>
      </c>
      <c r="AD6" s="14">
        <v>419.2</v>
      </c>
      <c r="AE6" s="14">
        <v>39.799999999999997</v>
      </c>
      <c r="AF6" s="14">
        <v>71.099999999999994</v>
      </c>
      <c r="AG6" s="14">
        <v>169.5</v>
      </c>
      <c r="AH6" s="14">
        <v>644.29999999999995</v>
      </c>
      <c r="AI6" s="14">
        <v>182.3</v>
      </c>
      <c r="AJ6" s="14">
        <v>118.2</v>
      </c>
      <c r="AK6" s="14">
        <v>154.19999999999999</v>
      </c>
      <c r="AL6" s="14">
        <v>218.3</v>
      </c>
      <c r="AM6" s="14">
        <v>226.9</v>
      </c>
      <c r="AN6" s="14">
        <v>129.4</v>
      </c>
      <c r="AO6" s="14">
        <v>2297.1999999999998</v>
      </c>
      <c r="AP6" s="14">
        <v>51647.199999999997</v>
      </c>
      <c r="AQ6" s="14">
        <v>136.4</v>
      </c>
      <c r="AR6" s="14">
        <v>6761.7</v>
      </c>
      <c r="AS6" s="14">
        <v>2437.9</v>
      </c>
      <c r="AT6" s="14">
        <v>345.1</v>
      </c>
      <c r="AU6" s="14">
        <v>123.5</v>
      </c>
      <c r="AV6" s="14">
        <v>199.5</v>
      </c>
      <c r="AW6" s="14">
        <v>60.9</v>
      </c>
      <c r="AX6" s="14">
        <v>0</v>
      </c>
      <c r="AY6" s="14">
        <v>226.9</v>
      </c>
      <c r="AZ6" s="14">
        <v>6981</v>
      </c>
      <c r="BA6" s="14">
        <v>3179.5</v>
      </c>
      <c r="BB6" s="14">
        <v>3488.4</v>
      </c>
      <c r="BC6" s="14">
        <v>14257.1</v>
      </c>
      <c r="BD6" s="14">
        <v>391.7</v>
      </c>
      <c r="BE6" s="14">
        <v>294.7</v>
      </c>
      <c r="BF6" s="14">
        <v>3338</v>
      </c>
      <c r="BG6" s="14">
        <v>559</v>
      </c>
      <c r="BH6" s="14">
        <v>176</v>
      </c>
      <c r="BI6" s="14">
        <v>176</v>
      </c>
      <c r="BJ6" s="14">
        <v>648.79999999999995</v>
      </c>
      <c r="BK6" s="14">
        <v>10369.5</v>
      </c>
      <c r="BL6" s="14">
        <v>61.4</v>
      </c>
      <c r="BM6" s="14">
        <v>151.69999999999999</v>
      </c>
      <c r="BN6" s="14">
        <v>1889.9</v>
      </c>
      <c r="BO6" s="14">
        <v>683.8</v>
      </c>
      <c r="BP6" s="14">
        <v>102.6</v>
      </c>
      <c r="BQ6" s="14">
        <v>2223</v>
      </c>
      <c r="BR6" s="14">
        <v>1848.6</v>
      </c>
      <c r="BS6" s="14">
        <v>634.4</v>
      </c>
      <c r="BT6" s="14">
        <v>114.2</v>
      </c>
      <c r="BU6" s="14">
        <v>137.80000000000001</v>
      </c>
      <c r="BV6" s="14">
        <v>294</v>
      </c>
      <c r="BW6" s="14">
        <v>454</v>
      </c>
      <c r="BX6" s="14">
        <v>27.2</v>
      </c>
      <c r="BY6" s="14">
        <v>375.4</v>
      </c>
      <c r="BZ6" s="14">
        <v>116.3</v>
      </c>
      <c r="CA6" s="14">
        <v>56.5</v>
      </c>
      <c r="CB6" s="14">
        <v>24205.5</v>
      </c>
      <c r="CC6" s="14">
        <v>89.4</v>
      </c>
      <c r="CD6" s="14">
        <v>32.1</v>
      </c>
      <c r="CE6" s="14">
        <v>66.5</v>
      </c>
      <c r="CF6" s="14">
        <v>65.3</v>
      </c>
      <c r="CG6" s="14">
        <v>101.7</v>
      </c>
      <c r="CH6" s="14">
        <v>71.3</v>
      </c>
      <c r="CI6" s="14">
        <v>453.4</v>
      </c>
      <c r="CJ6" s="14">
        <v>485.2</v>
      </c>
      <c r="CK6" s="14">
        <v>1895.2</v>
      </c>
      <c r="CL6" s="14">
        <v>476.6</v>
      </c>
      <c r="CM6" s="14">
        <v>475.1</v>
      </c>
      <c r="CN6" s="14">
        <v>8812.2999999999993</v>
      </c>
      <c r="CO6" s="14">
        <v>5192.8</v>
      </c>
      <c r="CP6" s="14">
        <v>332.8</v>
      </c>
      <c r="CQ6" s="14">
        <v>617</v>
      </c>
      <c r="CR6" s="14">
        <v>120.7</v>
      </c>
      <c r="CS6" s="14">
        <v>124.4</v>
      </c>
      <c r="CT6" s="14">
        <v>86.1</v>
      </c>
      <c r="CU6" s="14">
        <v>153.30000000000001</v>
      </c>
      <c r="CV6" s="14">
        <v>6.7</v>
      </c>
      <c r="CW6" s="14">
        <v>76.900000000000006</v>
      </c>
      <c r="CX6" s="14">
        <v>224.4</v>
      </c>
      <c r="CY6" s="14">
        <v>21.3</v>
      </c>
      <c r="CZ6" s="14">
        <v>1056.3</v>
      </c>
      <c r="DA6" s="14">
        <v>63.6</v>
      </c>
      <c r="DB6" s="14">
        <v>81.900000000000006</v>
      </c>
      <c r="DC6" s="14">
        <v>49.7</v>
      </c>
      <c r="DD6" s="14">
        <v>68.2</v>
      </c>
      <c r="DE6" s="14">
        <v>79.599999999999994</v>
      </c>
      <c r="DF6" s="14">
        <v>9465.9</v>
      </c>
      <c r="DG6" s="14">
        <v>36.200000000000003</v>
      </c>
      <c r="DH6" s="14">
        <v>896.8</v>
      </c>
      <c r="DI6" s="14">
        <v>1619.8</v>
      </c>
      <c r="DJ6" s="14">
        <v>263.39999999999998</v>
      </c>
      <c r="DK6" s="14">
        <v>255.9</v>
      </c>
      <c r="DL6" s="14">
        <v>3112.2</v>
      </c>
      <c r="DM6" s="14">
        <v>138.6</v>
      </c>
      <c r="DN6" s="14">
        <v>807.7</v>
      </c>
      <c r="DO6" s="14">
        <v>2108.1</v>
      </c>
      <c r="DP6" s="14">
        <v>94.4</v>
      </c>
      <c r="DQ6" s="14">
        <v>318</v>
      </c>
      <c r="DR6" s="14">
        <v>1044.3</v>
      </c>
      <c r="DS6" s="14">
        <v>496.8</v>
      </c>
      <c r="DT6" s="14">
        <v>136.80000000000001</v>
      </c>
      <c r="DU6" s="14">
        <v>171</v>
      </c>
      <c r="DV6" s="14">
        <v>110.6</v>
      </c>
      <c r="DW6" s="14">
        <v>163.5</v>
      </c>
      <c r="DX6" s="14">
        <v>28.6</v>
      </c>
      <c r="DY6" s="14">
        <v>60.9</v>
      </c>
      <c r="DZ6" s="14">
        <v>157.9</v>
      </c>
      <c r="EA6" s="14">
        <v>203.3</v>
      </c>
      <c r="EB6" s="14">
        <v>324.7</v>
      </c>
      <c r="EC6" s="14">
        <v>93.3</v>
      </c>
      <c r="ED6" s="14">
        <v>48.7</v>
      </c>
      <c r="EE6" s="14">
        <v>140.6</v>
      </c>
      <c r="EF6" s="14">
        <v>1007.8</v>
      </c>
      <c r="EG6" s="14">
        <v>161</v>
      </c>
      <c r="EH6" s="14">
        <v>87.9</v>
      </c>
      <c r="EI6" s="14">
        <v>11357.7</v>
      </c>
      <c r="EJ6" s="14">
        <v>5097.2</v>
      </c>
      <c r="EK6" s="14">
        <v>244</v>
      </c>
      <c r="EL6" s="14">
        <v>191.8</v>
      </c>
      <c r="EM6" s="14">
        <v>198.1</v>
      </c>
      <c r="EN6" s="14">
        <v>665.9</v>
      </c>
      <c r="EO6" s="14">
        <v>136.4</v>
      </c>
      <c r="EP6" s="14">
        <v>115.7</v>
      </c>
      <c r="EQ6" s="14">
        <v>294.2</v>
      </c>
      <c r="ER6" s="14">
        <v>102.6</v>
      </c>
      <c r="ES6" s="14">
        <v>70.8</v>
      </c>
      <c r="ET6" s="14">
        <v>113.1</v>
      </c>
      <c r="EU6" s="14">
        <v>509.7</v>
      </c>
      <c r="EV6" s="14">
        <v>44.4</v>
      </c>
      <c r="EW6" s="14">
        <v>164.1</v>
      </c>
      <c r="EX6" s="14">
        <v>53</v>
      </c>
      <c r="EY6" s="14">
        <v>278.3</v>
      </c>
      <c r="EZ6" s="14">
        <v>63.8</v>
      </c>
      <c r="FA6" s="14">
        <v>1299.5999999999999</v>
      </c>
      <c r="FB6" s="14">
        <v>175.1</v>
      </c>
      <c r="FC6" s="14">
        <v>559.1</v>
      </c>
      <c r="FD6" s="14">
        <v>243.1</v>
      </c>
      <c r="FE6" s="14">
        <v>42.7</v>
      </c>
      <c r="FF6" s="14">
        <v>106.5</v>
      </c>
      <c r="FG6" s="14">
        <v>48.4</v>
      </c>
      <c r="FH6" s="14">
        <v>42.4</v>
      </c>
      <c r="FI6" s="14">
        <v>832.8</v>
      </c>
      <c r="FJ6" s="14">
        <v>604.5</v>
      </c>
      <c r="FK6" s="14">
        <v>1275.5999999999999</v>
      </c>
      <c r="FL6" s="14">
        <v>1577.8</v>
      </c>
      <c r="FM6" s="14">
        <v>926</v>
      </c>
      <c r="FN6" s="14">
        <v>15063.3</v>
      </c>
      <c r="FO6" s="14">
        <v>450.4</v>
      </c>
      <c r="FP6" s="14">
        <v>1386.2</v>
      </c>
      <c r="FQ6" s="14">
        <v>410.5</v>
      </c>
      <c r="FR6" s="14">
        <v>69.599999999999994</v>
      </c>
      <c r="FS6" s="14">
        <v>23.8</v>
      </c>
      <c r="FT6" s="14">
        <v>20.7</v>
      </c>
      <c r="FU6" s="14">
        <v>516.79999999999995</v>
      </c>
      <c r="FV6" s="14">
        <v>360.1</v>
      </c>
      <c r="FW6" s="14">
        <v>90.4</v>
      </c>
      <c r="FX6" s="14">
        <v>26.4</v>
      </c>
      <c r="FY6" s="14"/>
      <c r="FZ6" s="13">
        <f>SUM(C6:FY6)</f>
        <v>351285.89999999985</v>
      </c>
      <c r="GA6" s="13"/>
      <c r="GB6" s="13"/>
      <c r="GC6" s="13"/>
      <c r="GD6" s="13"/>
    </row>
    <row r="7" spans="1:255" x14ac:dyDescent="0.25">
      <c r="C7" s="15"/>
      <c r="D7" s="15"/>
      <c r="E7" s="15"/>
      <c r="F7" s="15"/>
      <c r="G7" s="15"/>
      <c r="H7" s="16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7"/>
      <c r="FX7" s="15"/>
      <c r="FY7" s="17"/>
    </row>
    <row r="8" spans="1:255" x14ac:dyDescent="0.25">
      <c r="A8" t="s">
        <v>396</v>
      </c>
      <c r="C8" s="17">
        <v>72550693.405990899</v>
      </c>
      <c r="D8" s="17">
        <v>373503138.0344131</v>
      </c>
      <c r="E8" s="17">
        <v>62563018.397784784</v>
      </c>
      <c r="F8" s="17">
        <v>231321560.62025738</v>
      </c>
      <c r="G8" s="17">
        <v>14393918.150578665</v>
      </c>
      <c r="H8" s="17">
        <v>12438420.238933271</v>
      </c>
      <c r="I8" s="17">
        <v>85877813.719019637</v>
      </c>
      <c r="J8" s="17">
        <v>22416858.313800015</v>
      </c>
      <c r="K8" s="17">
        <v>3836591.1149991327</v>
      </c>
      <c r="L8" s="17">
        <v>24861784.443930887</v>
      </c>
      <c r="M8" s="17">
        <v>13583354.164969461</v>
      </c>
      <c r="N8" s="17">
        <v>547075456.23410571</v>
      </c>
      <c r="O8" s="17">
        <v>136725829.6914264</v>
      </c>
      <c r="P8" s="17">
        <v>4584646.3739988813</v>
      </c>
      <c r="Q8" s="17">
        <v>419781338.73346186</v>
      </c>
      <c r="R8" s="17">
        <v>54072682.835825622</v>
      </c>
      <c r="S8" s="17">
        <v>17663375.208215337</v>
      </c>
      <c r="T8" s="17">
        <v>2897846.9954956369</v>
      </c>
      <c r="U8" s="17">
        <v>1142946.1991827511</v>
      </c>
      <c r="V8" s="17">
        <v>3837608.3831941183</v>
      </c>
      <c r="W8" s="17">
        <v>2481894.2741634632</v>
      </c>
      <c r="X8" s="17">
        <v>1037300.8258976385</v>
      </c>
      <c r="Y8" s="17">
        <v>8395046.2095641028</v>
      </c>
      <c r="Z8" s="17">
        <v>3413325.2378861685</v>
      </c>
      <c r="AA8" s="17">
        <v>323456596.90009516</v>
      </c>
      <c r="AB8" s="17">
        <v>292712288.53703016</v>
      </c>
      <c r="AC8" s="17">
        <v>10217137.257107783</v>
      </c>
      <c r="AD8" s="17">
        <v>12860098.608841233</v>
      </c>
      <c r="AE8" s="17">
        <v>1856364.773618931</v>
      </c>
      <c r="AF8" s="17">
        <v>3108448.4851762974</v>
      </c>
      <c r="AG8" s="17">
        <v>7384806.9267088119</v>
      </c>
      <c r="AH8" s="17">
        <v>10783318.181739086</v>
      </c>
      <c r="AI8" s="17">
        <v>4660207.4107406344</v>
      </c>
      <c r="AJ8" s="17">
        <v>2901647.5754681355</v>
      </c>
      <c r="AK8" s="17">
        <v>3231462.8446255694</v>
      </c>
      <c r="AL8" s="17">
        <v>4017718.0521788001</v>
      </c>
      <c r="AM8" s="17">
        <v>4895994.9512108378</v>
      </c>
      <c r="AN8" s="17">
        <v>4478775.8227245677</v>
      </c>
      <c r="AO8" s="17">
        <v>46001021.850027919</v>
      </c>
      <c r="AP8" s="17">
        <v>932320708.83021247</v>
      </c>
      <c r="AQ8" s="17">
        <v>3935700.4495641151</v>
      </c>
      <c r="AR8" s="17">
        <v>631225162.30433476</v>
      </c>
      <c r="AS8" s="17">
        <v>71218138.212331399</v>
      </c>
      <c r="AT8" s="17">
        <v>24673255.870609891</v>
      </c>
      <c r="AU8" s="17">
        <v>4257135.7977216542</v>
      </c>
      <c r="AV8" s="17">
        <v>4804130.1578168385</v>
      </c>
      <c r="AW8" s="17">
        <v>3928116.1134882946</v>
      </c>
      <c r="AX8" s="17">
        <v>1486872.3532532295</v>
      </c>
      <c r="AY8" s="17">
        <v>5480732.7413637778</v>
      </c>
      <c r="AZ8" s="17">
        <v>132023044.60189526</v>
      </c>
      <c r="BA8" s="17">
        <v>93568927.618715331</v>
      </c>
      <c r="BB8" s="17">
        <v>79304184.720602989</v>
      </c>
      <c r="BC8" s="17">
        <v>237670354.17081678</v>
      </c>
      <c r="BD8" s="17">
        <v>36283533.877976306</v>
      </c>
      <c r="BE8" s="17">
        <v>13971398.312144272</v>
      </c>
      <c r="BF8" s="17">
        <v>257203787.14486453</v>
      </c>
      <c r="BG8" s="17">
        <v>10766488.031913865</v>
      </c>
      <c r="BH8" s="17">
        <v>7132444.2425615154</v>
      </c>
      <c r="BI8" s="17">
        <v>4181750.60929769</v>
      </c>
      <c r="BJ8" s="17">
        <v>63484574.50743787</v>
      </c>
      <c r="BK8" s="17">
        <v>296650146.25158399</v>
      </c>
      <c r="BL8" s="17">
        <v>2519211.3092127265</v>
      </c>
      <c r="BM8" s="17">
        <v>4457527.9453653814</v>
      </c>
      <c r="BN8" s="17">
        <v>33582482.472790092</v>
      </c>
      <c r="BO8" s="17">
        <v>13748811.976494076</v>
      </c>
      <c r="BP8" s="17">
        <v>3254926.7769959942</v>
      </c>
      <c r="BQ8" s="17">
        <v>62820569.588839807</v>
      </c>
      <c r="BR8" s="17">
        <v>46559807.616052076</v>
      </c>
      <c r="BS8" s="17">
        <v>12916248.335633699</v>
      </c>
      <c r="BT8" s="17">
        <v>5294596.5340528237</v>
      </c>
      <c r="BU8" s="17">
        <v>5351299.2144494159</v>
      </c>
      <c r="BV8" s="17">
        <v>13433689.51</v>
      </c>
      <c r="BW8" s="17">
        <v>20842373.333638296</v>
      </c>
      <c r="BX8" s="17">
        <v>1737124.9757183809</v>
      </c>
      <c r="BY8" s="17">
        <v>5489249.9014275642</v>
      </c>
      <c r="BZ8" s="17">
        <v>3424190.4942468964</v>
      </c>
      <c r="CA8" s="17">
        <v>3041204.5137266023</v>
      </c>
      <c r="CB8" s="17">
        <v>783055348.19506729</v>
      </c>
      <c r="CC8" s="17">
        <v>3149024.6059043631</v>
      </c>
      <c r="CD8" s="17">
        <v>3329940.1273938981</v>
      </c>
      <c r="CE8" s="17">
        <v>2737701.7464284995</v>
      </c>
      <c r="CF8" s="17">
        <v>2334175.1210881555</v>
      </c>
      <c r="CG8" s="17">
        <v>3330910.7238722271</v>
      </c>
      <c r="CH8" s="17">
        <v>2141164.3500639508</v>
      </c>
      <c r="CI8" s="17">
        <v>7845704.2552300971</v>
      </c>
      <c r="CJ8" s="17">
        <v>10547084.272222614</v>
      </c>
      <c r="CK8" s="17">
        <v>55567148.016336471</v>
      </c>
      <c r="CL8" s="17">
        <v>14557670.352536479</v>
      </c>
      <c r="CM8" s="17">
        <v>9119209.2018623892</v>
      </c>
      <c r="CN8" s="17">
        <v>297980662.09177852</v>
      </c>
      <c r="CO8" s="17">
        <v>148428351.27042806</v>
      </c>
      <c r="CP8" s="17">
        <v>11291487.00917404</v>
      </c>
      <c r="CQ8" s="17">
        <v>9668155.4950202983</v>
      </c>
      <c r="CR8" s="17">
        <v>3725780.2330644759</v>
      </c>
      <c r="CS8" s="17">
        <v>4320612.1478378223</v>
      </c>
      <c r="CT8" s="17">
        <v>2138046.4608483426</v>
      </c>
      <c r="CU8" s="17">
        <v>4526786.8827826232</v>
      </c>
      <c r="CV8" s="17">
        <v>979323.12460468523</v>
      </c>
      <c r="CW8" s="17">
        <v>3264919.2988347914</v>
      </c>
      <c r="CX8" s="17">
        <v>5444714.2451883256</v>
      </c>
      <c r="CY8" s="17">
        <v>1069900.8378631547</v>
      </c>
      <c r="CZ8" s="17">
        <v>20099216.891983319</v>
      </c>
      <c r="DA8" s="17">
        <v>3331948.9899097839</v>
      </c>
      <c r="DB8" s="17">
        <v>4309808.969487058</v>
      </c>
      <c r="DC8" s="17">
        <v>3045824.3245762251</v>
      </c>
      <c r="DD8" s="17">
        <v>2823756.6543416567</v>
      </c>
      <c r="DE8" s="17">
        <v>4298219.4106110958</v>
      </c>
      <c r="DF8" s="17">
        <v>203524855.80948237</v>
      </c>
      <c r="DG8" s="17">
        <v>1856928.3387813771</v>
      </c>
      <c r="DH8" s="17">
        <v>19649340.64488139</v>
      </c>
      <c r="DI8" s="17">
        <v>25558872.931388255</v>
      </c>
      <c r="DJ8" s="17">
        <v>7274406.0589059303</v>
      </c>
      <c r="DK8" s="17">
        <v>5522882.8635211252</v>
      </c>
      <c r="DL8" s="17">
        <v>60444496.700732253</v>
      </c>
      <c r="DM8" s="17">
        <v>4130812.6586839226</v>
      </c>
      <c r="DN8" s="17">
        <v>14607616.344591102</v>
      </c>
      <c r="DO8" s="17">
        <v>34403838.995086767</v>
      </c>
      <c r="DP8" s="17">
        <v>3595176.0936542726</v>
      </c>
      <c r="DQ8" s="17">
        <v>9405775.4199999999</v>
      </c>
      <c r="DR8" s="17">
        <v>15275855.712876001</v>
      </c>
      <c r="DS8" s="17">
        <v>8074861.4094306165</v>
      </c>
      <c r="DT8" s="17">
        <v>3229155.1590851932</v>
      </c>
      <c r="DU8" s="17">
        <v>4668189.6918647839</v>
      </c>
      <c r="DV8" s="17">
        <v>3551739.6789035439</v>
      </c>
      <c r="DW8" s="17">
        <v>4357329.351408639</v>
      </c>
      <c r="DX8" s="17">
        <v>3329423.5292764148</v>
      </c>
      <c r="DY8" s="17">
        <v>4684414.6647692127</v>
      </c>
      <c r="DZ8" s="17">
        <v>8608250.2504103258</v>
      </c>
      <c r="EA8" s="17">
        <v>6745054.4530896749</v>
      </c>
      <c r="EB8" s="17">
        <v>6629025.9382845098</v>
      </c>
      <c r="EC8" s="17">
        <v>3991122.2418753305</v>
      </c>
      <c r="ED8" s="17">
        <v>21956312.75</v>
      </c>
      <c r="EE8" s="17">
        <v>3392243.1873709145</v>
      </c>
      <c r="EF8" s="17">
        <v>15675450.031975003</v>
      </c>
      <c r="EG8" s="17">
        <v>3727008.0211203988</v>
      </c>
      <c r="EH8" s="17">
        <v>3619170.3372198651</v>
      </c>
      <c r="EI8" s="17">
        <v>156998970.15802857</v>
      </c>
      <c r="EJ8" s="17">
        <v>103067581.58828829</v>
      </c>
      <c r="EK8" s="17">
        <v>7391390.3164007021</v>
      </c>
      <c r="EL8" s="17">
        <v>5203943.0789280906</v>
      </c>
      <c r="EM8" s="17">
        <v>4948410.813267326</v>
      </c>
      <c r="EN8" s="17">
        <v>11093243.138695279</v>
      </c>
      <c r="EO8" s="17">
        <v>4395169.9444791349</v>
      </c>
      <c r="EP8" s="17">
        <v>5448819.3086445173</v>
      </c>
      <c r="EQ8" s="17">
        <v>27156879.50354344</v>
      </c>
      <c r="ER8" s="17">
        <v>4638389.1067580217</v>
      </c>
      <c r="ES8" s="17">
        <v>2982131.7449185331</v>
      </c>
      <c r="ET8" s="17">
        <v>3677473.4410848669</v>
      </c>
      <c r="EU8" s="17">
        <v>7056897.3126685228</v>
      </c>
      <c r="EV8" s="17">
        <v>1765976.1590749219</v>
      </c>
      <c r="EW8" s="17">
        <v>12354628.805913053</v>
      </c>
      <c r="EX8" s="17">
        <v>3274288.2743321527</v>
      </c>
      <c r="EY8" s="17">
        <v>6092074.3452172847</v>
      </c>
      <c r="EZ8" s="17">
        <v>2437946.9709758381</v>
      </c>
      <c r="FA8" s="17">
        <v>38949846.395316444</v>
      </c>
      <c r="FB8" s="17">
        <v>4411746.9093474476</v>
      </c>
      <c r="FC8" s="17">
        <v>21589735.545701887</v>
      </c>
      <c r="FD8" s="17">
        <v>5242320.3721294459</v>
      </c>
      <c r="FE8" s="17">
        <v>1790940.19188814</v>
      </c>
      <c r="FF8" s="17">
        <v>3436135.4216737105</v>
      </c>
      <c r="FG8" s="17">
        <v>2470033.3184183789</v>
      </c>
      <c r="FH8" s="17">
        <v>1575062.809681355</v>
      </c>
      <c r="FI8" s="17">
        <v>19093659.339383293</v>
      </c>
      <c r="FJ8" s="17">
        <v>20919092.628923509</v>
      </c>
      <c r="FK8" s="17">
        <v>27371152.28253052</v>
      </c>
      <c r="FL8" s="17">
        <v>82740705.7524461</v>
      </c>
      <c r="FM8" s="17">
        <v>38413786.713422492</v>
      </c>
      <c r="FN8" s="17">
        <v>234202368.61197782</v>
      </c>
      <c r="FO8" s="17">
        <v>12024206.550000001</v>
      </c>
      <c r="FP8" s="17">
        <v>25771675.829999998</v>
      </c>
      <c r="FQ8" s="17">
        <v>10961367.58</v>
      </c>
      <c r="FR8" s="17">
        <v>3193288.0380844478</v>
      </c>
      <c r="FS8" s="17">
        <v>3268144.87</v>
      </c>
      <c r="FT8" s="17">
        <v>1330939.6599999999</v>
      </c>
      <c r="FU8" s="17">
        <v>9854741.8318912871</v>
      </c>
      <c r="FV8" s="17">
        <v>7950583.5370446481</v>
      </c>
      <c r="FW8" s="17">
        <v>3129994.2109765634</v>
      </c>
      <c r="FX8" s="17">
        <v>1395126.6952979509</v>
      </c>
      <c r="FY8" s="17">
        <v>226794011.06999996</v>
      </c>
      <c r="FZ8" s="11">
        <f>SUM(C8:FY8)</f>
        <v>9124883322.155901</v>
      </c>
      <c r="GA8" s="11"/>
    </row>
    <row r="9" spans="1:255" x14ac:dyDescent="0.25"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</row>
    <row r="10" spans="1:255" x14ac:dyDescent="0.25">
      <c r="A10" t="s">
        <v>397</v>
      </c>
      <c r="C10" s="18">
        <v>29011942.655704882</v>
      </c>
      <c r="D10" s="18">
        <v>110611126.42503007</v>
      </c>
      <c r="E10" s="18">
        <v>29531541.826713331</v>
      </c>
      <c r="F10" s="18">
        <v>79778883.311546445</v>
      </c>
      <c r="G10" s="18">
        <v>9731087.8117027897</v>
      </c>
      <c r="H10" s="18">
        <v>3455410.1781369136</v>
      </c>
      <c r="I10" s="18">
        <v>29012830.07023333</v>
      </c>
      <c r="J10" s="18">
        <v>4554143.386205229</v>
      </c>
      <c r="K10" s="18">
        <v>1335248.4678514181</v>
      </c>
      <c r="L10" s="18">
        <v>20131859.0611175</v>
      </c>
      <c r="M10" s="18">
        <v>6862023.0322554605</v>
      </c>
      <c r="N10" s="18">
        <v>161312662.96368015</v>
      </c>
      <c r="O10" s="18">
        <v>64953602.939083584</v>
      </c>
      <c r="P10" s="18">
        <v>1522398.1526461947</v>
      </c>
      <c r="Q10" s="18">
        <v>122183905.32513484</v>
      </c>
      <c r="R10" s="18">
        <v>1854170.2747306589</v>
      </c>
      <c r="S10" s="18">
        <v>10182639.834779313</v>
      </c>
      <c r="T10" s="18">
        <v>633630.36472488288</v>
      </c>
      <c r="U10" s="18">
        <v>640938.71556924819</v>
      </c>
      <c r="V10" s="18">
        <v>946015.07521129842</v>
      </c>
      <c r="W10" s="18">
        <v>183491.48837933262</v>
      </c>
      <c r="X10" s="18">
        <v>253296.87848137179</v>
      </c>
      <c r="Y10" s="18">
        <v>1684015.5824361576</v>
      </c>
      <c r="Z10" s="18">
        <v>592239.28567065019</v>
      </c>
      <c r="AA10" s="18">
        <v>149213786.68545696</v>
      </c>
      <c r="AB10" s="18">
        <v>233744913.5044198</v>
      </c>
      <c r="AC10" s="18">
        <v>7773486.2567451214</v>
      </c>
      <c r="AD10" s="18">
        <v>8823986.3950358517</v>
      </c>
      <c r="AE10" s="18">
        <v>562363.75222950173</v>
      </c>
      <c r="AF10" s="18">
        <v>982777.46563040221</v>
      </c>
      <c r="AG10" s="18">
        <v>4763146.6932060458</v>
      </c>
      <c r="AH10" s="18">
        <v>772440.19722275098</v>
      </c>
      <c r="AI10" s="18">
        <v>287616.23418271146</v>
      </c>
      <c r="AJ10" s="18">
        <v>717964.20440912177</v>
      </c>
      <c r="AK10" s="18">
        <v>1097718.7002704768</v>
      </c>
      <c r="AL10" s="18">
        <v>1911685.1619982957</v>
      </c>
      <c r="AM10" s="18">
        <v>1125215.3114815103</v>
      </c>
      <c r="AN10" s="18">
        <v>3289943.3664297778</v>
      </c>
      <c r="AO10" s="18">
        <v>11514255.60740765</v>
      </c>
      <c r="AP10" s="18">
        <v>678531491.985551</v>
      </c>
      <c r="AQ10" s="18">
        <v>1872135.0981348278</v>
      </c>
      <c r="AR10" s="18">
        <v>293405887.46503884</v>
      </c>
      <c r="AS10" s="18">
        <v>54067858.277270943</v>
      </c>
      <c r="AT10" s="18">
        <v>9288208.0546512753</v>
      </c>
      <c r="AU10" s="18">
        <v>1371261.8849949217</v>
      </c>
      <c r="AV10" s="18">
        <v>1252188.4028024659</v>
      </c>
      <c r="AW10" s="18">
        <v>725211.04400019685</v>
      </c>
      <c r="AX10" s="18">
        <v>605491.32265712298</v>
      </c>
      <c r="AY10" s="18">
        <v>1605916.7937143918</v>
      </c>
      <c r="AZ10" s="18">
        <v>16014052.763628311</v>
      </c>
      <c r="BA10" s="18">
        <v>21338017.518231865</v>
      </c>
      <c r="BB10" s="18">
        <v>5721750.9594345363</v>
      </c>
      <c r="BC10" s="18">
        <v>92445697.377273351</v>
      </c>
      <c r="BD10" s="18">
        <v>15208468.609824689</v>
      </c>
      <c r="BE10" s="18">
        <v>4805588.1619271785</v>
      </c>
      <c r="BF10" s="18">
        <v>73429053.997861803</v>
      </c>
      <c r="BG10" s="18">
        <v>1450162.1524713049</v>
      </c>
      <c r="BH10" s="18">
        <v>1796015.0224034744</v>
      </c>
      <c r="BI10" s="18">
        <v>625303.53425532533</v>
      </c>
      <c r="BJ10" s="18">
        <v>22633843.796848822</v>
      </c>
      <c r="BK10" s="18">
        <v>43219777.455244623</v>
      </c>
      <c r="BL10" s="18">
        <v>223677.70485694514</v>
      </c>
      <c r="BM10" s="18">
        <v>954808.37378012261</v>
      </c>
      <c r="BN10" s="18">
        <v>8897336.3618571069</v>
      </c>
      <c r="BO10" s="18">
        <v>3199152.1942143752</v>
      </c>
      <c r="BP10" s="18">
        <v>1896868.8528103959</v>
      </c>
      <c r="BQ10" s="18">
        <v>39883574.528297678</v>
      </c>
      <c r="BR10" s="18">
        <v>9282555.7708447929</v>
      </c>
      <c r="BS10" s="18">
        <v>5243318.7831249023</v>
      </c>
      <c r="BT10" s="18">
        <v>2748358.6975331772</v>
      </c>
      <c r="BU10" s="18">
        <v>2180622.3456054181</v>
      </c>
      <c r="BV10" s="18">
        <v>12754421.134199999</v>
      </c>
      <c r="BW10" s="18">
        <v>16139770.698932428</v>
      </c>
      <c r="BX10" s="18">
        <v>1102015.733845887</v>
      </c>
      <c r="BY10" s="18">
        <v>3009036.0405989164</v>
      </c>
      <c r="BZ10" s="18">
        <v>887009.26595519716</v>
      </c>
      <c r="CA10" s="18">
        <v>2515020.0252068243</v>
      </c>
      <c r="CB10" s="18">
        <v>369666122.67536503</v>
      </c>
      <c r="CC10" s="18">
        <v>564532.36813850771</v>
      </c>
      <c r="CD10" s="18">
        <v>429443.21963977534</v>
      </c>
      <c r="CE10" s="18">
        <v>1182670.8326398151</v>
      </c>
      <c r="CF10" s="18">
        <v>833826.77073929342</v>
      </c>
      <c r="CG10" s="18">
        <v>630931.51093945233</v>
      </c>
      <c r="CH10" s="18">
        <v>444647.9817600036</v>
      </c>
      <c r="CI10" s="18">
        <v>2857317.3298005345</v>
      </c>
      <c r="CJ10" s="18">
        <v>9789457.9638963118</v>
      </c>
      <c r="CK10" s="18">
        <v>14903015.554122757</v>
      </c>
      <c r="CL10" s="18">
        <v>2750848.257060437</v>
      </c>
      <c r="CM10" s="18">
        <v>1625561.9970394585</v>
      </c>
      <c r="CN10" s="18">
        <v>123208945.21338651</v>
      </c>
      <c r="CO10" s="18">
        <v>80615208.721823454</v>
      </c>
      <c r="CP10" s="18">
        <v>9909836.9805583712</v>
      </c>
      <c r="CQ10" s="18">
        <v>2365906.0983060137</v>
      </c>
      <c r="CR10" s="18">
        <v>552387.52844044089</v>
      </c>
      <c r="CS10" s="18">
        <v>1455685.8699187743</v>
      </c>
      <c r="CT10" s="18">
        <v>630215.57990428631</v>
      </c>
      <c r="CU10" s="18">
        <v>466604.46440585022</v>
      </c>
      <c r="CV10" s="18">
        <v>364780.89847639488</v>
      </c>
      <c r="CW10" s="18">
        <v>1380072.2687839577</v>
      </c>
      <c r="CX10" s="18">
        <v>2125327.0535831503</v>
      </c>
      <c r="CY10" s="18">
        <v>177229.63782632627</v>
      </c>
      <c r="CZ10" s="18">
        <v>6933840.9378183698</v>
      </c>
      <c r="DA10" s="18">
        <v>1415371.8167515015</v>
      </c>
      <c r="DB10" s="18">
        <v>1121382.5311282044</v>
      </c>
      <c r="DC10" s="18">
        <v>1417897.5488875504</v>
      </c>
      <c r="DD10" s="18">
        <v>1363299.7172947798</v>
      </c>
      <c r="DE10" s="18">
        <v>2989945.9943209304</v>
      </c>
      <c r="DF10" s="18">
        <v>67596192.924312919</v>
      </c>
      <c r="DG10" s="18">
        <v>1211110.8237477608</v>
      </c>
      <c r="DH10" s="18">
        <v>9309659.4423837569</v>
      </c>
      <c r="DI10" s="18">
        <v>11877174.766743043</v>
      </c>
      <c r="DJ10" s="18">
        <v>1449070.1190883268</v>
      </c>
      <c r="DK10" s="18">
        <v>959222.39455910155</v>
      </c>
      <c r="DL10" s="18">
        <v>18402391.657426003</v>
      </c>
      <c r="DM10" s="18">
        <v>586846.11376535159</v>
      </c>
      <c r="DN10" s="18">
        <v>6860166.6609643484</v>
      </c>
      <c r="DO10" s="18">
        <v>8327960.0455120131</v>
      </c>
      <c r="DP10" s="18">
        <v>848883.85089120432</v>
      </c>
      <c r="DQ10" s="18">
        <v>9016773.7337999996</v>
      </c>
      <c r="DR10" s="18">
        <v>2150963.2863256424</v>
      </c>
      <c r="DS10" s="18">
        <v>993777.79131545511</v>
      </c>
      <c r="DT10" s="18">
        <v>273855.82441280782</v>
      </c>
      <c r="DU10" s="18">
        <v>775619.75048475992</v>
      </c>
      <c r="DV10" s="18">
        <v>228112.10308211349</v>
      </c>
      <c r="DW10" s="18">
        <v>481927.80904324068</v>
      </c>
      <c r="DX10" s="18">
        <v>1871685.0018114005</v>
      </c>
      <c r="DY10" s="18">
        <v>2431831.9725011825</v>
      </c>
      <c r="DZ10" s="18">
        <v>4441230.8007853329</v>
      </c>
      <c r="EA10" s="18">
        <v>6122766.161389675</v>
      </c>
      <c r="EB10" s="18">
        <v>2144574.2651795959</v>
      </c>
      <c r="EC10" s="18">
        <v>961014.76005427958</v>
      </c>
      <c r="ED10" s="18">
        <v>21337944.617699999</v>
      </c>
      <c r="EE10" s="18">
        <v>459649.17915821029</v>
      </c>
      <c r="EF10" s="18">
        <v>2144784.6933786427</v>
      </c>
      <c r="EG10" s="18">
        <v>725616.6981398639</v>
      </c>
      <c r="EH10" s="18">
        <v>342262.66078852396</v>
      </c>
      <c r="EI10" s="18">
        <v>33384203.793364085</v>
      </c>
      <c r="EJ10" s="18">
        <v>23769384.495112162</v>
      </c>
      <c r="EK10" s="18">
        <v>3331283.4515756299</v>
      </c>
      <c r="EL10" s="18">
        <v>1486849.6366200459</v>
      </c>
      <c r="EM10" s="18">
        <v>2090166.49812782</v>
      </c>
      <c r="EN10" s="18">
        <v>1913957.1642838267</v>
      </c>
      <c r="EO10" s="18">
        <v>1255667.1010725903</v>
      </c>
      <c r="EP10" s="18">
        <v>3392510.8758249045</v>
      </c>
      <c r="EQ10" s="18">
        <v>9982739.7074281983</v>
      </c>
      <c r="ER10" s="18">
        <v>2763803.7268808847</v>
      </c>
      <c r="ES10" s="18">
        <v>739902.17521512357</v>
      </c>
      <c r="ET10" s="18">
        <v>901496.01098420867</v>
      </c>
      <c r="EU10" s="18">
        <v>1037386.8163472274</v>
      </c>
      <c r="EV10" s="18">
        <v>788122.72182642983</v>
      </c>
      <c r="EW10" s="18">
        <v>8010481.54588285</v>
      </c>
      <c r="EX10" s="18">
        <v>398998.05247890594</v>
      </c>
      <c r="EY10" s="18">
        <v>813702.02152892866</v>
      </c>
      <c r="EZ10" s="18">
        <v>697825.33195595408</v>
      </c>
      <c r="FA10" s="18">
        <v>37393068.904554859</v>
      </c>
      <c r="FB10" s="18">
        <v>3904718.9426919995</v>
      </c>
      <c r="FC10" s="18">
        <v>11057184.728167867</v>
      </c>
      <c r="FD10" s="18">
        <v>1341143.3419764237</v>
      </c>
      <c r="FE10" s="18">
        <v>539835.66788516415</v>
      </c>
      <c r="FF10" s="18">
        <v>565235.94616398856</v>
      </c>
      <c r="FG10" s="18">
        <v>611718.33286717348</v>
      </c>
      <c r="FH10" s="18">
        <v>857729.50044567662</v>
      </c>
      <c r="FI10" s="18">
        <v>18687654.567683294</v>
      </c>
      <c r="FJ10" s="18">
        <v>20309584.299123511</v>
      </c>
      <c r="FK10" s="18">
        <v>26656308.602830522</v>
      </c>
      <c r="FL10" s="18">
        <v>62524426.784174241</v>
      </c>
      <c r="FM10" s="18">
        <v>20333257.696074661</v>
      </c>
      <c r="FN10" s="18">
        <v>95379962.992507234</v>
      </c>
      <c r="FO10" s="18">
        <v>11502710.8035</v>
      </c>
      <c r="FP10" s="18">
        <v>25007720.555499997</v>
      </c>
      <c r="FQ10" s="18">
        <v>10648217.374014918</v>
      </c>
      <c r="FR10" s="18">
        <v>3100314.0992844477</v>
      </c>
      <c r="FS10" s="18">
        <v>3197406.6742000002</v>
      </c>
      <c r="FT10" s="18">
        <v>1241843.4342999998</v>
      </c>
      <c r="FU10" s="18">
        <v>3411136.5974964602</v>
      </c>
      <c r="FV10" s="18">
        <v>2423091.4575858298</v>
      </c>
      <c r="FW10" s="18">
        <v>549716.42571030022</v>
      </c>
      <c r="FX10" s="18">
        <v>367789.46769313887</v>
      </c>
      <c r="FY10" s="18">
        <v>0</v>
      </c>
      <c r="FZ10" s="11">
        <f>SUM(C10:FY10)</f>
        <v>3856746974.3874812</v>
      </c>
      <c r="GA10" s="11"/>
    </row>
    <row r="11" spans="1:255" x14ac:dyDescent="0.25">
      <c r="A11" s="15" t="s">
        <v>398</v>
      </c>
      <c r="C11" s="19">
        <v>1152688.9856</v>
      </c>
      <c r="D11" s="19">
        <v>5054552.9178999998</v>
      </c>
      <c r="E11" s="19">
        <v>1436452.7290000001</v>
      </c>
      <c r="F11" s="19">
        <v>2425447.6874000002</v>
      </c>
      <c r="G11" s="19">
        <v>459416.70920000004</v>
      </c>
      <c r="H11" s="19">
        <v>162883.15969999999</v>
      </c>
      <c r="I11" s="19">
        <v>1549072.8672</v>
      </c>
      <c r="J11" s="19">
        <v>562726.41989999998</v>
      </c>
      <c r="K11" s="19">
        <v>138714.91010000001</v>
      </c>
      <c r="L11" s="19">
        <v>995474.83260000008</v>
      </c>
      <c r="M11" s="19">
        <v>399130.23240000004</v>
      </c>
      <c r="N11" s="19">
        <v>11527055.3358</v>
      </c>
      <c r="O11" s="19">
        <v>4365365.8481000001</v>
      </c>
      <c r="P11" s="19">
        <v>91787.53330000001</v>
      </c>
      <c r="Q11" s="19">
        <v>6293323.9062999999</v>
      </c>
      <c r="R11" s="19">
        <v>119844.54789999999</v>
      </c>
      <c r="S11" s="19">
        <v>854999.69370000006</v>
      </c>
      <c r="T11" s="19">
        <v>49295.810300000005</v>
      </c>
      <c r="U11" s="19">
        <v>50012.927199999998</v>
      </c>
      <c r="V11" s="19">
        <v>88462.291599999997</v>
      </c>
      <c r="W11" s="19">
        <v>23634.349100000003</v>
      </c>
      <c r="X11" s="19">
        <v>20602.1836</v>
      </c>
      <c r="Y11" s="19">
        <v>134452.698</v>
      </c>
      <c r="Z11" s="19">
        <v>59753.060400000002</v>
      </c>
      <c r="AA11" s="19">
        <v>5887281.5087000001</v>
      </c>
      <c r="AB11" s="19">
        <v>11888761.7851</v>
      </c>
      <c r="AC11" s="19">
        <v>795060.39900000009</v>
      </c>
      <c r="AD11" s="19">
        <v>631118.4817</v>
      </c>
      <c r="AE11" s="19">
        <v>47201.089000000007</v>
      </c>
      <c r="AF11" s="19">
        <v>65858.900399999999</v>
      </c>
      <c r="AG11" s="19">
        <v>312399.3811</v>
      </c>
      <c r="AH11" s="19">
        <v>159271.23809999999</v>
      </c>
      <c r="AI11" s="19">
        <v>51471.046699999999</v>
      </c>
      <c r="AJ11" s="19">
        <v>117410.70939999999</v>
      </c>
      <c r="AK11" s="19">
        <v>76110.675799999997</v>
      </c>
      <c r="AL11" s="19">
        <v>86760.978800000012</v>
      </c>
      <c r="AM11" s="19">
        <v>109301.6018</v>
      </c>
      <c r="AN11" s="19">
        <v>401932.11050000001</v>
      </c>
      <c r="AO11" s="19">
        <v>1557087.5547</v>
      </c>
      <c r="AP11" s="19">
        <v>35337211.541099995</v>
      </c>
      <c r="AQ11" s="19">
        <v>112589.9283</v>
      </c>
      <c r="AR11" s="19">
        <v>19533486.664799999</v>
      </c>
      <c r="AS11" s="19">
        <v>2440060.5755000003</v>
      </c>
      <c r="AT11" s="19">
        <v>1251574.7844999998</v>
      </c>
      <c r="AU11" s="19">
        <v>173594.72710000002</v>
      </c>
      <c r="AV11" s="19">
        <v>165071.86850000001</v>
      </c>
      <c r="AW11" s="19">
        <v>101232.5818</v>
      </c>
      <c r="AX11" s="19">
        <v>66618.968300000008</v>
      </c>
      <c r="AY11" s="19">
        <v>155377.70420000001</v>
      </c>
      <c r="AZ11" s="19">
        <v>1517225.638</v>
      </c>
      <c r="BA11" s="19">
        <v>1837636.3694</v>
      </c>
      <c r="BB11" s="19">
        <v>438418.30520000006</v>
      </c>
      <c r="BC11" s="19">
        <v>8452501.8028999995</v>
      </c>
      <c r="BD11" s="19">
        <v>1366270.0122</v>
      </c>
      <c r="BE11" s="19">
        <v>400334.35389999999</v>
      </c>
      <c r="BF11" s="19">
        <v>7032351.3062000005</v>
      </c>
      <c r="BG11" s="19">
        <v>83793.270700000008</v>
      </c>
      <c r="BH11" s="19">
        <v>130168.52630000001</v>
      </c>
      <c r="BI11" s="19">
        <v>42159.970300000001</v>
      </c>
      <c r="BJ11" s="19">
        <v>1655625.4402000001</v>
      </c>
      <c r="BK11" s="19">
        <v>3370504.8955000001</v>
      </c>
      <c r="BL11" s="19">
        <v>17665.3652</v>
      </c>
      <c r="BM11" s="19">
        <v>73466.614300000001</v>
      </c>
      <c r="BN11" s="19">
        <v>1211374.3171000001</v>
      </c>
      <c r="BO11" s="19">
        <v>384074.78420000005</v>
      </c>
      <c r="BP11" s="19">
        <v>105716.31600000001</v>
      </c>
      <c r="BQ11" s="19">
        <v>1643988.3251</v>
      </c>
      <c r="BR11" s="19">
        <v>288217.82390000002</v>
      </c>
      <c r="BS11" s="19">
        <v>294797.69049999997</v>
      </c>
      <c r="BT11" s="19">
        <v>134142.32810000001</v>
      </c>
      <c r="BU11" s="19">
        <v>112935.13279999999</v>
      </c>
      <c r="BV11" s="19">
        <v>679268.37580000004</v>
      </c>
      <c r="BW11" s="19">
        <v>801501.79240000003</v>
      </c>
      <c r="BX11" s="19">
        <v>86496.917700000005</v>
      </c>
      <c r="BY11" s="19">
        <v>281711.8701</v>
      </c>
      <c r="BZ11" s="19">
        <v>100483.0817</v>
      </c>
      <c r="CA11" s="19">
        <v>330512.85810000001</v>
      </c>
      <c r="CB11" s="19">
        <v>24047453.744100001</v>
      </c>
      <c r="CC11" s="19">
        <v>88410.420800000007</v>
      </c>
      <c r="CD11" s="19">
        <v>74117.77</v>
      </c>
      <c r="CE11" s="19">
        <v>103953.2032</v>
      </c>
      <c r="CF11" s="19">
        <v>52325.328700000005</v>
      </c>
      <c r="CG11" s="19">
        <v>64587.530200000001</v>
      </c>
      <c r="CH11" s="19">
        <v>43258.990599999997</v>
      </c>
      <c r="CI11" s="19">
        <v>253690.94670000003</v>
      </c>
      <c r="CJ11" s="19">
        <v>310206.32569999999</v>
      </c>
      <c r="CK11" s="19">
        <v>1553657.6340999999</v>
      </c>
      <c r="CL11" s="19">
        <v>233822.19520000002</v>
      </c>
      <c r="CM11" s="19">
        <v>60748.751100000001</v>
      </c>
      <c r="CN11" s="19">
        <v>8479455.9862000011</v>
      </c>
      <c r="CO11" s="19">
        <v>4500724.4104999993</v>
      </c>
      <c r="CP11" s="19">
        <v>709462.72279999999</v>
      </c>
      <c r="CQ11" s="19">
        <v>318862.81650000002</v>
      </c>
      <c r="CR11" s="19">
        <v>50671.674000000006</v>
      </c>
      <c r="CS11" s="19">
        <v>226519.59820000001</v>
      </c>
      <c r="CT11" s="19">
        <v>83455.193800000008</v>
      </c>
      <c r="CU11" s="19">
        <v>49502.057500000003</v>
      </c>
      <c r="CV11" s="19">
        <v>59051.8364</v>
      </c>
      <c r="CW11" s="19">
        <v>121930.66869999999</v>
      </c>
      <c r="CX11" s="19">
        <v>228392.0558</v>
      </c>
      <c r="CY11" s="19">
        <v>18418.202499999999</v>
      </c>
      <c r="CZ11" s="19">
        <v>676402.23599999992</v>
      </c>
      <c r="DA11" s="19">
        <v>137869.8363</v>
      </c>
      <c r="DB11" s="19">
        <v>92953.462400000004</v>
      </c>
      <c r="DC11" s="19">
        <v>124581.35310000001</v>
      </c>
      <c r="DD11" s="19">
        <v>73965</v>
      </c>
      <c r="DE11" s="19">
        <v>373449.19090000005</v>
      </c>
      <c r="DF11" s="19">
        <v>7046853.2427000003</v>
      </c>
      <c r="DG11" s="19">
        <v>113077.2831</v>
      </c>
      <c r="DH11" s="19">
        <v>901353.9682</v>
      </c>
      <c r="DI11" s="19">
        <v>1303313.7548</v>
      </c>
      <c r="DJ11" s="19">
        <v>175028.51800000001</v>
      </c>
      <c r="DK11" s="19">
        <v>79566.305200000003</v>
      </c>
      <c r="DL11" s="19">
        <v>2201960.8314999999</v>
      </c>
      <c r="DM11" s="19">
        <v>85336.087100000004</v>
      </c>
      <c r="DN11" s="19">
        <v>612535.69550000003</v>
      </c>
      <c r="DO11" s="19">
        <v>715967.72900000005</v>
      </c>
      <c r="DP11" s="19">
        <v>74291.324999999997</v>
      </c>
      <c r="DQ11" s="19">
        <v>389001.6862</v>
      </c>
      <c r="DR11" s="19">
        <v>348161.1974</v>
      </c>
      <c r="DS11" s="19">
        <v>229691.94670000003</v>
      </c>
      <c r="DT11" s="19">
        <v>50685.599600000001</v>
      </c>
      <c r="DU11" s="19">
        <v>105476.25390000001</v>
      </c>
      <c r="DV11" s="19">
        <v>47939.938900000001</v>
      </c>
      <c r="DW11" s="19">
        <v>99853.071899999995</v>
      </c>
      <c r="DX11" s="19">
        <v>139102.2519</v>
      </c>
      <c r="DY11" s="19">
        <v>189570.10949999999</v>
      </c>
      <c r="DZ11" s="19">
        <v>337929.93960000004</v>
      </c>
      <c r="EA11" s="19">
        <v>622288.29170000006</v>
      </c>
      <c r="EB11" s="19">
        <v>245659.77920000002</v>
      </c>
      <c r="EC11" s="19">
        <v>130338.71320000001</v>
      </c>
      <c r="ED11" s="19">
        <v>618368.13230000006</v>
      </c>
      <c r="EE11" s="19">
        <v>68115.259600000005</v>
      </c>
      <c r="EF11" s="19">
        <v>291459.57380000001</v>
      </c>
      <c r="EG11" s="19">
        <v>154052.01180000001</v>
      </c>
      <c r="EH11" s="19">
        <v>41437.219299999997</v>
      </c>
      <c r="EI11" s="19">
        <v>3221057.4266000004</v>
      </c>
      <c r="EJ11" s="19">
        <v>3225096.7157999999</v>
      </c>
      <c r="EK11" s="19">
        <v>110865.88340000001</v>
      </c>
      <c r="EL11" s="19">
        <v>58004.697200000002</v>
      </c>
      <c r="EM11" s="19">
        <v>229129.91690000001</v>
      </c>
      <c r="EN11" s="19">
        <v>240896.90469999998</v>
      </c>
      <c r="EO11" s="19">
        <v>219884.10130000001</v>
      </c>
      <c r="EP11" s="19">
        <v>222393.4388</v>
      </c>
      <c r="EQ11" s="19">
        <v>813660.13900000008</v>
      </c>
      <c r="ER11" s="19">
        <v>238263.92600000001</v>
      </c>
      <c r="ES11" s="19">
        <v>92656.863599999997</v>
      </c>
      <c r="ET11" s="19">
        <v>115783.96859999999</v>
      </c>
      <c r="EU11" s="19">
        <v>229206.63130000001</v>
      </c>
      <c r="EV11" s="19">
        <v>42198.986700000001</v>
      </c>
      <c r="EW11" s="19">
        <v>333455.66080000001</v>
      </c>
      <c r="EX11" s="19">
        <v>88997.603199999998</v>
      </c>
      <c r="EY11" s="19">
        <v>88501.421300000002</v>
      </c>
      <c r="EZ11" s="19">
        <v>78621.887900000002</v>
      </c>
      <c r="FA11" s="19">
        <v>1511272.5985000001</v>
      </c>
      <c r="FB11" s="19">
        <v>406869.05499999999</v>
      </c>
      <c r="FC11" s="19">
        <v>849781.71370000008</v>
      </c>
      <c r="FD11" s="19">
        <v>132536.14610000001</v>
      </c>
      <c r="FE11" s="19">
        <v>54064.617599999998</v>
      </c>
      <c r="FF11" s="19">
        <v>79768.741400000014</v>
      </c>
      <c r="FG11" s="19">
        <v>54124.192800000004</v>
      </c>
      <c r="FH11" s="19">
        <v>103880.4749</v>
      </c>
      <c r="FI11" s="19">
        <v>406004.77170000004</v>
      </c>
      <c r="FJ11" s="19">
        <v>609508.32980000007</v>
      </c>
      <c r="FK11" s="19">
        <v>714843.67969999998</v>
      </c>
      <c r="FL11" s="19">
        <v>1883996.9475</v>
      </c>
      <c r="FM11" s="19">
        <v>516897.44540000003</v>
      </c>
      <c r="FN11" s="19">
        <v>3484361.6723000002</v>
      </c>
      <c r="FO11" s="19">
        <v>521495.74650000001</v>
      </c>
      <c r="FP11" s="19">
        <v>763955.27450000006</v>
      </c>
      <c r="FQ11" s="19">
        <v>313150.20990000002</v>
      </c>
      <c r="FR11" s="19">
        <v>92973.938800000004</v>
      </c>
      <c r="FS11" s="19">
        <v>70738.195800000001</v>
      </c>
      <c r="FT11" s="19">
        <v>89096.22570000001</v>
      </c>
      <c r="FU11" s="19">
        <v>246753.5465</v>
      </c>
      <c r="FV11" s="19">
        <v>240814.43260000003</v>
      </c>
      <c r="FW11" s="19">
        <v>45218.915800000002</v>
      </c>
      <c r="FX11" s="19">
        <v>38181.852800000001</v>
      </c>
      <c r="FY11" s="19">
        <v>0</v>
      </c>
      <c r="FZ11" s="11">
        <f>SUM(C11:FY11)</f>
        <v>235921623.68199998</v>
      </c>
      <c r="GA11" s="11"/>
    </row>
    <row r="12" spans="1:255" x14ac:dyDescent="0.25">
      <c r="A12" t="s">
        <v>0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7"/>
      <c r="FX12" s="15"/>
      <c r="FY12" s="17"/>
    </row>
    <row r="13" spans="1:255" x14ac:dyDescent="0.25">
      <c r="A13" t="s">
        <v>399</v>
      </c>
      <c r="C13" s="20">
        <v>42386061.764686011</v>
      </c>
      <c r="D13" s="20">
        <v>257837458.69148305</v>
      </c>
      <c r="E13" s="20">
        <v>31595023.842071455</v>
      </c>
      <c r="F13" s="20">
        <v>149117229.62131092</v>
      </c>
      <c r="G13" s="20">
        <v>4203413.6296758745</v>
      </c>
      <c r="H13" s="20">
        <v>8820126.901096357</v>
      </c>
      <c r="I13" s="20">
        <v>55315910.781586297</v>
      </c>
      <c r="J13" s="20">
        <v>17299988.507694785</v>
      </c>
      <c r="K13" s="20">
        <v>2362627.7370477146</v>
      </c>
      <c r="L13" s="20">
        <v>3734450.5502133863</v>
      </c>
      <c r="M13" s="20">
        <v>6322200.9003140004</v>
      </c>
      <c r="N13" s="20">
        <v>374235737.93462557</v>
      </c>
      <c r="O13" s="20">
        <v>67406860.904242814</v>
      </c>
      <c r="P13" s="20">
        <v>2970460.6880526869</v>
      </c>
      <c r="Q13" s="20">
        <v>291304109.50202703</v>
      </c>
      <c r="R13" s="20">
        <v>52098668.013194963</v>
      </c>
      <c r="S13" s="20">
        <v>6625735.6797360247</v>
      </c>
      <c r="T13" s="20">
        <v>2214920.8204707541</v>
      </c>
      <c r="U13" s="20">
        <v>451994.55641350296</v>
      </c>
      <c r="V13" s="20">
        <v>2803131.01638282</v>
      </c>
      <c r="W13" s="20">
        <v>2274768.4366841302</v>
      </c>
      <c r="X13" s="20">
        <v>763401.76381626667</v>
      </c>
      <c r="Y13" s="20">
        <v>6576577.9291279456</v>
      </c>
      <c r="Z13" s="20">
        <v>2761332.8918155185</v>
      </c>
      <c r="AA13" s="20">
        <v>168355528.70593819</v>
      </c>
      <c r="AB13" s="20">
        <v>47078613.247510359</v>
      </c>
      <c r="AC13" s="20">
        <v>1648590.6013626615</v>
      </c>
      <c r="AD13" s="20">
        <v>3404993.7321053799</v>
      </c>
      <c r="AE13" s="20">
        <v>1246799.9323894293</v>
      </c>
      <c r="AF13" s="20">
        <v>2059812.1191458951</v>
      </c>
      <c r="AG13" s="20">
        <v>2309260.8524027662</v>
      </c>
      <c r="AH13" s="20">
        <v>9851606.7464163359</v>
      </c>
      <c r="AI13" s="20">
        <v>4321120.1298579229</v>
      </c>
      <c r="AJ13" s="20">
        <v>2066272.6616590135</v>
      </c>
      <c r="AK13" s="20">
        <v>2057633.4685550926</v>
      </c>
      <c r="AL13" s="20">
        <v>2019271.9113805045</v>
      </c>
      <c r="AM13" s="20">
        <v>3661478.0379293277</v>
      </c>
      <c r="AN13" s="20">
        <v>786900.34579478996</v>
      </c>
      <c r="AO13" s="20">
        <v>32929678.687920269</v>
      </c>
      <c r="AP13" s="20">
        <v>218452005.30356148</v>
      </c>
      <c r="AQ13" s="20">
        <v>1950975.4231292873</v>
      </c>
      <c r="AR13" s="20">
        <v>318285788.17449594</v>
      </c>
      <c r="AS13" s="20">
        <v>14710219.359560456</v>
      </c>
      <c r="AT13" s="20">
        <v>14133473.031458616</v>
      </c>
      <c r="AU13" s="20">
        <v>2712279.1856267322</v>
      </c>
      <c r="AV13" s="20">
        <v>3386869.8865143727</v>
      </c>
      <c r="AW13" s="20">
        <v>3101672.4876880981</v>
      </c>
      <c r="AX13" s="20">
        <v>814762.06229610648</v>
      </c>
      <c r="AY13" s="20">
        <v>3719438.2434493857</v>
      </c>
      <c r="AZ13" s="20">
        <v>114491766.20026694</v>
      </c>
      <c r="BA13" s="20">
        <v>70393273.731083468</v>
      </c>
      <c r="BB13" s="20">
        <v>73144015.455968454</v>
      </c>
      <c r="BC13" s="20">
        <v>136772154.99064344</v>
      </c>
      <c r="BD13" s="20">
        <v>19708795.255951617</v>
      </c>
      <c r="BE13" s="20">
        <v>8765475.7963170931</v>
      </c>
      <c r="BF13" s="20">
        <v>176742381.84080273</v>
      </c>
      <c r="BG13" s="20">
        <v>9232532.6087425612</v>
      </c>
      <c r="BH13" s="20">
        <v>5206260.6938580405</v>
      </c>
      <c r="BI13" s="20">
        <v>3514287.1047423645</v>
      </c>
      <c r="BJ13" s="20">
        <v>39195105.27038905</v>
      </c>
      <c r="BK13" s="20">
        <v>250059863.90083936</v>
      </c>
      <c r="BL13" s="20">
        <v>2277868.2391557815</v>
      </c>
      <c r="BM13" s="20">
        <v>3429252.9572852589</v>
      </c>
      <c r="BN13" s="20">
        <v>23473771.793832984</v>
      </c>
      <c r="BO13" s="20">
        <v>10165584.9980797</v>
      </c>
      <c r="BP13" s="20">
        <v>1252341.6081855982</v>
      </c>
      <c r="BQ13" s="20">
        <v>21293006.735442128</v>
      </c>
      <c r="BR13" s="20">
        <v>36989034.021307282</v>
      </c>
      <c r="BS13" s="20">
        <v>7378131.862008797</v>
      </c>
      <c r="BT13" s="20">
        <v>2412095.5084196464</v>
      </c>
      <c r="BU13" s="20">
        <v>3057741.736043998</v>
      </c>
      <c r="BV13" s="20">
        <v>4.6566128730773926E-10</v>
      </c>
      <c r="BW13" s="20">
        <v>3901100.8423058675</v>
      </c>
      <c r="BX13" s="20">
        <v>548612.32417249389</v>
      </c>
      <c r="BY13" s="20">
        <v>2198501.9907286479</v>
      </c>
      <c r="BZ13" s="20">
        <v>2436698.1465916992</v>
      </c>
      <c r="CA13" s="20">
        <v>195671.630419778</v>
      </c>
      <c r="CB13" s="20">
        <v>389341771.77560228</v>
      </c>
      <c r="CC13" s="20">
        <v>2496081.8169658552</v>
      </c>
      <c r="CD13" s="20">
        <v>2826379.1377541227</v>
      </c>
      <c r="CE13" s="20">
        <v>1451077.7105886843</v>
      </c>
      <c r="CF13" s="20">
        <v>1448023.0216488622</v>
      </c>
      <c r="CG13" s="20">
        <v>2635391.6827327749</v>
      </c>
      <c r="CH13" s="20">
        <v>1653257.3777039472</v>
      </c>
      <c r="CI13" s="20">
        <v>4734695.9787295619</v>
      </c>
      <c r="CJ13" s="20">
        <v>447419.98262630211</v>
      </c>
      <c r="CK13" s="20">
        <v>39110474.82811372</v>
      </c>
      <c r="CL13" s="20">
        <v>11572999.900276043</v>
      </c>
      <c r="CM13" s="20">
        <v>7432898.4537229305</v>
      </c>
      <c r="CN13" s="20">
        <v>166292260.89219201</v>
      </c>
      <c r="CO13" s="20">
        <v>63312418.13810461</v>
      </c>
      <c r="CP13" s="20">
        <v>672187.30581566843</v>
      </c>
      <c r="CQ13" s="20">
        <v>6983386.5802142853</v>
      </c>
      <c r="CR13" s="20">
        <v>3122721.0306240348</v>
      </c>
      <c r="CS13" s="20">
        <v>2638406.6797190481</v>
      </c>
      <c r="CT13" s="20">
        <v>1424375.6871440564</v>
      </c>
      <c r="CU13" s="20">
        <v>4010680.360876773</v>
      </c>
      <c r="CV13" s="20">
        <v>555490.38972829038</v>
      </c>
      <c r="CW13" s="20">
        <v>1762916.3613508337</v>
      </c>
      <c r="CX13" s="20">
        <v>3090995.1358051752</v>
      </c>
      <c r="CY13" s="20">
        <v>874252.99753682839</v>
      </c>
      <c r="CZ13" s="20">
        <v>12488973.718164949</v>
      </c>
      <c r="DA13" s="20">
        <v>1778707.3368582823</v>
      </c>
      <c r="DB13" s="20">
        <v>3095472.9759588535</v>
      </c>
      <c r="DC13" s="20">
        <v>1503345.4225886748</v>
      </c>
      <c r="DD13" s="20">
        <v>1386491.9370468769</v>
      </c>
      <c r="DE13" s="20">
        <v>934824.22539016535</v>
      </c>
      <c r="DF13" s="20">
        <v>128881809.64246942</v>
      </c>
      <c r="DG13" s="20">
        <v>532740.23193361622</v>
      </c>
      <c r="DH13" s="20">
        <v>9438327.2342976332</v>
      </c>
      <c r="DI13" s="20">
        <v>12378384.409845212</v>
      </c>
      <c r="DJ13" s="20">
        <v>5650307.4218176035</v>
      </c>
      <c r="DK13" s="20">
        <v>4484094.1637620237</v>
      </c>
      <c r="DL13" s="20">
        <v>39840144.211806245</v>
      </c>
      <c r="DM13" s="20">
        <v>3458630.457818571</v>
      </c>
      <c r="DN13" s="20">
        <v>7134913.9881267529</v>
      </c>
      <c r="DO13" s="20">
        <v>25359911.220574755</v>
      </c>
      <c r="DP13" s="20">
        <v>2672000.9177630683</v>
      </c>
      <c r="DQ13" s="20">
        <v>3.4924596548080444E-10</v>
      </c>
      <c r="DR13" s="20">
        <v>12776731.229150359</v>
      </c>
      <c r="DS13" s="20">
        <v>6851391.6714151613</v>
      </c>
      <c r="DT13" s="20">
        <v>2904613.7350723855</v>
      </c>
      <c r="DU13" s="20">
        <v>3787093.6874800241</v>
      </c>
      <c r="DV13" s="20">
        <v>3275687.6369214305</v>
      </c>
      <c r="DW13" s="20">
        <v>3775548.4704653984</v>
      </c>
      <c r="DX13" s="20">
        <v>1318636.2755650142</v>
      </c>
      <c r="DY13" s="20">
        <v>2063012.5827680302</v>
      </c>
      <c r="DZ13" s="20">
        <v>3829089.5100249927</v>
      </c>
      <c r="EA13" s="20">
        <v>0</v>
      </c>
      <c r="EB13" s="20">
        <v>4238791.8939049141</v>
      </c>
      <c r="EC13" s="20">
        <v>2899768.7686210508</v>
      </c>
      <c r="ED13" s="20">
        <v>5.8207660913467407E-10</v>
      </c>
      <c r="EE13" s="20">
        <v>2864478.7486127042</v>
      </c>
      <c r="EF13" s="20">
        <v>13239205.764796361</v>
      </c>
      <c r="EG13" s="20">
        <v>2847339.3111805348</v>
      </c>
      <c r="EH13" s="20">
        <v>3235470.4571313411</v>
      </c>
      <c r="EI13" s="20">
        <v>120393708.9380645</v>
      </c>
      <c r="EJ13" s="20">
        <v>76073100.377376124</v>
      </c>
      <c r="EK13" s="20">
        <v>3949240.9814250721</v>
      </c>
      <c r="EL13" s="20">
        <v>3659088.7451080452</v>
      </c>
      <c r="EM13" s="20">
        <v>2629114.3982395059</v>
      </c>
      <c r="EN13" s="20">
        <v>8938389.0697114524</v>
      </c>
      <c r="EO13" s="20">
        <v>2919618.7421065443</v>
      </c>
      <c r="EP13" s="20">
        <v>1833914.9940196127</v>
      </c>
      <c r="EQ13" s="20">
        <v>16360479.657115242</v>
      </c>
      <c r="ER13" s="20">
        <v>1636321.453877137</v>
      </c>
      <c r="ES13" s="20">
        <v>2149572.7061034096</v>
      </c>
      <c r="ET13" s="20">
        <v>2660193.4615006582</v>
      </c>
      <c r="EU13" s="20">
        <v>5790303.8650212958</v>
      </c>
      <c r="EV13" s="20">
        <v>935654.45054849202</v>
      </c>
      <c r="EW13" s="20">
        <v>4010691.5992302033</v>
      </c>
      <c r="EX13" s="20">
        <v>2786292.6186532471</v>
      </c>
      <c r="EY13" s="20">
        <v>5189870.9023883566</v>
      </c>
      <c r="EZ13" s="20">
        <v>1661499.7511198842</v>
      </c>
      <c r="FA13" s="20">
        <v>45504.892261585454</v>
      </c>
      <c r="FB13" s="20">
        <v>100158.91165544809</v>
      </c>
      <c r="FC13" s="20">
        <v>9682769.10383402</v>
      </c>
      <c r="FD13" s="20">
        <v>3768640.8840530221</v>
      </c>
      <c r="FE13" s="20">
        <v>1197039.9064029758</v>
      </c>
      <c r="FF13" s="20">
        <v>2791130.7341097216</v>
      </c>
      <c r="FG13" s="20">
        <v>1804190.7927512054</v>
      </c>
      <c r="FH13" s="20">
        <v>613452.83433567837</v>
      </c>
      <c r="FI13" s="20">
        <v>0</v>
      </c>
      <c r="FJ13" s="20">
        <v>0</v>
      </c>
      <c r="FK13" s="20">
        <v>0</v>
      </c>
      <c r="FL13" s="20">
        <v>18332282.020771857</v>
      </c>
      <c r="FM13" s="20">
        <v>17563631.571947832</v>
      </c>
      <c r="FN13" s="20">
        <v>135338043.94717059</v>
      </c>
      <c r="FO13" s="20">
        <v>3.4924596548080444E-10</v>
      </c>
      <c r="FP13" s="20">
        <v>1.1641532182693481E-9</v>
      </c>
      <c r="FQ13" s="20">
        <v>0</v>
      </c>
      <c r="FR13" s="20">
        <v>1.1641532182693481E-10</v>
      </c>
      <c r="FS13" s="20">
        <v>0</v>
      </c>
      <c r="FT13" s="20">
        <v>5.8207660913467407E-11</v>
      </c>
      <c r="FU13" s="20">
        <v>6196851.6878948268</v>
      </c>
      <c r="FV13" s="20">
        <v>5286677.6468588179</v>
      </c>
      <c r="FW13" s="20">
        <v>2535058.8694662633</v>
      </c>
      <c r="FX13" s="20">
        <v>989155.37480481202</v>
      </c>
      <c r="FY13" s="20">
        <f>ROUND(FY8-FY10-FY11,2)</f>
        <v>226794011.06999999</v>
      </c>
      <c r="FZ13" s="11">
        <f>SUM(C13:FY13)</f>
        <v>5032214724.0903387</v>
      </c>
      <c r="GA13" s="11"/>
      <c r="GB13" s="11"/>
    </row>
    <row r="14" spans="1:255" x14ac:dyDescent="0.25">
      <c r="A14" t="s">
        <v>400</v>
      </c>
      <c r="C14" s="21">
        <v>11</v>
      </c>
      <c r="D14" s="21">
        <v>12</v>
      </c>
      <c r="E14" s="21">
        <v>12</v>
      </c>
      <c r="F14" s="21">
        <v>12</v>
      </c>
      <c r="G14" s="21">
        <v>12</v>
      </c>
      <c r="H14" s="21">
        <v>12</v>
      </c>
      <c r="I14" s="21">
        <v>12</v>
      </c>
      <c r="J14" s="21">
        <v>12</v>
      </c>
      <c r="K14" s="21">
        <v>12</v>
      </c>
      <c r="L14" s="21">
        <v>11</v>
      </c>
      <c r="M14" s="21">
        <v>12</v>
      </c>
      <c r="N14" s="21">
        <v>11</v>
      </c>
      <c r="O14" s="21">
        <v>11</v>
      </c>
      <c r="P14" s="21">
        <v>12</v>
      </c>
      <c r="Q14" s="21">
        <v>11</v>
      </c>
      <c r="R14" s="21">
        <v>12</v>
      </c>
      <c r="S14" s="21">
        <v>12</v>
      </c>
      <c r="T14" s="21">
        <v>12</v>
      </c>
      <c r="U14" s="21">
        <v>12</v>
      </c>
      <c r="V14" s="21">
        <v>12</v>
      </c>
      <c r="W14" s="21">
        <v>12</v>
      </c>
      <c r="X14" s="21">
        <v>12</v>
      </c>
      <c r="Y14" s="21">
        <v>12</v>
      </c>
      <c r="Z14" s="21">
        <v>12</v>
      </c>
      <c r="AA14" s="21">
        <v>12</v>
      </c>
      <c r="AB14" s="21">
        <v>11</v>
      </c>
      <c r="AC14" s="21">
        <v>12</v>
      </c>
      <c r="AD14" s="21">
        <v>12</v>
      </c>
      <c r="AE14" s="21">
        <v>12</v>
      </c>
      <c r="AF14" s="21">
        <v>12</v>
      </c>
      <c r="AG14" s="21">
        <v>12</v>
      </c>
      <c r="AH14" s="21">
        <v>12</v>
      </c>
      <c r="AI14" s="21">
        <v>12</v>
      </c>
      <c r="AJ14" s="21">
        <v>12</v>
      </c>
      <c r="AK14" s="21">
        <v>12</v>
      </c>
      <c r="AL14" s="21">
        <v>11</v>
      </c>
      <c r="AM14" s="21">
        <v>12</v>
      </c>
      <c r="AN14" s="21">
        <v>11</v>
      </c>
      <c r="AO14" s="21">
        <v>12</v>
      </c>
      <c r="AP14" s="21">
        <v>11</v>
      </c>
      <c r="AQ14" s="21">
        <v>12</v>
      </c>
      <c r="AR14" s="21">
        <v>11</v>
      </c>
      <c r="AS14" s="21">
        <v>11</v>
      </c>
      <c r="AT14" s="21">
        <v>11</v>
      </c>
      <c r="AU14" s="21">
        <v>12</v>
      </c>
      <c r="AV14" s="21">
        <v>12</v>
      </c>
      <c r="AW14" s="21">
        <v>12</v>
      </c>
      <c r="AX14" s="21">
        <v>12</v>
      </c>
      <c r="AY14" s="21">
        <v>12</v>
      </c>
      <c r="AZ14" s="21">
        <v>12</v>
      </c>
      <c r="BA14" s="21">
        <v>12</v>
      </c>
      <c r="BB14" s="21">
        <v>12</v>
      </c>
      <c r="BC14" s="21">
        <v>12</v>
      </c>
      <c r="BD14" s="21">
        <v>12</v>
      </c>
      <c r="BE14" s="21">
        <v>12</v>
      </c>
      <c r="BF14" s="21">
        <v>12</v>
      </c>
      <c r="BG14" s="21">
        <v>12</v>
      </c>
      <c r="BH14" s="21">
        <v>12</v>
      </c>
      <c r="BI14" s="21">
        <v>12</v>
      </c>
      <c r="BJ14" s="21">
        <v>12</v>
      </c>
      <c r="BK14" s="21">
        <v>12</v>
      </c>
      <c r="BL14" s="21">
        <v>12</v>
      </c>
      <c r="BM14" s="21">
        <v>12</v>
      </c>
      <c r="BN14" s="21">
        <v>12</v>
      </c>
      <c r="BO14" s="21">
        <v>12</v>
      </c>
      <c r="BP14" s="21">
        <v>12</v>
      </c>
      <c r="BQ14" s="21">
        <v>12</v>
      </c>
      <c r="BR14" s="21">
        <v>12</v>
      </c>
      <c r="BS14" s="21">
        <v>12</v>
      </c>
      <c r="BT14" s="21">
        <v>12</v>
      </c>
      <c r="BU14" s="21">
        <v>12</v>
      </c>
      <c r="BV14" s="21">
        <v>12</v>
      </c>
      <c r="BW14" s="21">
        <v>12</v>
      </c>
      <c r="BX14" s="21">
        <v>12</v>
      </c>
      <c r="BY14" s="21">
        <v>12</v>
      </c>
      <c r="BZ14" s="21">
        <v>12</v>
      </c>
      <c r="CA14" s="21">
        <v>12</v>
      </c>
      <c r="CB14" s="21">
        <v>12</v>
      </c>
      <c r="CC14" s="21">
        <v>12</v>
      </c>
      <c r="CD14" s="21">
        <v>12</v>
      </c>
      <c r="CE14" s="21">
        <v>12</v>
      </c>
      <c r="CF14" s="21">
        <v>12</v>
      </c>
      <c r="CG14" s="21">
        <v>12</v>
      </c>
      <c r="CH14" s="21">
        <v>12</v>
      </c>
      <c r="CI14" s="21">
        <v>12</v>
      </c>
      <c r="CJ14" s="21">
        <v>11</v>
      </c>
      <c r="CK14" s="21">
        <v>12</v>
      </c>
      <c r="CL14" s="21">
        <v>12</v>
      </c>
      <c r="CM14" s="21">
        <v>12</v>
      </c>
      <c r="CN14" s="21">
        <v>11</v>
      </c>
      <c r="CO14" s="21">
        <v>11</v>
      </c>
      <c r="CP14" s="21">
        <v>11</v>
      </c>
      <c r="CQ14" s="21">
        <v>12</v>
      </c>
      <c r="CR14" s="21">
        <v>12</v>
      </c>
      <c r="CS14" s="21">
        <v>12</v>
      </c>
      <c r="CT14" s="21">
        <v>12</v>
      </c>
      <c r="CU14" s="21">
        <v>12</v>
      </c>
      <c r="CV14" s="21">
        <v>12</v>
      </c>
      <c r="CW14" s="21">
        <v>12</v>
      </c>
      <c r="CX14" s="21">
        <v>12</v>
      </c>
      <c r="CY14" s="21">
        <v>12</v>
      </c>
      <c r="CZ14" s="21">
        <v>11</v>
      </c>
      <c r="DA14" s="21">
        <v>12</v>
      </c>
      <c r="DB14" s="21">
        <v>12</v>
      </c>
      <c r="DC14" s="21">
        <v>12</v>
      </c>
      <c r="DD14" s="21">
        <v>12</v>
      </c>
      <c r="DE14" s="21">
        <v>12</v>
      </c>
      <c r="DF14" s="21">
        <v>12</v>
      </c>
      <c r="DG14" s="21">
        <v>12</v>
      </c>
      <c r="DH14" s="21">
        <v>12</v>
      </c>
      <c r="DI14" s="21">
        <v>12</v>
      </c>
      <c r="DJ14" s="21">
        <v>12</v>
      </c>
      <c r="DK14" s="21">
        <v>12</v>
      </c>
      <c r="DL14" s="21">
        <v>12</v>
      </c>
      <c r="DM14" s="21">
        <v>12</v>
      </c>
      <c r="DN14" s="21">
        <v>12</v>
      </c>
      <c r="DO14" s="21">
        <v>12</v>
      </c>
      <c r="DP14" s="21">
        <v>12</v>
      </c>
      <c r="DQ14" s="21">
        <v>12</v>
      </c>
      <c r="DR14" s="21">
        <v>12</v>
      </c>
      <c r="DS14" s="21">
        <v>12</v>
      </c>
      <c r="DT14" s="21">
        <v>12</v>
      </c>
      <c r="DU14" s="21">
        <v>12</v>
      </c>
      <c r="DV14" s="21">
        <v>12</v>
      </c>
      <c r="DW14" s="21">
        <v>12</v>
      </c>
      <c r="DX14" s="21">
        <v>12</v>
      </c>
      <c r="DY14" s="21">
        <v>12</v>
      </c>
      <c r="DZ14" s="21">
        <v>12</v>
      </c>
      <c r="EA14" s="21">
        <v>12</v>
      </c>
      <c r="EB14" s="21">
        <v>12</v>
      </c>
      <c r="EC14" s="21">
        <v>12</v>
      </c>
      <c r="ED14" s="21">
        <v>12</v>
      </c>
      <c r="EE14" s="21">
        <v>12</v>
      </c>
      <c r="EF14" s="21">
        <v>12</v>
      </c>
      <c r="EG14" s="21">
        <v>12</v>
      </c>
      <c r="EH14" s="21">
        <v>12</v>
      </c>
      <c r="EI14" s="21">
        <v>12</v>
      </c>
      <c r="EJ14" s="21">
        <v>12</v>
      </c>
      <c r="EK14" s="21">
        <v>12</v>
      </c>
      <c r="EL14" s="21">
        <v>12</v>
      </c>
      <c r="EM14" s="21">
        <v>12</v>
      </c>
      <c r="EN14" s="21">
        <v>12</v>
      </c>
      <c r="EO14" s="21">
        <v>12</v>
      </c>
      <c r="EP14" s="21">
        <v>11</v>
      </c>
      <c r="EQ14" s="21">
        <v>12</v>
      </c>
      <c r="ER14" s="21">
        <v>11</v>
      </c>
      <c r="ES14" s="21">
        <v>12</v>
      </c>
      <c r="ET14" s="21">
        <v>12</v>
      </c>
      <c r="EU14" s="21">
        <v>12</v>
      </c>
      <c r="EV14" s="21">
        <v>12</v>
      </c>
      <c r="EW14" s="21">
        <v>11</v>
      </c>
      <c r="EX14" s="21">
        <v>12</v>
      </c>
      <c r="EY14" s="21">
        <v>12</v>
      </c>
      <c r="EZ14" s="21">
        <v>12</v>
      </c>
      <c r="FA14" s="21">
        <v>11</v>
      </c>
      <c r="FB14" s="21">
        <v>12</v>
      </c>
      <c r="FC14" s="21">
        <v>12</v>
      </c>
      <c r="FD14" s="21">
        <v>12</v>
      </c>
      <c r="FE14" s="21">
        <v>12</v>
      </c>
      <c r="FF14" s="21">
        <v>12</v>
      </c>
      <c r="FG14" s="21">
        <v>12</v>
      </c>
      <c r="FH14" s="21">
        <v>12</v>
      </c>
      <c r="FI14" s="21">
        <v>12</v>
      </c>
      <c r="FJ14" s="21">
        <v>12</v>
      </c>
      <c r="FK14" s="21">
        <v>12</v>
      </c>
      <c r="FL14" s="21">
        <v>11</v>
      </c>
      <c r="FM14" s="21">
        <v>11</v>
      </c>
      <c r="FN14" s="21">
        <v>12</v>
      </c>
      <c r="FO14" s="21">
        <v>12</v>
      </c>
      <c r="FP14" s="21">
        <v>12</v>
      </c>
      <c r="FQ14" s="21">
        <v>12</v>
      </c>
      <c r="FR14" s="21">
        <v>12</v>
      </c>
      <c r="FS14" s="21">
        <v>12</v>
      </c>
      <c r="FT14" s="21">
        <v>12</v>
      </c>
      <c r="FU14" s="21">
        <v>12</v>
      </c>
      <c r="FV14" s="21">
        <v>12</v>
      </c>
      <c r="FW14" s="21">
        <v>12</v>
      </c>
      <c r="FX14" s="21">
        <v>12</v>
      </c>
      <c r="FY14" s="21">
        <v>12</v>
      </c>
      <c r="FZ14" s="22"/>
      <c r="GA14" s="11"/>
    </row>
    <row r="15" spans="1:255" x14ac:dyDescent="0.25">
      <c r="A15" t="s">
        <v>401</v>
      </c>
      <c r="C15" s="17">
        <f>C13</f>
        <v>42386061.764686011</v>
      </c>
      <c r="D15" s="17">
        <f t="shared" ref="D15:BO15" si="0">D13</f>
        <v>257837458.69148305</v>
      </c>
      <c r="E15" s="17">
        <f t="shared" si="0"/>
        <v>31595023.842071455</v>
      </c>
      <c r="F15" s="17">
        <f t="shared" si="0"/>
        <v>149117229.62131092</v>
      </c>
      <c r="G15" s="17">
        <f t="shared" si="0"/>
        <v>4203413.6296758745</v>
      </c>
      <c r="H15" s="17">
        <f t="shared" si="0"/>
        <v>8820126.901096357</v>
      </c>
      <c r="I15" s="17">
        <f t="shared" si="0"/>
        <v>55315910.781586297</v>
      </c>
      <c r="J15" s="17">
        <f t="shared" si="0"/>
        <v>17299988.507694785</v>
      </c>
      <c r="K15" s="17">
        <f t="shared" si="0"/>
        <v>2362627.7370477146</v>
      </c>
      <c r="L15" s="17">
        <f t="shared" si="0"/>
        <v>3734450.5502133863</v>
      </c>
      <c r="M15" s="17">
        <f t="shared" si="0"/>
        <v>6322200.9003140004</v>
      </c>
      <c r="N15" s="17">
        <f t="shared" si="0"/>
        <v>374235737.93462557</v>
      </c>
      <c r="O15" s="17">
        <f t="shared" si="0"/>
        <v>67406860.904242814</v>
      </c>
      <c r="P15" s="17">
        <f t="shared" si="0"/>
        <v>2970460.6880526869</v>
      </c>
      <c r="Q15" s="17">
        <f t="shared" si="0"/>
        <v>291304109.50202703</v>
      </c>
      <c r="R15" s="17">
        <f t="shared" si="0"/>
        <v>52098668.013194963</v>
      </c>
      <c r="S15" s="17">
        <f t="shared" si="0"/>
        <v>6625735.6797360247</v>
      </c>
      <c r="T15" s="17">
        <f t="shared" si="0"/>
        <v>2214920.8204707541</v>
      </c>
      <c r="U15" s="17">
        <f t="shared" si="0"/>
        <v>451994.55641350296</v>
      </c>
      <c r="V15" s="17">
        <f t="shared" si="0"/>
        <v>2803131.01638282</v>
      </c>
      <c r="W15" s="17">
        <f t="shared" si="0"/>
        <v>2274768.4366841302</v>
      </c>
      <c r="X15" s="17">
        <f t="shared" si="0"/>
        <v>763401.76381626667</v>
      </c>
      <c r="Y15" s="17">
        <f t="shared" si="0"/>
        <v>6576577.9291279456</v>
      </c>
      <c r="Z15" s="17">
        <f t="shared" si="0"/>
        <v>2761332.8918155185</v>
      </c>
      <c r="AA15" s="17">
        <f t="shared" si="0"/>
        <v>168355528.70593819</v>
      </c>
      <c r="AB15" s="17">
        <f t="shared" si="0"/>
        <v>47078613.247510359</v>
      </c>
      <c r="AC15" s="17">
        <f t="shared" si="0"/>
        <v>1648590.6013626615</v>
      </c>
      <c r="AD15" s="17">
        <f t="shared" si="0"/>
        <v>3404993.7321053799</v>
      </c>
      <c r="AE15" s="17">
        <f t="shared" si="0"/>
        <v>1246799.9323894293</v>
      </c>
      <c r="AF15" s="17">
        <f t="shared" si="0"/>
        <v>2059812.1191458951</v>
      </c>
      <c r="AG15" s="17">
        <f t="shared" si="0"/>
        <v>2309260.8524027662</v>
      </c>
      <c r="AH15" s="17">
        <f t="shared" si="0"/>
        <v>9851606.7464163359</v>
      </c>
      <c r="AI15" s="17">
        <f t="shared" si="0"/>
        <v>4321120.1298579229</v>
      </c>
      <c r="AJ15" s="17">
        <f t="shared" si="0"/>
        <v>2066272.6616590135</v>
      </c>
      <c r="AK15" s="17">
        <f t="shared" si="0"/>
        <v>2057633.4685550926</v>
      </c>
      <c r="AL15" s="17">
        <f t="shared" si="0"/>
        <v>2019271.9113805045</v>
      </c>
      <c r="AM15" s="17">
        <f t="shared" si="0"/>
        <v>3661478.0379293277</v>
      </c>
      <c r="AN15" s="17">
        <f t="shared" si="0"/>
        <v>786900.34579478996</v>
      </c>
      <c r="AO15" s="17">
        <f t="shared" si="0"/>
        <v>32929678.687920269</v>
      </c>
      <c r="AP15" s="17">
        <f t="shared" si="0"/>
        <v>218452005.30356148</v>
      </c>
      <c r="AQ15" s="17">
        <f t="shared" si="0"/>
        <v>1950975.4231292873</v>
      </c>
      <c r="AR15" s="17">
        <f t="shared" si="0"/>
        <v>318285788.17449594</v>
      </c>
      <c r="AS15" s="17">
        <f t="shared" si="0"/>
        <v>14710219.359560456</v>
      </c>
      <c r="AT15" s="17">
        <f t="shared" si="0"/>
        <v>14133473.031458616</v>
      </c>
      <c r="AU15" s="17">
        <f t="shared" si="0"/>
        <v>2712279.1856267322</v>
      </c>
      <c r="AV15" s="17">
        <f t="shared" si="0"/>
        <v>3386869.8865143727</v>
      </c>
      <c r="AW15" s="17">
        <f t="shared" si="0"/>
        <v>3101672.4876880981</v>
      </c>
      <c r="AX15" s="17">
        <f t="shared" si="0"/>
        <v>814762.06229610648</v>
      </c>
      <c r="AY15" s="17">
        <f t="shared" si="0"/>
        <v>3719438.2434493857</v>
      </c>
      <c r="AZ15" s="17">
        <f t="shared" si="0"/>
        <v>114491766.20026694</v>
      </c>
      <c r="BA15" s="17">
        <f t="shared" si="0"/>
        <v>70393273.731083468</v>
      </c>
      <c r="BB15" s="17">
        <f t="shared" si="0"/>
        <v>73144015.455968454</v>
      </c>
      <c r="BC15" s="17">
        <f t="shared" si="0"/>
        <v>136772154.99064344</v>
      </c>
      <c r="BD15" s="17">
        <f t="shared" si="0"/>
        <v>19708795.255951617</v>
      </c>
      <c r="BE15" s="17">
        <f t="shared" si="0"/>
        <v>8765475.7963170931</v>
      </c>
      <c r="BF15" s="17">
        <f t="shared" si="0"/>
        <v>176742381.84080273</v>
      </c>
      <c r="BG15" s="17">
        <f t="shared" si="0"/>
        <v>9232532.6087425612</v>
      </c>
      <c r="BH15" s="17">
        <f t="shared" si="0"/>
        <v>5206260.6938580405</v>
      </c>
      <c r="BI15" s="17">
        <f t="shared" si="0"/>
        <v>3514287.1047423645</v>
      </c>
      <c r="BJ15" s="17">
        <f t="shared" si="0"/>
        <v>39195105.27038905</v>
      </c>
      <c r="BK15" s="17">
        <f t="shared" si="0"/>
        <v>250059863.90083936</v>
      </c>
      <c r="BL15" s="17">
        <f t="shared" si="0"/>
        <v>2277868.2391557815</v>
      </c>
      <c r="BM15" s="17">
        <f t="shared" si="0"/>
        <v>3429252.9572852589</v>
      </c>
      <c r="BN15" s="17">
        <f t="shared" si="0"/>
        <v>23473771.793832984</v>
      </c>
      <c r="BO15" s="17">
        <f t="shared" si="0"/>
        <v>10165584.9980797</v>
      </c>
      <c r="BP15" s="17">
        <f t="shared" ref="BP15:EA15" si="1">BP13</f>
        <v>1252341.6081855982</v>
      </c>
      <c r="BQ15" s="17">
        <f t="shared" si="1"/>
        <v>21293006.735442128</v>
      </c>
      <c r="BR15" s="17">
        <f t="shared" si="1"/>
        <v>36989034.021307282</v>
      </c>
      <c r="BS15" s="17">
        <f t="shared" si="1"/>
        <v>7378131.862008797</v>
      </c>
      <c r="BT15" s="17">
        <f t="shared" si="1"/>
        <v>2412095.5084196464</v>
      </c>
      <c r="BU15" s="17">
        <f t="shared" si="1"/>
        <v>3057741.736043998</v>
      </c>
      <c r="BV15" s="17">
        <f t="shared" si="1"/>
        <v>4.6566128730773926E-10</v>
      </c>
      <c r="BW15" s="17">
        <f t="shared" si="1"/>
        <v>3901100.8423058675</v>
      </c>
      <c r="BX15" s="17">
        <f t="shared" si="1"/>
        <v>548612.32417249389</v>
      </c>
      <c r="BY15" s="17">
        <f t="shared" si="1"/>
        <v>2198501.9907286479</v>
      </c>
      <c r="BZ15" s="17">
        <f t="shared" si="1"/>
        <v>2436698.1465916992</v>
      </c>
      <c r="CA15" s="17">
        <f t="shared" si="1"/>
        <v>195671.630419778</v>
      </c>
      <c r="CB15" s="17">
        <f t="shared" si="1"/>
        <v>389341771.77560228</v>
      </c>
      <c r="CC15" s="17">
        <f t="shared" si="1"/>
        <v>2496081.8169658552</v>
      </c>
      <c r="CD15" s="17">
        <f t="shared" si="1"/>
        <v>2826379.1377541227</v>
      </c>
      <c r="CE15" s="17">
        <f t="shared" si="1"/>
        <v>1451077.7105886843</v>
      </c>
      <c r="CF15" s="17">
        <f t="shared" si="1"/>
        <v>1448023.0216488622</v>
      </c>
      <c r="CG15" s="17">
        <f t="shared" si="1"/>
        <v>2635391.6827327749</v>
      </c>
      <c r="CH15" s="17">
        <f t="shared" si="1"/>
        <v>1653257.3777039472</v>
      </c>
      <c r="CI15" s="17">
        <f t="shared" si="1"/>
        <v>4734695.9787295619</v>
      </c>
      <c r="CJ15" s="17">
        <f t="shared" si="1"/>
        <v>447419.98262630211</v>
      </c>
      <c r="CK15" s="17">
        <f t="shared" si="1"/>
        <v>39110474.82811372</v>
      </c>
      <c r="CL15" s="17">
        <f t="shared" si="1"/>
        <v>11572999.900276043</v>
      </c>
      <c r="CM15" s="17">
        <f t="shared" si="1"/>
        <v>7432898.4537229305</v>
      </c>
      <c r="CN15" s="17">
        <f t="shared" si="1"/>
        <v>166292260.89219201</v>
      </c>
      <c r="CO15" s="17">
        <f t="shared" si="1"/>
        <v>63312418.13810461</v>
      </c>
      <c r="CP15" s="17">
        <f t="shared" si="1"/>
        <v>672187.30581566843</v>
      </c>
      <c r="CQ15" s="17">
        <f t="shared" si="1"/>
        <v>6983386.5802142853</v>
      </c>
      <c r="CR15" s="17">
        <f t="shared" si="1"/>
        <v>3122721.0306240348</v>
      </c>
      <c r="CS15" s="17">
        <f t="shared" si="1"/>
        <v>2638406.6797190481</v>
      </c>
      <c r="CT15" s="17">
        <f t="shared" si="1"/>
        <v>1424375.6871440564</v>
      </c>
      <c r="CU15" s="17">
        <f t="shared" si="1"/>
        <v>4010680.360876773</v>
      </c>
      <c r="CV15" s="17">
        <f t="shared" si="1"/>
        <v>555490.38972829038</v>
      </c>
      <c r="CW15" s="17">
        <f t="shared" si="1"/>
        <v>1762916.3613508337</v>
      </c>
      <c r="CX15" s="17">
        <f t="shared" si="1"/>
        <v>3090995.1358051752</v>
      </c>
      <c r="CY15" s="17">
        <f t="shared" si="1"/>
        <v>874252.99753682839</v>
      </c>
      <c r="CZ15" s="17">
        <f t="shared" si="1"/>
        <v>12488973.718164949</v>
      </c>
      <c r="DA15" s="17">
        <f t="shared" si="1"/>
        <v>1778707.3368582823</v>
      </c>
      <c r="DB15" s="17">
        <f t="shared" si="1"/>
        <v>3095472.9759588535</v>
      </c>
      <c r="DC15" s="17">
        <f t="shared" si="1"/>
        <v>1503345.4225886748</v>
      </c>
      <c r="DD15" s="17">
        <f t="shared" si="1"/>
        <v>1386491.9370468769</v>
      </c>
      <c r="DE15" s="17">
        <f t="shared" si="1"/>
        <v>934824.22539016535</v>
      </c>
      <c r="DF15" s="17">
        <f t="shared" si="1"/>
        <v>128881809.64246942</v>
      </c>
      <c r="DG15" s="17">
        <f t="shared" si="1"/>
        <v>532740.23193361622</v>
      </c>
      <c r="DH15" s="17">
        <f t="shared" si="1"/>
        <v>9438327.2342976332</v>
      </c>
      <c r="DI15" s="17">
        <f t="shared" si="1"/>
        <v>12378384.409845212</v>
      </c>
      <c r="DJ15" s="17">
        <f t="shared" si="1"/>
        <v>5650307.4218176035</v>
      </c>
      <c r="DK15" s="17">
        <f t="shared" si="1"/>
        <v>4484094.1637620237</v>
      </c>
      <c r="DL15" s="17">
        <f t="shared" si="1"/>
        <v>39840144.211806245</v>
      </c>
      <c r="DM15" s="17">
        <f t="shared" si="1"/>
        <v>3458630.457818571</v>
      </c>
      <c r="DN15" s="17">
        <f t="shared" si="1"/>
        <v>7134913.9881267529</v>
      </c>
      <c r="DO15" s="17">
        <f t="shared" si="1"/>
        <v>25359911.220574755</v>
      </c>
      <c r="DP15" s="17">
        <f t="shared" si="1"/>
        <v>2672000.9177630683</v>
      </c>
      <c r="DQ15" s="17">
        <f t="shared" si="1"/>
        <v>3.4924596548080444E-10</v>
      </c>
      <c r="DR15" s="17">
        <f t="shared" si="1"/>
        <v>12776731.229150359</v>
      </c>
      <c r="DS15" s="17">
        <f t="shared" si="1"/>
        <v>6851391.6714151613</v>
      </c>
      <c r="DT15" s="17">
        <f t="shared" si="1"/>
        <v>2904613.7350723855</v>
      </c>
      <c r="DU15" s="17">
        <f t="shared" si="1"/>
        <v>3787093.6874800241</v>
      </c>
      <c r="DV15" s="17">
        <f t="shared" si="1"/>
        <v>3275687.6369214305</v>
      </c>
      <c r="DW15" s="17">
        <f t="shared" si="1"/>
        <v>3775548.4704653984</v>
      </c>
      <c r="DX15" s="17">
        <f t="shared" si="1"/>
        <v>1318636.2755650142</v>
      </c>
      <c r="DY15" s="17">
        <f t="shared" si="1"/>
        <v>2063012.5827680302</v>
      </c>
      <c r="DZ15" s="17">
        <f t="shared" si="1"/>
        <v>3829089.5100249927</v>
      </c>
      <c r="EA15" s="17">
        <f t="shared" si="1"/>
        <v>0</v>
      </c>
      <c r="EB15" s="17">
        <f t="shared" ref="EB15:FY15" si="2">EB13</f>
        <v>4238791.8939049141</v>
      </c>
      <c r="EC15" s="17">
        <f t="shared" si="2"/>
        <v>2899768.7686210508</v>
      </c>
      <c r="ED15" s="17">
        <f t="shared" si="2"/>
        <v>5.8207660913467407E-10</v>
      </c>
      <c r="EE15" s="17">
        <f t="shared" si="2"/>
        <v>2864478.7486127042</v>
      </c>
      <c r="EF15" s="17">
        <f t="shared" si="2"/>
        <v>13239205.764796361</v>
      </c>
      <c r="EG15" s="17">
        <f t="shared" si="2"/>
        <v>2847339.3111805348</v>
      </c>
      <c r="EH15" s="17">
        <f t="shared" si="2"/>
        <v>3235470.4571313411</v>
      </c>
      <c r="EI15" s="17">
        <f t="shared" si="2"/>
        <v>120393708.9380645</v>
      </c>
      <c r="EJ15" s="17">
        <f t="shared" si="2"/>
        <v>76073100.377376124</v>
      </c>
      <c r="EK15" s="17">
        <f t="shared" si="2"/>
        <v>3949240.9814250721</v>
      </c>
      <c r="EL15" s="17">
        <f t="shared" si="2"/>
        <v>3659088.7451080452</v>
      </c>
      <c r="EM15" s="17">
        <f t="shared" si="2"/>
        <v>2629114.3982395059</v>
      </c>
      <c r="EN15" s="17">
        <f t="shared" si="2"/>
        <v>8938389.0697114524</v>
      </c>
      <c r="EO15" s="17">
        <f t="shared" si="2"/>
        <v>2919618.7421065443</v>
      </c>
      <c r="EP15" s="17">
        <f t="shared" si="2"/>
        <v>1833914.9940196127</v>
      </c>
      <c r="EQ15" s="17">
        <f t="shared" si="2"/>
        <v>16360479.657115242</v>
      </c>
      <c r="ER15" s="17">
        <f t="shared" si="2"/>
        <v>1636321.453877137</v>
      </c>
      <c r="ES15" s="17">
        <f t="shared" si="2"/>
        <v>2149572.7061034096</v>
      </c>
      <c r="ET15" s="17">
        <f t="shared" si="2"/>
        <v>2660193.4615006582</v>
      </c>
      <c r="EU15" s="17">
        <f t="shared" si="2"/>
        <v>5790303.8650212958</v>
      </c>
      <c r="EV15" s="17">
        <f t="shared" si="2"/>
        <v>935654.45054849202</v>
      </c>
      <c r="EW15" s="17">
        <f t="shared" si="2"/>
        <v>4010691.5992302033</v>
      </c>
      <c r="EX15" s="17">
        <f t="shared" si="2"/>
        <v>2786292.6186532471</v>
      </c>
      <c r="EY15" s="17">
        <f t="shared" si="2"/>
        <v>5189870.9023883566</v>
      </c>
      <c r="EZ15" s="17">
        <f t="shared" si="2"/>
        <v>1661499.7511198842</v>
      </c>
      <c r="FA15" s="17">
        <f t="shared" si="2"/>
        <v>45504.892261585454</v>
      </c>
      <c r="FB15" s="17">
        <f t="shared" si="2"/>
        <v>100158.91165544809</v>
      </c>
      <c r="FC15" s="17">
        <f t="shared" si="2"/>
        <v>9682769.10383402</v>
      </c>
      <c r="FD15" s="17">
        <f t="shared" si="2"/>
        <v>3768640.8840530221</v>
      </c>
      <c r="FE15" s="17">
        <f t="shared" si="2"/>
        <v>1197039.9064029758</v>
      </c>
      <c r="FF15" s="17">
        <f t="shared" si="2"/>
        <v>2791130.7341097216</v>
      </c>
      <c r="FG15" s="17">
        <f t="shared" si="2"/>
        <v>1804190.7927512054</v>
      </c>
      <c r="FH15" s="17">
        <f t="shared" si="2"/>
        <v>613452.83433567837</v>
      </c>
      <c r="FI15" s="17">
        <f t="shared" si="2"/>
        <v>0</v>
      </c>
      <c r="FJ15" s="17">
        <f t="shared" si="2"/>
        <v>0</v>
      </c>
      <c r="FK15" s="17">
        <f t="shared" si="2"/>
        <v>0</v>
      </c>
      <c r="FL15" s="17">
        <f t="shared" si="2"/>
        <v>18332282.020771857</v>
      </c>
      <c r="FM15" s="17">
        <f t="shared" si="2"/>
        <v>17563631.571947832</v>
      </c>
      <c r="FN15" s="17">
        <f t="shared" si="2"/>
        <v>135338043.94717059</v>
      </c>
      <c r="FO15" s="17">
        <f t="shared" si="2"/>
        <v>3.4924596548080444E-10</v>
      </c>
      <c r="FP15" s="17">
        <f t="shared" si="2"/>
        <v>1.1641532182693481E-9</v>
      </c>
      <c r="FQ15" s="17">
        <f t="shared" si="2"/>
        <v>0</v>
      </c>
      <c r="FR15" s="17">
        <f t="shared" si="2"/>
        <v>1.1641532182693481E-10</v>
      </c>
      <c r="FS15" s="17">
        <f t="shared" si="2"/>
        <v>0</v>
      </c>
      <c r="FT15" s="17">
        <f t="shared" si="2"/>
        <v>5.8207660913467407E-11</v>
      </c>
      <c r="FU15" s="17">
        <f t="shared" si="2"/>
        <v>6196851.6878948268</v>
      </c>
      <c r="FV15" s="17">
        <f t="shared" si="2"/>
        <v>5286677.6468588179</v>
      </c>
      <c r="FW15" s="17">
        <f t="shared" si="2"/>
        <v>2535058.8694662633</v>
      </c>
      <c r="FX15" s="17">
        <f t="shared" si="2"/>
        <v>989155.37480481202</v>
      </c>
      <c r="FY15" s="17">
        <f t="shared" si="2"/>
        <v>226794011.06999999</v>
      </c>
      <c r="FZ15" s="11">
        <f>SUM(C15:FY15)</f>
        <v>5032214724.0903387</v>
      </c>
      <c r="GA15" s="23"/>
      <c r="GB15" s="11"/>
      <c r="GC15" s="24"/>
    </row>
    <row r="16" spans="1:255" x14ac:dyDescent="0.25">
      <c r="A16" t="s">
        <v>402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25">
        <v>0</v>
      </c>
      <c r="T16" s="25">
        <v>0</v>
      </c>
      <c r="U16" s="25">
        <v>0</v>
      </c>
      <c r="V16" s="25">
        <v>0</v>
      </c>
      <c r="W16" s="25">
        <v>0</v>
      </c>
      <c r="X16" s="25">
        <v>0</v>
      </c>
      <c r="Y16" s="25">
        <v>0</v>
      </c>
      <c r="Z16" s="25">
        <v>0</v>
      </c>
      <c r="AA16" s="25">
        <v>0</v>
      </c>
      <c r="AB16" s="25">
        <v>0</v>
      </c>
      <c r="AC16" s="25">
        <v>0</v>
      </c>
      <c r="AD16" s="25">
        <v>0</v>
      </c>
      <c r="AE16" s="25">
        <v>0</v>
      </c>
      <c r="AF16" s="25">
        <v>0</v>
      </c>
      <c r="AG16" s="25">
        <v>0</v>
      </c>
      <c r="AH16" s="25">
        <v>0</v>
      </c>
      <c r="AI16" s="25">
        <v>0</v>
      </c>
      <c r="AJ16" s="25">
        <v>0</v>
      </c>
      <c r="AK16" s="25">
        <v>0</v>
      </c>
      <c r="AL16" s="25">
        <v>0</v>
      </c>
      <c r="AM16" s="25">
        <v>0</v>
      </c>
      <c r="AN16" s="25">
        <v>0</v>
      </c>
      <c r="AO16" s="25">
        <v>0</v>
      </c>
      <c r="AP16" s="25">
        <v>0</v>
      </c>
      <c r="AQ16" s="25">
        <v>0</v>
      </c>
      <c r="AR16" s="25">
        <v>0</v>
      </c>
      <c r="AS16" s="25">
        <v>0</v>
      </c>
      <c r="AT16" s="25">
        <v>0</v>
      </c>
      <c r="AU16" s="25">
        <v>0</v>
      </c>
      <c r="AV16" s="25">
        <v>0</v>
      </c>
      <c r="AW16" s="25">
        <v>0</v>
      </c>
      <c r="AX16" s="25">
        <v>0</v>
      </c>
      <c r="AY16" s="25">
        <v>0</v>
      </c>
      <c r="AZ16" s="25">
        <v>0</v>
      </c>
      <c r="BA16" s="25">
        <v>0</v>
      </c>
      <c r="BB16" s="25">
        <v>0</v>
      </c>
      <c r="BC16" s="25">
        <v>0</v>
      </c>
      <c r="BD16" s="25">
        <v>0</v>
      </c>
      <c r="BE16" s="25">
        <v>0</v>
      </c>
      <c r="BF16" s="25">
        <v>0</v>
      </c>
      <c r="BG16" s="25">
        <v>0</v>
      </c>
      <c r="BH16" s="25">
        <v>0</v>
      </c>
      <c r="BI16" s="25">
        <v>0</v>
      </c>
      <c r="BJ16" s="25">
        <v>0</v>
      </c>
      <c r="BK16" s="25">
        <v>0</v>
      </c>
      <c r="BL16" s="25">
        <v>0</v>
      </c>
      <c r="BM16" s="25">
        <v>0</v>
      </c>
      <c r="BN16" s="25">
        <v>0</v>
      </c>
      <c r="BO16" s="25">
        <v>0</v>
      </c>
      <c r="BP16" s="25">
        <v>0</v>
      </c>
      <c r="BQ16" s="25">
        <v>0</v>
      </c>
      <c r="BR16" s="25">
        <v>0</v>
      </c>
      <c r="BS16" s="25">
        <v>0</v>
      </c>
      <c r="BT16" s="25">
        <v>0</v>
      </c>
      <c r="BU16" s="25">
        <v>0</v>
      </c>
      <c r="BV16" s="25">
        <v>0</v>
      </c>
      <c r="BW16" s="25">
        <v>0</v>
      </c>
      <c r="BX16" s="25">
        <v>0</v>
      </c>
      <c r="BY16" s="25">
        <v>0</v>
      </c>
      <c r="BZ16" s="25">
        <v>0</v>
      </c>
      <c r="CA16" s="25">
        <v>0</v>
      </c>
      <c r="CB16" s="25">
        <v>0</v>
      </c>
      <c r="CC16" s="25">
        <v>0</v>
      </c>
      <c r="CD16" s="25">
        <v>0</v>
      </c>
      <c r="CE16" s="25">
        <v>0</v>
      </c>
      <c r="CF16" s="25">
        <v>0</v>
      </c>
      <c r="CG16" s="25">
        <v>0</v>
      </c>
      <c r="CH16" s="25">
        <v>0</v>
      </c>
      <c r="CI16" s="25">
        <v>0</v>
      </c>
      <c r="CJ16" s="25">
        <v>0</v>
      </c>
      <c r="CK16" s="25">
        <v>0</v>
      </c>
      <c r="CL16" s="25">
        <v>0</v>
      </c>
      <c r="CM16" s="25">
        <v>0</v>
      </c>
      <c r="CN16" s="25">
        <v>0</v>
      </c>
      <c r="CO16" s="25">
        <v>0</v>
      </c>
      <c r="CP16" s="25">
        <v>0</v>
      </c>
      <c r="CQ16" s="25">
        <v>0</v>
      </c>
      <c r="CR16" s="25">
        <v>0</v>
      </c>
      <c r="CS16" s="25">
        <v>0</v>
      </c>
      <c r="CT16" s="25">
        <v>0</v>
      </c>
      <c r="CU16" s="25">
        <v>0</v>
      </c>
      <c r="CV16" s="25">
        <v>0</v>
      </c>
      <c r="CW16" s="25">
        <v>0</v>
      </c>
      <c r="CX16" s="25">
        <v>0</v>
      </c>
      <c r="CY16" s="25">
        <v>0</v>
      </c>
      <c r="CZ16" s="25">
        <v>0</v>
      </c>
      <c r="DA16" s="25">
        <v>0</v>
      </c>
      <c r="DB16" s="25">
        <v>0</v>
      </c>
      <c r="DC16" s="25">
        <v>0</v>
      </c>
      <c r="DD16" s="25">
        <v>0</v>
      </c>
      <c r="DE16" s="25">
        <v>0</v>
      </c>
      <c r="DF16" s="25">
        <v>0</v>
      </c>
      <c r="DG16" s="25">
        <v>0</v>
      </c>
      <c r="DH16" s="25">
        <v>0</v>
      </c>
      <c r="DI16" s="25">
        <v>0</v>
      </c>
      <c r="DJ16" s="25">
        <v>0</v>
      </c>
      <c r="DK16" s="25">
        <v>0</v>
      </c>
      <c r="DL16" s="25">
        <v>0</v>
      </c>
      <c r="DM16" s="25">
        <v>0</v>
      </c>
      <c r="DN16" s="25">
        <v>0</v>
      </c>
      <c r="DO16" s="25">
        <v>0</v>
      </c>
      <c r="DP16" s="25">
        <v>0</v>
      </c>
      <c r="DQ16" s="25">
        <v>0</v>
      </c>
      <c r="DR16" s="25">
        <v>0</v>
      </c>
      <c r="DS16" s="25">
        <v>0</v>
      </c>
      <c r="DT16" s="25">
        <v>0</v>
      </c>
      <c r="DU16" s="25">
        <v>0</v>
      </c>
      <c r="DV16" s="25">
        <v>0</v>
      </c>
      <c r="DW16" s="25">
        <v>0</v>
      </c>
      <c r="DX16" s="25">
        <v>0</v>
      </c>
      <c r="DY16" s="25">
        <v>0</v>
      </c>
      <c r="DZ16" s="25">
        <v>0</v>
      </c>
      <c r="EA16" s="25">
        <v>0</v>
      </c>
      <c r="EB16" s="25">
        <v>0</v>
      </c>
      <c r="EC16" s="25">
        <v>0</v>
      </c>
      <c r="ED16" s="25">
        <v>0</v>
      </c>
      <c r="EE16" s="25">
        <v>0</v>
      </c>
      <c r="EF16" s="25">
        <v>0</v>
      </c>
      <c r="EG16" s="25">
        <v>0</v>
      </c>
      <c r="EH16" s="25">
        <v>0</v>
      </c>
      <c r="EI16" s="25">
        <v>0</v>
      </c>
      <c r="EJ16" s="25">
        <v>0</v>
      </c>
      <c r="EK16" s="25">
        <v>0</v>
      </c>
      <c r="EL16" s="25">
        <v>0</v>
      </c>
      <c r="EM16" s="25">
        <v>0</v>
      </c>
      <c r="EN16" s="25">
        <v>0</v>
      </c>
      <c r="EO16" s="25">
        <v>0</v>
      </c>
      <c r="EP16" s="25">
        <v>0</v>
      </c>
      <c r="EQ16" s="25">
        <v>0</v>
      </c>
      <c r="ER16" s="25">
        <v>0</v>
      </c>
      <c r="ES16" s="25">
        <v>0</v>
      </c>
      <c r="ET16" s="25">
        <v>0</v>
      </c>
      <c r="EU16" s="25">
        <v>0</v>
      </c>
      <c r="EV16" s="25">
        <v>0</v>
      </c>
      <c r="EW16" s="25">
        <v>0</v>
      </c>
      <c r="EX16" s="25">
        <v>0</v>
      </c>
      <c r="EY16" s="25">
        <v>0</v>
      </c>
      <c r="EZ16" s="25">
        <v>0</v>
      </c>
      <c r="FA16" s="25">
        <v>0</v>
      </c>
      <c r="FB16" s="25">
        <v>0</v>
      </c>
      <c r="FC16" s="25">
        <v>0</v>
      </c>
      <c r="FD16" s="25">
        <v>0</v>
      </c>
      <c r="FE16" s="25">
        <v>0</v>
      </c>
      <c r="FF16" s="25">
        <v>0</v>
      </c>
      <c r="FG16" s="25">
        <v>0</v>
      </c>
      <c r="FH16" s="25">
        <v>0</v>
      </c>
      <c r="FI16" s="25">
        <v>0</v>
      </c>
      <c r="FJ16" s="25">
        <v>0</v>
      </c>
      <c r="FK16" s="25">
        <v>0</v>
      </c>
      <c r="FL16" s="25">
        <v>0</v>
      </c>
      <c r="FM16" s="25">
        <v>0</v>
      </c>
      <c r="FN16" s="25">
        <v>0</v>
      </c>
      <c r="FO16" s="25">
        <v>0</v>
      </c>
      <c r="FP16" s="25">
        <v>0</v>
      </c>
      <c r="FQ16" s="25">
        <v>0</v>
      </c>
      <c r="FR16" s="25">
        <v>0</v>
      </c>
      <c r="FS16" s="25">
        <v>0</v>
      </c>
      <c r="FT16" s="25">
        <v>0</v>
      </c>
      <c r="FU16" s="25">
        <v>0</v>
      </c>
      <c r="FV16" s="25">
        <v>0</v>
      </c>
      <c r="FW16" s="25">
        <v>0</v>
      </c>
      <c r="FX16" s="25">
        <v>0</v>
      </c>
      <c r="FY16" s="25">
        <v>0</v>
      </c>
      <c r="FZ16" s="26">
        <f>SUM(C16:FY16)</f>
        <v>0</v>
      </c>
      <c r="GA16" s="11"/>
      <c r="GD16" s="11"/>
    </row>
    <row r="17" spans="1:255" s="19" customFormat="1" x14ac:dyDescent="0.25">
      <c r="A17" s="19" t="s">
        <v>403</v>
      </c>
      <c r="C17" s="18">
        <f>IF(C15-C16&lt;0,0,ROUND((C15-C16)/C14,2))</f>
        <v>3853278.34</v>
      </c>
      <c r="D17" s="18">
        <f t="shared" ref="D17:BO17" si="3">IF(D15-D16&lt;0,0,ROUND((D15-D16)/D14,2))</f>
        <v>21486454.890000001</v>
      </c>
      <c r="E17" s="18">
        <f t="shared" si="3"/>
        <v>2632918.65</v>
      </c>
      <c r="F17" s="18">
        <f t="shared" si="3"/>
        <v>12426435.800000001</v>
      </c>
      <c r="G17" s="18">
        <f t="shared" si="3"/>
        <v>350284.47</v>
      </c>
      <c r="H17" s="18">
        <f t="shared" si="3"/>
        <v>735010.58</v>
      </c>
      <c r="I17" s="18">
        <f t="shared" si="3"/>
        <v>4609659.2300000004</v>
      </c>
      <c r="J17" s="18">
        <f t="shared" si="3"/>
        <v>1441665.71</v>
      </c>
      <c r="K17" s="18">
        <f t="shared" si="3"/>
        <v>196885.64</v>
      </c>
      <c r="L17" s="18">
        <f t="shared" si="3"/>
        <v>339495.5</v>
      </c>
      <c r="M17" s="18">
        <f t="shared" si="3"/>
        <v>526850.07999999996</v>
      </c>
      <c r="N17" s="18">
        <f t="shared" si="3"/>
        <v>34021430.719999999</v>
      </c>
      <c r="O17" s="18">
        <f t="shared" si="3"/>
        <v>6127896.4500000002</v>
      </c>
      <c r="P17" s="18">
        <f t="shared" si="3"/>
        <v>247538.39</v>
      </c>
      <c r="Q17" s="18">
        <f t="shared" si="3"/>
        <v>26482191.77</v>
      </c>
      <c r="R17" s="18">
        <f t="shared" si="3"/>
        <v>4341555.67</v>
      </c>
      <c r="S17" s="18">
        <f t="shared" si="3"/>
        <v>552144.64000000001</v>
      </c>
      <c r="T17" s="18">
        <f t="shared" si="3"/>
        <v>184576.74</v>
      </c>
      <c r="U17" s="18">
        <f t="shared" si="3"/>
        <v>37666.21</v>
      </c>
      <c r="V17" s="18">
        <f t="shared" si="3"/>
        <v>233594.25</v>
      </c>
      <c r="W17" s="18">
        <f t="shared" si="3"/>
        <v>189564.04</v>
      </c>
      <c r="X17" s="18">
        <f t="shared" si="3"/>
        <v>63616.81</v>
      </c>
      <c r="Y17" s="18">
        <f t="shared" si="3"/>
        <v>548048.16</v>
      </c>
      <c r="Z17" s="18">
        <f t="shared" si="3"/>
        <v>230111.07</v>
      </c>
      <c r="AA17" s="18">
        <f t="shared" si="3"/>
        <v>14029627.390000001</v>
      </c>
      <c r="AB17" s="18">
        <f t="shared" si="3"/>
        <v>4279873.93</v>
      </c>
      <c r="AC17" s="18">
        <f t="shared" si="3"/>
        <v>137382.54999999999</v>
      </c>
      <c r="AD17" s="18">
        <f t="shared" si="3"/>
        <v>283749.48</v>
      </c>
      <c r="AE17" s="18">
        <f t="shared" si="3"/>
        <v>103899.99</v>
      </c>
      <c r="AF17" s="18">
        <f t="shared" si="3"/>
        <v>171651.01</v>
      </c>
      <c r="AG17" s="18">
        <f t="shared" si="3"/>
        <v>192438.39999999999</v>
      </c>
      <c r="AH17" s="18">
        <f t="shared" si="3"/>
        <v>820967.23</v>
      </c>
      <c r="AI17" s="18">
        <f t="shared" si="3"/>
        <v>360093.34</v>
      </c>
      <c r="AJ17" s="18">
        <f t="shared" si="3"/>
        <v>172189.39</v>
      </c>
      <c r="AK17" s="18">
        <f t="shared" si="3"/>
        <v>171469.46</v>
      </c>
      <c r="AL17" s="18">
        <f t="shared" si="3"/>
        <v>183570.17</v>
      </c>
      <c r="AM17" s="18">
        <f t="shared" si="3"/>
        <v>305123.17</v>
      </c>
      <c r="AN17" s="18">
        <f t="shared" si="3"/>
        <v>71536.399999999994</v>
      </c>
      <c r="AO17" s="18">
        <f t="shared" si="3"/>
        <v>2744139.89</v>
      </c>
      <c r="AP17" s="18">
        <f t="shared" si="3"/>
        <v>19859273.210000001</v>
      </c>
      <c r="AQ17" s="18">
        <f t="shared" si="3"/>
        <v>162581.29</v>
      </c>
      <c r="AR17" s="18">
        <f t="shared" si="3"/>
        <v>28935071.649999999</v>
      </c>
      <c r="AS17" s="18">
        <f t="shared" si="3"/>
        <v>1337292.67</v>
      </c>
      <c r="AT17" s="18">
        <f t="shared" si="3"/>
        <v>1284861.18</v>
      </c>
      <c r="AU17" s="18">
        <f t="shared" si="3"/>
        <v>226023.27</v>
      </c>
      <c r="AV17" s="18">
        <f t="shared" si="3"/>
        <v>282239.15999999997</v>
      </c>
      <c r="AW17" s="18">
        <f t="shared" si="3"/>
        <v>258472.71</v>
      </c>
      <c r="AX17" s="18">
        <f t="shared" si="3"/>
        <v>67896.84</v>
      </c>
      <c r="AY17" s="18">
        <f t="shared" si="3"/>
        <v>309953.19</v>
      </c>
      <c r="AZ17" s="18">
        <f t="shared" si="3"/>
        <v>9540980.5199999996</v>
      </c>
      <c r="BA17" s="18">
        <f t="shared" si="3"/>
        <v>5866106.1399999997</v>
      </c>
      <c r="BB17" s="18">
        <f t="shared" si="3"/>
        <v>6095334.6200000001</v>
      </c>
      <c r="BC17" s="18">
        <f t="shared" si="3"/>
        <v>11397679.58</v>
      </c>
      <c r="BD17" s="18">
        <f t="shared" si="3"/>
        <v>1642399.6</v>
      </c>
      <c r="BE17" s="18">
        <f t="shared" si="3"/>
        <v>730456.32</v>
      </c>
      <c r="BF17" s="18">
        <f t="shared" si="3"/>
        <v>14728531.82</v>
      </c>
      <c r="BG17" s="18">
        <f t="shared" si="3"/>
        <v>769377.72</v>
      </c>
      <c r="BH17" s="18">
        <f t="shared" si="3"/>
        <v>433855.06</v>
      </c>
      <c r="BI17" s="18">
        <f t="shared" si="3"/>
        <v>292857.26</v>
      </c>
      <c r="BJ17" s="18">
        <f t="shared" si="3"/>
        <v>3266258.77</v>
      </c>
      <c r="BK17" s="18">
        <f t="shared" si="3"/>
        <v>20838321.989999998</v>
      </c>
      <c r="BL17" s="18">
        <f t="shared" si="3"/>
        <v>189822.35</v>
      </c>
      <c r="BM17" s="18">
        <f t="shared" si="3"/>
        <v>285771.08</v>
      </c>
      <c r="BN17" s="18">
        <f t="shared" si="3"/>
        <v>1956147.65</v>
      </c>
      <c r="BO17" s="18">
        <f t="shared" si="3"/>
        <v>847132.08</v>
      </c>
      <c r="BP17" s="18">
        <f t="shared" ref="BP17:EA17" si="4">IF(BP15-BP16&lt;0,0,ROUND((BP15-BP16)/BP14,2))</f>
        <v>104361.8</v>
      </c>
      <c r="BQ17" s="18">
        <f t="shared" si="4"/>
        <v>1774417.23</v>
      </c>
      <c r="BR17" s="18">
        <f t="shared" si="4"/>
        <v>3082419.5</v>
      </c>
      <c r="BS17" s="18">
        <f t="shared" si="4"/>
        <v>614844.31999999995</v>
      </c>
      <c r="BT17" s="18">
        <f t="shared" si="4"/>
        <v>201007.96</v>
      </c>
      <c r="BU17" s="18">
        <f t="shared" si="4"/>
        <v>254811.81</v>
      </c>
      <c r="BV17" s="18">
        <f t="shared" si="4"/>
        <v>0</v>
      </c>
      <c r="BW17" s="18">
        <f t="shared" si="4"/>
        <v>325091.74</v>
      </c>
      <c r="BX17" s="18">
        <f t="shared" si="4"/>
        <v>45717.69</v>
      </c>
      <c r="BY17" s="18">
        <f t="shared" si="4"/>
        <v>183208.5</v>
      </c>
      <c r="BZ17" s="18">
        <f t="shared" si="4"/>
        <v>203058.18</v>
      </c>
      <c r="CA17" s="18">
        <f t="shared" si="4"/>
        <v>16305.97</v>
      </c>
      <c r="CB17" s="18">
        <f t="shared" si="4"/>
        <v>32445147.649999999</v>
      </c>
      <c r="CC17" s="18">
        <f t="shared" si="4"/>
        <v>208006.82</v>
      </c>
      <c r="CD17" s="18">
        <f t="shared" si="4"/>
        <v>235531.59</v>
      </c>
      <c r="CE17" s="18">
        <f t="shared" si="4"/>
        <v>120923.14</v>
      </c>
      <c r="CF17" s="18">
        <f t="shared" si="4"/>
        <v>120668.59</v>
      </c>
      <c r="CG17" s="18">
        <f t="shared" si="4"/>
        <v>219615.97</v>
      </c>
      <c r="CH17" s="18">
        <f t="shared" si="4"/>
        <v>137771.45000000001</v>
      </c>
      <c r="CI17" s="18">
        <f t="shared" si="4"/>
        <v>394558</v>
      </c>
      <c r="CJ17" s="18">
        <f t="shared" si="4"/>
        <v>40674.54</v>
      </c>
      <c r="CK17" s="18">
        <f t="shared" si="4"/>
        <v>3259206.24</v>
      </c>
      <c r="CL17" s="18">
        <f t="shared" si="4"/>
        <v>964416.66</v>
      </c>
      <c r="CM17" s="18">
        <f t="shared" si="4"/>
        <v>619408.19999999995</v>
      </c>
      <c r="CN17" s="18">
        <f t="shared" si="4"/>
        <v>15117478.26</v>
      </c>
      <c r="CO17" s="18">
        <f t="shared" si="4"/>
        <v>5755674.3799999999</v>
      </c>
      <c r="CP17" s="18">
        <f t="shared" si="4"/>
        <v>61107.94</v>
      </c>
      <c r="CQ17" s="18">
        <f t="shared" si="4"/>
        <v>581948.88</v>
      </c>
      <c r="CR17" s="18">
        <f t="shared" si="4"/>
        <v>260226.75</v>
      </c>
      <c r="CS17" s="18">
        <f t="shared" si="4"/>
        <v>219867.22</v>
      </c>
      <c r="CT17" s="18">
        <f t="shared" si="4"/>
        <v>118697.97</v>
      </c>
      <c r="CU17" s="18">
        <f t="shared" si="4"/>
        <v>334223.35999999999</v>
      </c>
      <c r="CV17" s="18">
        <f t="shared" si="4"/>
        <v>46290.87</v>
      </c>
      <c r="CW17" s="18">
        <f t="shared" si="4"/>
        <v>146909.70000000001</v>
      </c>
      <c r="CX17" s="18">
        <f t="shared" si="4"/>
        <v>257582.93</v>
      </c>
      <c r="CY17" s="18">
        <f t="shared" si="4"/>
        <v>72854.42</v>
      </c>
      <c r="CZ17" s="18">
        <f t="shared" si="4"/>
        <v>1135361.25</v>
      </c>
      <c r="DA17" s="18">
        <f t="shared" si="4"/>
        <v>148225.60999999999</v>
      </c>
      <c r="DB17" s="18">
        <f t="shared" si="4"/>
        <v>257956.08</v>
      </c>
      <c r="DC17" s="18">
        <f t="shared" si="4"/>
        <v>125278.79</v>
      </c>
      <c r="DD17" s="18">
        <f t="shared" si="4"/>
        <v>115540.99</v>
      </c>
      <c r="DE17" s="18">
        <f t="shared" si="4"/>
        <v>77902.02</v>
      </c>
      <c r="DF17" s="18">
        <f t="shared" si="4"/>
        <v>10740150.800000001</v>
      </c>
      <c r="DG17" s="18">
        <f t="shared" si="4"/>
        <v>44395.02</v>
      </c>
      <c r="DH17" s="18">
        <f t="shared" si="4"/>
        <v>786527.27</v>
      </c>
      <c r="DI17" s="18">
        <f t="shared" si="4"/>
        <v>1031532.03</v>
      </c>
      <c r="DJ17" s="18">
        <f t="shared" si="4"/>
        <v>470858.95</v>
      </c>
      <c r="DK17" s="18">
        <f t="shared" si="4"/>
        <v>373674.51</v>
      </c>
      <c r="DL17" s="18">
        <f t="shared" si="4"/>
        <v>3320012.02</v>
      </c>
      <c r="DM17" s="18">
        <f t="shared" si="4"/>
        <v>288219.2</v>
      </c>
      <c r="DN17" s="18">
        <f t="shared" si="4"/>
        <v>594576.17000000004</v>
      </c>
      <c r="DO17" s="18">
        <f t="shared" si="4"/>
        <v>2113325.94</v>
      </c>
      <c r="DP17" s="18">
        <f t="shared" si="4"/>
        <v>222666.74</v>
      </c>
      <c r="DQ17" s="18">
        <f t="shared" si="4"/>
        <v>0</v>
      </c>
      <c r="DR17" s="18">
        <f t="shared" si="4"/>
        <v>1064727.6000000001</v>
      </c>
      <c r="DS17" s="18">
        <f t="shared" si="4"/>
        <v>570949.31000000006</v>
      </c>
      <c r="DT17" s="18">
        <f t="shared" si="4"/>
        <v>242051.14</v>
      </c>
      <c r="DU17" s="18">
        <f t="shared" si="4"/>
        <v>315591.14</v>
      </c>
      <c r="DV17" s="18">
        <f t="shared" si="4"/>
        <v>272973.96999999997</v>
      </c>
      <c r="DW17" s="18">
        <f t="shared" si="4"/>
        <v>314629.03999999998</v>
      </c>
      <c r="DX17" s="18">
        <f t="shared" si="4"/>
        <v>109886.36</v>
      </c>
      <c r="DY17" s="18">
        <f t="shared" si="4"/>
        <v>171917.72</v>
      </c>
      <c r="DZ17" s="18">
        <f t="shared" si="4"/>
        <v>319090.78999999998</v>
      </c>
      <c r="EA17" s="18">
        <f t="shared" si="4"/>
        <v>0</v>
      </c>
      <c r="EB17" s="18">
        <f t="shared" ref="EB17:FX17" si="5">IF(EB15-EB16&lt;0,0,ROUND((EB15-EB16)/EB14,2))</f>
        <v>353232.66</v>
      </c>
      <c r="EC17" s="18">
        <f t="shared" si="5"/>
        <v>241647.4</v>
      </c>
      <c r="ED17" s="18">
        <f t="shared" si="5"/>
        <v>0</v>
      </c>
      <c r="EE17" s="18">
        <f t="shared" si="5"/>
        <v>238706.56</v>
      </c>
      <c r="EF17" s="18">
        <f t="shared" si="5"/>
        <v>1103267.1499999999</v>
      </c>
      <c r="EG17" s="18">
        <f t="shared" si="5"/>
        <v>237278.28</v>
      </c>
      <c r="EH17" s="18">
        <f t="shared" si="5"/>
        <v>269622.53999999998</v>
      </c>
      <c r="EI17" s="18">
        <f t="shared" si="5"/>
        <v>10032809.08</v>
      </c>
      <c r="EJ17" s="18">
        <f t="shared" si="5"/>
        <v>6339425.0300000003</v>
      </c>
      <c r="EK17" s="18">
        <f t="shared" si="5"/>
        <v>329103.42</v>
      </c>
      <c r="EL17" s="18">
        <f t="shared" si="5"/>
        <v>304924.06</v>
      </c>
      <c r="EM17" s="18">
        <f t="shared" si="5"/>
        <v>219092.87</v>
      </c>
      <c r="EN17" s="18">
        <f t="shared" si="5"/>
        <v>744865.76</v>
      </c>
      <c r="EO17" s="18">
        <f t="shared" si="5"/>
        <v>243301.56</v>
      </c>
      <c r="EP17" s="18">
        <f t="shared" si="5"/>
        <v>166719.54</v>
      </c>
      <c r="EQ17" s="18">
        <f t="shared" si="5"/>
        <v>1363373.3</v>
      </c>
      <c r="ER17" s="18">
        <f t="shared" si="5"/>
        <v>148756.5</v>
      </c>
      <c r="ES17" s="18">
        <f t="shared" si="5"/>
        <v>179131.06</v>
      </c>
      <c r="ET17" s="18">
        <f t="shared" si="5"/>
        <v>221682.79</v>
      </c>
      <c r="EU17" s="18">
        <f t="shared" si="5"/>
        <v>482525.32</v>
      </c>
      <c r="EV17" s="18">
        <f t="shared" si="5"/>
        <v>77971.199999999997</v>
      </c>
      <c r="EW17" s="18">
        <f t="shared" si="5"/>
        <v>364608.33</v>
      </c>
      <c r="EX17" s="18">
        <f t="shared" si="5"/>
        <v>232191.05</v>
      </c>
      <c r="EY17" s="18">
        <f t="shared" si="5"/>
        <v>432489.24</v>
      </c>
      <c r="EZ17" s="18">
        <f t="shared" si="5"/>
        <v>138458.31</v>
      </c>
      <c r="FA17" s="18">
        <f t="shared" si="5"/>
        <v>4136.8100000000004</v>
      </c>
      <c r="FB17" s="18">
        <f t="shared" si="5"/>
        <v>8346.58</v>
      </c>
      <c r="FC17" s="18">
        <f t="shared" si="5"/>
        <v>806897.43</v>
      </c>
      <c r="FD17" s="18">
        <f t="shared" si="5"/>
        <v>314053.40999999997</v>
      </c>
      <c r="FE17" s="18">
        <f t="shared" si="5"/>
        <v>99753.33</v>
      </c>
      <c r="FF17" s="18">
        <f t="shared" si="5"/>
        <v>232594.23</v>
      </c>
      <c r="FG17" s="18">
        <f t="shared" si="5"/>
        <v>150349.23000000001</v>
      </c>
      <c r="FH17" s="18">
        <f t="shared" si="5"/>
        <v>51121.07</v>
      </c>
      <c r="FI17" s="18">
        <f t="shared" si="5"/>
        <v>0</v>
      </c>
      <c r="FJ17" s="18">
        <f t="shared" si="5"/>
        <v>0</v>
      </c>
      <c r="FK17" s="18">
        <f t="shared" si="5"/>
        <v>0</v>
      </c>
      <c r="FL17" s="18">
        <f t="shared" si="5"/>
        <v>1666571.09</v>
      </c>
      <c r="FM17" s="18">
        <f t="shared" si="5"/>
        <v>1596693.78</v>
      </c>
      <c r="FN17" s="18">
        <f t="shared" si="5"/>
        <v>11278170.33</v>
      </c>
      <c r="FO17" s="18">
        <f t="shared" si="5"/>
        <v>0</v>
      </c>
      <c r="FP17" s="18">
        <f t="shared" si="5"/>
        <v>0</v>
      </c>
      <c r="FQ17" s="18">
        <f t="shared" si="5"/>
        <v>0</v>
      </c>
      <c r="FR17" s="18">
        <f t="shared" si="5"/>
        <v>0</v>
      </c>
      <c r="FS17" s="18">
        <f t="shared" si="5"/>
        <v>0</v>
      </c>
      <c r="FT17" s="18">
        <f t="shared" si="5"/>
        <v>0</v>
      </c>
      <c r="FU17" s="18">
        <f t="shared" si="5"/>
        <v>516404.31</v>
      </c>
      <c r="FV17" s="18">
        <f t="shared" si="5"/>
        <v>440556.47</v>
      </c>
      <c r="FW17" s="18">
        <f t="shared" si="5"/>
        <v>211254.91</v>
      </c>
      <c r="FX17" s="18">
        <f t="shared" si="5"/>
        <v>82429.61</v>
      </c>
      <c r="FY17" s="18">
        <f>IF(FY15-FY16&lt;0,0,ROUND((FY15-FY16)/FY14,2))-0.03</f>
        <v>18899500.890000001</v>
      </c>
      <c r="FZ17" s="11">
        <f>SUM(C17:FY17)</f>
        <v>432087356.52000004</v>
      </c>
      <c r="GB17" s="18"/>
    </row>
    <row r="18" spans="1:255" x14ac:dyDescent="0.25"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27"/>
      <c r="GB18" s="27"/>
      <c r="GC18" s="24"/>
    </row>
    <row r="19" spans="1:255" x14ac:dyDescent="0.25">
      <c r="A19" s="28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29"/>
      <c r="FZ19" s="11"/>
    </row>
    <row r="20" spans="1:255" s="28" customFormat="1" ht="13" x14ac:dyDescent="0.3">
      <c r="A20" s="30" t="s">
        <v>404</v>
      </c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</row>
    <row r="21" spans="1:255" s="28" customFormat="1" x14ac:dyDescent="0.25">
      <c r="A21" s="54" t="s">
        <v>405</v>
      </c>
      <c r="C21" s="31">
        <v>-18674.98</v>
      </c>
      <c r="D21" s="31">
        <v>-22855</v>
      </c>
      <c r="E21" s="31">
        <v>-19284.522500000003</v>
      </c>
      <c r="F21" s="31">
        <v>0</v>
      </c>
      <c r="G21" s="31">
        <v>0</v>
      </c>
      <c r="H21" s="31">
        <v>0</v>
      </c>
      <c r="I21" s="31">
        <v>-20383.333333333332</v>
      </c>
      <c r="J21" s="31">
        <v>-11904.583333333334</v>
      </c>
      <c r="K21" s="31">
        <v>0</v>
      </c>
      <c r="L21" s="31">
        <v>-8931.5833333333339</v>
      </c>
      <c r="M21" s="31">
        <v>0</v>
      </c>
      <c r="N21" s="31">
        <v>0</v>
      </c>
      <c r="O21" s="31">
        <v>-22218.75</v>
      </c>
      <c r="P21" s="31">
        <v>0</v>
      </c>
      <c r="Q21" s="31">
        <v>-15961.5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1">
        <v>0</v>
      </c>
      <c r="Y21" s="31">
        <v>0</v>
      </c>
      <c r="Z21" s="31">
        <v>0</v>
      </c>
      <c r="AA21" s="31">
        <v>-35550.614999999998</v>
      </c>
      <c r="AB21" s="31">
        <v>-25699.166666666668</v>
      </c>
      <c r="AC21" s="31">
        <v>0</v>
      </c>
      <c r="AD21" s="31">
        <v>0</v>
      </c>
      <c r="AE21" s="31">
        <v>0</v>
      </c>
      <c r="AF21" s="31">
        <v>0</v>
      </c>
      <c r="AG21" s="31">
        <v>0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0</v>
      </c>
      <c r="AO21" s="31">
        <v>-10841.877500000001</v>
      </c>
      <c r="AP21" s="31">
        <v>-46633.333333333336</v>
      </c>
      <c r="AQ21" s="31">
        <v>0</v>
      </c>
      <c r="AR21" s="31">
        <v>-21329.333333333332</v>
      </c>
      <c r="AS21" s="31">
        <v>-9442.5</v>
      </c>
      <c r="AT21" s="31">
        <v>0</v>
      </c>
      <c r="AU21" s="31">
        <v>0</v>
      </c>
      <c r="AV21" s="31">
        <v>0</v>
      </c>
      <c r="AW21" s="31">
        <v>0</v>
      </c>
      <c r="AX21" s="31">
        <v>0</v>
      </c>
      <c r="AY21" s="31">
        <v>0</v>
      </c>
      <c r="AZ21" s="31">
        <v>-6681.7483600000005</v>
      </c>
      <c r="BA21" s="31">
        <v>-5249.9451400000007</v>
      </c>
      <c r="BB21" s="31">
        <v>-4474.3850625000005</v>
      </c>
      <c r="BC21" s="31">
        <v>0</v>
      </c>
      <c r="BD21" s="31">
        <v>-2883.4925958333333</v>
      </c>
      <c r="BE21" s="31">
        <v>0</v>
      </c>
      <c r="BF21" s="31">
        <v>-20297.25</v>
      </c>
      <c r="BG21" s="31">
        <v>-596.58467499999995</v>
      </c>
      <c r="BH21" s="31">
        <v>0</v>
      </c>
      <c r="BI21" s="31">
        <v>0</v>
      </c>
      <c r="BJ21" s="31">
        <v>0</v>
      </c>
      <c r="BK21" s="31">
        <v>-7484.416666666667</v>
      </c>
      <c r="BL21" s="31">
        <v>0</v>
      </c>
      <c r="BM21" s="31">
        <v>0</v>
      </c>
      <c r="BN21" s="31">
        <v>0</v>
      </c>
      <c r="BO21" s="31">
        <v>0</v>
      </c>
      <c r="BP21" s="31">
        <v>0</v>
      </c>
      <c r="BQ21" s="31">
        <v>0</v>
      </c>
      <c r="BR21" s="31">
        <v>0</v>
      </c>
      <c r="BS21" s="31">
        <v>0</v>
      </c>
      <c r="BT21" s="31">
        <v>0</v>
      </c>
      <c r="BU21" s="31">
        <v>0</v>
      </c>
      <c r="BV21" s="31">
        <v>0</v>
      </c>
      <c r="BW21" s="31">
        <v>0</v>
      </c>
      <c r="BX21" s="31">
        <v>0</v>
      </c>
      <c r="BY21" s="31">
        <v>0</v>
      </c>
      <c r="BZ21" s="31">
        <v>0</v>
      </c>
      <c r="CA21" s="31">
        <v>0</v>
      </c>
      <c r="CB21" s="31">
        <v>-41597.106666666667</v>
      </c>
      <c r="CC21" s="31">
        <v>0</v>
      </c>
      <c r="CD21" s="31">
        <v>0</v>
      </c>
      <c r="CE21" s="31">
        <v>0</v>
      </c>
      <c r="CF21" s="31">
        <v>0</v>
      </c>
      <c r="CG21" s="31">
        <v>0</v>
      </c>
      <c r="CH21" s="31">
        <v>0</v>
      </c>
      <c r="CI21" s="31">
        <v>0</v>
      </c>
      <c r="CJ21" s="31">
        <v>0</v>
      </c>
      <c r="CK21" s="31">
        <v>0</v>
      </c>
      <c r="CL21" s="31">
        <v>0</v>
      </c>
      <c r="CM21" s="31">
        <v>0</v>
      </c>
      <c r="CN21" s="31">
        <v>-38149.333333333336</v>
      </c>
      <c r="CO21" s="31">
        <v>-19165.583333333332</v>
      </c>
      <c r="CP21" s="31">
        <v>0</v>
      </c>
      <c r="CQ21" s="31">
        <v>0</v>
      </c>
      <c r="CR21" s="31">
        <v>0</v>
      </c>
      <c r="CS21" s="31">
        <v>0</v>
      </c>
      <c r="CT21" s="31">
        <v>0</v>
      </c>
      <c r="CU21" s="31">
        <v>0</v>
      </c>
      <c r="CV21" s="31">
        <v>0</v>
      </c>
      <c r="CW21" s="31">
        <v>0</v>
      </c>
      <c r="CX21" s="31">
        <v>0</v>
      </c>
      <c r="CY21" s="31">
        <v>0</v>
      </c>
      <c r="CZ21" s="31">
        <v>-5333.333333333333</v>
      </c>
      <c r="DA21" s="31">
        <v>0</v>
      </c>
      <c r="DB21" s="31">
        <v>0</v>
      </c>
      <c r="DC21" s="31">
        <v>0</v>
      </c>
      <c r="DD21" s="31">
        <v>0</v>
      </c>
      <c r="DE21" s="31">
        <v>0</v>
      </c>
      <c r="DF21" s="31">
        <v>-30201</v>
      </c>
      <c r="DG21" s="31">
        <v>0</v>
      </c>
      <c r="DH21" s="31">
        <v>-10155.5</v>
      </c>
      <c r="DI21" s="31">
        <v>0</v>
      </c>
      <c r="DJ21" s="31">
        <v>0</v>
      </c>
      <c r="DK21" s="31">
        <v>0</v>
      </c>
      <c r="DL21" s="31">
        <v>-6240.6433333333334</v>
      </c>
      <c r="DM21" s="31">
        <v>0</v>
      </c>
      <c r="DN21" s="31">
        <v>0</v>
      </c>
      <c r="DO21" s="31">
        <v>0</v>
      </c>
      <c r="DP21" s="31">
        <v>0</v>
      </c>
      <c r="DQ21" s="31">
        <v>0</v>
      </c>
      <c r="DR21" s="31">
        <v>0</v>
      </c>
      <c r="DS21" s="31">
        <v>0</v>
      </c>
      <c r="DT21" s="31">
        <v>0</v>
      </c>
      <c r="DU21" s="31">
        <v>0</v>
      </c>
      <c r="DV21" s="31">
        <v>0</v>
      </c>
      <c r="DW21" s="31">
        <v>0</v>
      </c>
      <c r="DX21" s="31">
        <v>0</v>
      </c>
      <c r="DY21" s="31">
        <v>0</v>
      </c>
      <c r="DZ21" s="31">
        <v>0</v>
      </c>
      <c r="EA21" s="31">
        <v>0</v>
      </c>
      <c r="EB21" s="31">
        <v>0</v>
      </c>
      <c r="EC21" s="31">
        <v>0</v>
      </c>
      <c r="ED21" s="31">
        <v>0</v>
      </c>
      <c r="EE21" s="31">
        <v>0</v>
      </c>
      <c r="EF21" s="31">
        <v>0</v>
      </c>
      <c r="EG21" s="31">
        <v>0</v>
      </c>
      <c r="EH21" s="31">
        <v>0</v>
      </c>
      <c r="EI21" s="31">
        <v>0</v>
      </c>
      <c r="EJ21" s="31">
        <v>0</v>
      </c>
      <c r="EK21" s="31">
        <v>0</v>
      </c>
      <c r="EL21" s="31">
        <v>-8483.25</v>
      </c>
      <c r="EM21" s="31">
        <v>0</v>
      </c>
      <c r="EN21" s="31">
        <v>0</v>
      </c>
      <c r="EO21" s="31">
        <v>0</v>
      </c>
      <c r="EP21" s="31">
        <v>0</v>
      </c>
      <c r="EQ21" s="31">
        <v>0</v>
      </c>
      <c r="ER21" s="31">
        <v>0</v>
      </c>
      <c r="ES21" s="31">
        <v>0</v>
      </c>
      <c r="ET21" s="31">
        <v>0</v>
      </c>
      <c r="EU21" s="31">
        <v>0</v>
      </c>
      <c r="EV21" s="31">
        <v>0</v>
      </c>
      <c r="EW21" s="31">
        <v>0</v>
      </c>
      <c r="EX21" s="31">
        <v>0</v>
      </c>
      <c r="EY21" s="31">
        <v>0</v>
      </c>
      <c r="EZ21" s="31">
        <v>0</v>
      </c>
      <c r="FA21" s="31">
        <v>0</v>
      </c>
      <c r="FB21" s="31">
        <v>0</v>
      </c>
      <c r="FC21" s="31">
        <v>-16717.819166666664</v>
      </c>
      <c r="FD21" s="31">
        <v>0</v>
      </c>
      <c r="FE21" s="31">
        <v>0</v>
      </c>
      <c r="FF21" s="31">
        <v>0</v>
      </c>
      <c r="FG21" s="31">
        <v>0</v>
      </c>
      <c r="FH21" s="31">
        <v>0</v>
      </c>
      <c r="FI21" s="31">
        <v>0</v>
      </c>
      <c r="FJ21" s="31">
        <v>0</v>
      </c>
      <c r="FK21" s="31">
        <v>0</v>
      </c>
      <c r="FL21" s="31">
        <v>-19684.333333333332</v>
      </c>
      <c r="FM21" s="31">
        <v>0</v>
      </c>
      <c r="FN21" s="31">
        <v>-13886.5725</v>
      </c>
      <c r="FO21" s="31">
        <v>0</v>
      </c>
      <c r="FP21" s="31">
        <v>0</v>
      </c>
      <c r="FQ21" s="31">
        <v>0</v>
      </c>
      <c r="FR21" s="31">
        <v>0</v>
      </c>
      <c r="FS21" s="31">
        <v>0</v>
      </c>
      <c r="FT21" s="31">
        <v>0</v>
      </c>
      <c r="FU21" s="31">
        <v>0</v>
      </c>
      <c r="FV21" s="31">
        <v>0</v>
      </c>
      <c r="FW21" s="31">
        <v>0</v>
      </c>
      <c r="FX21" s="31">
        <v>0</v>
      </c>
      <c r="FY21" s="31">
        <v>0</v>
      </c>
      <c r="FZ21" s="28">
        <f>SUM(C21:FY21)</f>
        <v>-546993.37583333335</v>
      </c>
    </row>
    <row r="22" spans="1:255" s="28" customFormat="1" x14ac:dyDescent="0.25">
      <c r="A22" s="54" t="s">
        <v>406</v>
      </c>
      <c r="C22" s="31">
        <v>0</v>
      </c>
      <c r="D22" s="31">
        <v>-457373.04</v>
      </c>
      <c r="E22" s="31">
        <v>0</v>
      </c>
      <c r="F22" s="31">
        <v>-190958.1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v>-138065.91</v>
      </c>
      <c r="O22" s="31">
        <v>-81829.59</v>
      </c>
      <c r="P22" s="31">
        <v>0</v>
      </c>
      <c r="Q22" s="31">
        <v>-424388.66000000003</v>
      </c>
      <c r="R22" s="31">
        <v>0</v>
      </c>
      <c r="S22" s="31">
        <v>0</v>
      </c>
      <c r="T22" s="31">
        <v>0</v>
      </c>
      <c r="U22" s="31">
        <v>0</v>
      </c>
      <c r="V22" s="31">
        <v>0</v>
      </c>
      <c r="W22" s="31">
        <v>0</v>
      </c>
      <c r="X22" s="31">
        <v>0</v>
      </c>
      <c r="Y22" s="31">
        <v>0</v>
      </c>
      <c r="Z22" s="31">
        <v>0</v>
      </c>
      <c r="AA22" s="31">
        <v>-364077.60000000003</v>
      </c>
      <c r="AB22" s="31">
        <v>-119289.58</v>
      </c>
      <c r="AC22" s="31">
        <v>0</v>
      </c>
      <c r="AD22" s="31">
        <v>0</v>
      </c>
      <c r="AE22" s="31">
        <v>0</v>
      </c>
      <c r="AF22" s="31">
        <v>0</v>
      </c>
      <c r="AG22" s="31">
        <v>0</v>
      </c>
      <c r="AH22" s="31">
        <v>0</v>
      </c>
      <c r="AI22" s="31">
        <v>0</v>
      </c>
      <c r="AJ22" s="31">
        <v>0</v>
      </c>
      <c r="AK22" s="31">
        <v>0</v>
      </c>
      <c r="AL22" s="31">
        <v>0</v>
      </c>
      <c r="AM22" s="31">
        <v>0</v>
      </c>
      <c r="AN22" s="31">
        <v>0</v>
      </c>
      <c r="AO22" s="31">
        <v>0</v>
      </c>
      <c r="AP22" s="31">
        <v>-196082.48</v>
      </c>
      <c r="AQ22" s="31">
        <v>0</v>
      </c>
      <c r="AR22" s="31">
        <v>-1587472.6800000004</v>
      </c>
      <c r="AS22" s="31">
        <v>0</v>
      </c>
      <c r="AT22" s="31">
        <v>-52815.46</v>
      </c>
      <c r="AU22" s="31">
        <v>0</v>
      </c>
      <c r="AV22" s="31">
        <v>0</v>
      </c>
      <c r="AW22" s="31">
        <v>0</v>
      </c>
      <c r="AX22" s="31">
        <v>0</v>
      </c>
      <c r="AY22" s="31">
        <v>0</v>
      </c>
      <c r="AZ22" s="31">
        <v>-254756.5</v>
      </c>
      <c r="BA22" s="31">
        <v>-13864.58</v>
      </c>
      <c r="BB22" s="31">
        <v>0</v>
      </c>
      <c r="BC22" s="31">
        <v>-44679</v>
      </c>
      <c r="BD22" s="31">
        <v>0</v>
      </c>
      <c r="BE22" s="31">
        <v>0</v>
      </c>
      <c r="BF22" s="31">
        <v>-369262.51</v>
      </c>
      <c r="BG22" s="31">
        <v>0</v>
      </c>
      <c r="BH22" s="31">
        <v>0</v>
      </c>
      <c r="BI22" s="31">
        <v>0</v>
      </c>
      <c r="BJ22" s="31">
        <v>-231303.96999999997</v>
      </c>
      <c r="BK22" s="31">
        <v>-711685.33</v>
      </c>
      <c r="BL22" s="31">
        <v>0</v>
      </c>
      <c r="BM22" s="31">
        <v>0</v>
      </c>
      <c r="BN22" s="31">
        <v>0</v>
      </c>
      <c r="BO22" s="31">
        <v>0</v>
      </c>
      <c r="BP22" s="31">
        <v>0</v>
      </c>
      <c r="BQ22" s="31">
        <v>-42338.29</v>
      </c>
      <c r="BR22" s="31">
        <v>0</v>
      </c>
      <c r="BS22" s="31">
        <v>0</v>
      </c>
      <c r="BT22" s="31">
        <v>0</v>
      </c>
      <c r="BU22" s="31">
        <v>0</v>
      </c>
      <c r="BV22" s="31">
        <v>0</v>
      </c>
      <c r="BW22" s="31">
        <v>0</v>
      </c>
      <c r="BX22" s="31">
        <v>0</v>
      </c>
      <c r="BY22" s="31">
        <v>0</v>
      </c>
      <c r="BZ22" s="31">
        <v>0</v>
      </c>
      <c r="CA22" s="31">
        <v>0</v>
      </c>
      <c r="CB22" s="31">
        <v>-449828.87999999995</v>
      </c>
      <c r="CC22" s="31">
        <v>0</v>
      </c>
      <c r="CD22" s="31">
        <v>0</v>
      </c>
      <c r="CE22" s="31">
        <v>0</v>
      </c>
      <c r="CF22" s="31">
        <v>0</v>
      </c>
      <c r="CG22" s="31">
        <v>0</v>
      </c>
      <c r="CH22" s="31">
        <v>0</v>
      </c>
      <c r="CI22" s="31">
        <v>0</v>
      </c>
      <c r="CJ22" s="31">
        <v>0</v>
      </c>
      <c r="CK22" s="31">
        <v>-18702.38</v>
      </c>
      <c r="CL22" s="31">
        <v>0</v>
      </c>
      <c r="CM22" s="31">
        <v>0</v>
      </c>
      <c r="CN22" s="31">
        <v>-224429.38</v>
      </c>
      <c r="CO22" s="31">
        <v>-270403.32</v>
      </c>
      <c r="CP22" s="31">
        <v>0</v>
      </c>
      <c r="CQ22" s="31">
        <v>0</v>
      </c>
      <c r="CR22" s="31">
        <v>0</v>
      </c>
      <c r="CS22" s="31">
        <v>0</v>
      </c>
      <c r="CT22" s="31">
        <v>0</v>
      </c>
      <c r="CU22" s="31">
        <v>0</v>
      </c>
      <c r="CV22" s="31">
        <v>0</v>
      </c>
      <c r="CW22" s="31">
        <v>0</v>
      </c>
      <c r="CX22" s="31">
        <v>0</v>
      </c>
      <c r="CY22" s="31">
        <v>0</v>
      </c>
      <c r="CZ22" s="31">
        <v>0</v>
      </c>
      <c r="DA22" s="31">
        <v>0</v>
      </c>
      <c r="DB22" s="31">
        <v>0</v>
      </c>
      <c r="DC22" s="31">
        <v>0</v>
      </c>
      <c r="DD22" s="31">
        <v>0</v>
      </c>
      <c r="DE22" s="31">
        <v>0</v>
      </c>
      <c r="DF22" s="31">
        <v>-59862.26</v>
      </c>
      <c r="DG22" s="31">
        <v>0</v>
      </c>
      <c r="DH22" s="31">
        <v>0</v>
      </c>
      <c r="DI22" s="31">
        <v>0</v>
      </c>
      <c r="DJ22" s="31">
        <v>0</v>
      </c>
      <c r="DK22" s="31">
        <v>0</v>
      </c>
      <c r="DL22" s="31">
        <v>0</v>
      </c>
      <c r="DM22" s="31">
        <v>0</v>
      </c>
      <c r="DN22" s="31">
        <v>0</v>
      </c>
      <c r="DO22" s="31">
        <v>0</v>
      </c>
      <c r="DP22" s="31">
        <v>0</v>
      </c>
      <c r="DQ22" s="31">
        <v>0</v>
      </c>
      <c r="DR22" s="31">
        <v>0</v>
      </c>
      <c r="DS22" s="31">
        <v>0</v>
      </c>
      <c r="DT22" s="31">
        <v>0</v>
      </c>
      <c r="DU22" s="31">
        <v>0</v>
      </c>
      <c r="DV22" s="31">
        <v>0</v>
      </c>
      <c r="DW22" s="31">
        <v>0</v>
      </c>
      <c r="DX22" s="31">
        <v>0</v>
      </c>
      <c r="DY22" s="31">
        <v>0</v>
      </c>
      <c r="DZ22" s="31">
        <v>0</v>
      </c>
      <c r="EA22" s="31">
        <v>0</v>
      </c>
      <c r="EB22" s="31">
        <v>0</v>
      </c>
      <c r="EC22" s="31">
        <v>0</v>
      </c>
      <c r="ED22" s="31">
        <v>0</v>
      </c>
      <c r="EE22" s="31">
        <v>0</v>
      </c>
      <c r="EF22" s="31">
        <v>0</v>
      </c>
      <c r="EG22" s="31">
        <v>0</v>
      </c>
      <c r="EH22" s="31">
        <v>0</v>
      </c>
      <c r="EI22" s="31">
        <v>-185237.51</v>
      </c>
      <c r="EJ22" s="31">
        <v>-87490.709999999992</v>
      </c>
      <c r="EK22" s="31">
        <v>0</v>
      </c>
      <c r="EL22" s="31">
        <v>0</v>
      </c>
      <c r="EM22" s="31">
        <v>0</v>
      </c>
      <c r="EN22" s="31">
        <v>0</v>
      </c>
      <c r="EO22" s="31">
        <v>0</v>
      </c>
      <c r="EP22" s="31">
        <v>0</v>
      </c>
      <c r="EQ22" s="31">
        <v>0</v>
      </c>
      <c r="ER22" s="31">
        <v>0</v>
      </c>
      <c r="ES22" s="31">
        <v>0</v>
      </c>
      <c r="ET22" s="31">
        <v>0</v>
      </c>
      <c r="EU22" s="31">
        <v>0</v>
      </c>
      <c r="EV22" s="31">
        <v>0</v>
      </c>
      <c r="EW22" s="31">
        <v>0</v>
      </c>
      <c r="EX22" s="31">
        <v>0</v>
      </c>
      <c r="EY22" s="31">
        <v>0</v>
      </c>
      <c r="EZ22" s="31">
        <v>0</v>
      </c>
      <c r="FA22" s="31">
        <v>0</v>
      </c>
      <c r="FB22" s="31">
        <v>0</v>
      </c>
      <c r="FC22" s="31">
        <v>0</v>
      </c>
      <c r="FD22" s="31">
        <v>0</v>
      </c>
      <c r="FE22" s="31">
        <v>0</v>
      </c>
      <c r="FF22" s="31">
        <v>0</v>
      </c>
      <c r="FG22" s="31">
        <v>0</v>
      </c>
      <c r="FH22" s="31">
        <v>0</v>
      </c>
      <c r="FI22" s="31">
        <v>0</v>
      </c>
      <c r="FJ22" s="31">
        <v>0</v>
      </c>
      <c r="FK22" s="31">
        <v>0</v>
      </c>
      <c r="FL22" s="31">
        <v>-117803.26</v>
      </c>
      <c r="FM22" s="31">
        <v>-60771.29</v>
      </c>
      <c r="FN22" s="31">
        <v>-487070.89500000002</v>
      </c>
      <c r="FO22" s="31">
        <v>0</v>
      </c>
      <c r="FP22" s="31">
        <v>0</v>
      </c>
      <c r="FQ22" s="31">
        <v>0</v>
      </c>
      <c r="FR22" s="31">
        <v>0</v>
      </c>
      <c r="FS22" s="31">
        <v>0</v>
      </c>
      <c r="FT22" s="31">
        <v>0</v>
      </c>
      <c r="FU22" s="31">
        <v>0</v>
      </c>
      <c r="FV22" s="31">
        <v>0</v>
      </c>
      <c r="FW22" s="31">
        <v>0</v>
      </c>
      <c r="FX22" s="31">
        <v>0</v>
      </c>
      <c r="FY22" s="35">
        <v>-1909398.45</v>
      </c>
      <c r="FZ22" s="28">
        <f>SUM(C22:FY22)</f>
        <v>-9151241.6149999984</v>
      </c>
    </row>
    <row r="23" spans="1:255" s="33" customFormat="1" x14ac:dyDescent="0.25">
      <c r="A23" s="54" t="s">
        <v>407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 s="31">
        <v>0</v>
      </c>
      <c r="AC23" s="31">
        <v>0</v>
      </c>
      <c r="AD23" s="31">
        <v>0</v>
      </c>
      <c r="AE23" s="31">
        <v>0</v>
      </c>
      <c r="AF23" s="31">
        <v>0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1">
        <v>0</v>
      </c>
      <c r="AQ23" s="31">
        <v>0</v>
      </c>
      <c r="AR23" s="31">
        <v>0</v>
      </c>
      <c r="AS23" s="31">
        <v>0</v>
      </c>
      <c r="AT23" s="31">
        <v>0</v>
      </c>
      <c r="AU23" s="31">
        <v>0</v>
      </c>
      <c r="AV23" s="31">
        <v>0</v>
      </c>
      <c r="AW23" s="31">
        <v>0</v>
      </c>
      <c r="AX23" s="31">
        <v>0</v>
      </c>
      <c r="AY23" s="31">
        <v>0</v>
      </c>
      <c r="AZ23" s="31">
        <v>0</v>
      </c>
      <c r="BA23" s="31">
        <v>0</v>
      </c>
      <c r="BB23" s="31">
        <v>0</v>
      </c>
      <c r="BC23" s="31">
        <v>0</v>
      </c>
      <c r="BD23" s="31">
        <v>0</v>
      </c>
      <c r="BE23" s="31">
        <v>0</v>
      </c>
      <c r="BF23" s="31">
        <v>0</v>
      </c>
      <c r="BG23" s="31">
        <v>0</v>
      </c>
      <c r="BH23" s="31">
        <v>0</v>
      </c>
      <c r="BI23" s="31">
        <v>0</v>
      </c>
      <c r="BJ23" s="31">
        <v>0</v>
      </c>
      <c r="BK23" s="31">
        <v>0</v>
      </c>
      <c r="BL23" s="31">
        <v>0</v>
      </c>
      <c r="BM23" s="31">
        <v>0</v>
      </c>
      <c r="BN23" s="31">
        <v>0</v>
      </c>
      <c r="BO23" s="31">
        <v>0</v>
      </c>
      <c r="BP23" s="31">
        <v>0</v>
      </c>
      <c r="BQ23" s="31">
        <v>0</v>
      </c>
      <c r="BR23" s="31">
        <v>0</v>
      </c>
      <c r="BS23" s="31">
        <v>0</v>
      </c>
      <c r="BT23" s="31">
        <v>0</v>
      </c>
      <c r="BU23" s="31">
        <v>0</v>
      </c>
      <c r="BV23" s="31">
        <v>0</v>
      </c>
      <c r="BW23" s="31">
        <v>0</v>
      </c>
      <c r="BX23" s="31">
        <v>0</v>
      </c>
      <c r="BY23" s="31">
        <v>0</v>
      </c>
      <c r="BZ23" s="31">
        <v>0</v>
      </c>
      <c r="CA23" s="31">
        <v>0</v>
      </c>
      <c r="CB23" s="31">
        <v>0</v>
      </c>
      <c r="CC23" s="31">
        <v>0</v>
      </c>
      <c r="CD23" s="31">
        <v>0</v>
      </c>
      <c r="CE23" s="31">
        <v>0</v>
      </c>
      <c r="CF23" s="31">
        <v>0</v>
      </c>
      <c r="CG23" s="31">
        <v>0</v>
      </c>
      <c r="CH23" s="31">
        <v>0</v>
      </c>
      <c r="CI23" s="31">
        <v>0</v>
      </c>
      <c r="CJ23" s="31">
        <v>0</v>
      </c>
      <c r="CK23" s="31">
        <v>0</v>
      </c>
      <c r="CL23" s="31">
        <v>0</v>
      </c>
      <c r="CM23" s="31">
        <v>0</v>
      </c>
      <c r="CN23" s="31">
        <v>0</v>
      </c>
      <c r="CO23" s="31">
        <v>0</v>
      </c>
      <c r="CP23" s="31">
        <v>0</v>
      </c>
      <c r="CQ23" s="31">
        <v>0</v>
      </c>
      <c r="CR23" s="31">
        <v>0</v>
      </c>
      <c r="CS23" s="31">
        <v>0</v>
      </c>
      <c r="CT23" s="31">
        <v>0</v>
      </c>
      <c r="CU23" s="31">
        <v>0</v>
      </c>
      <c r="CV23" s="31">
        <v>0</v>
      </c>
      <c r="CW23" s="31">
        <v>0</v>
      </c>
      <c r="CX23" s="31">
        <v>0</v>
      </c>
      <c r="CY23" s="31">
        <v>0</v>
      </c>
      <c r="CZ23" s="31">
        <v>0</v>
      </c>
      <c r="DA23" s="31">
        <v>0</v>
      </c>
      <c r="DB23" s="31">
        <v>0</v>
      </c>
      <c r="DC23" s="31">
        <v>0</v>
      </c>
      <c r="DD23" s="31">
        <v>0</v>
      </c>
      <c r="DE23" s="31">
        <v>0</v>
      </c>
      <c r="DF23" s="31">
        <v>0</v>
      </c>
      <c r="DG23" s="31">
        <v>0</v>
      </c>
      <c r="DH23" s="31">
        <v>0</v>
      </c>
      <c r="DI23" s="31">
        <v>0</v>
      </c>
      <c r="DJ23" s="31">
        <v>0</v>
      </c>
      <c r="DK23" s="31">
        <v>0</v>
      </c>
      <c r="DL23" s="31">
        <v>0</v>
      </c>
      <c r="DM23" s="31">
        <v>0</v>
      </c>
      <c r="DN23" s="31">
        <v>0</v>
      </c>
      <c r="DO23" s="31">
        <v>0</v>
      </c>
      <c r="DP23" s="31">
        <v>0</v>
      </c>
      <c r="DQ23" s="31">
        <v>0</v>
      </c>
      <c r="DR23" s="31">
        <v>0</v>
      </c>
      <c r="DS23" s="31">
        <v>0</v>
      </c>
      <c r="DT23" s="31">
        <v>0</v>
      </c>
      <c r="DU23" s="31">
        <v>0</v>
      </c>
      <c r="DV23" s="31">
        <v>0</v>
      </c>
      <c r="DW23" s="31">
        <v>0</v>
      </c>
      <c r="DX23" s="31">
        <v>0</v>
      </c>
      <c r="DY23" s="31">
        <v>0</v>
      </c>
      <c r="DZ23" s="31">
        <v>0</v>
      </c>
      <c r="EA23" s="31">
        <v>0</v>
      </c>
      <c r="EB23" s="31">
        <v>0</v>
      </c>
      <c r="EC23" s="31">
        <v>0</v>
      </c>
      <c r="ED23" s="31">
        <v>0</v>
      </c>
      <c r="EE23" s="31">
        <v>0</v>
      </c>
      <c r="EF23" s="31">
        <v>0</v>
      </c>
      <c r="EG23" s="31">
        <v>0</v>
      </c>
      <c r="EH23" s="31">
        <v>0</v>
      </c>
      <c r="EI23" s="31">
        <v>0</v>
      </c>
      <c r="EJ23" s="31">
        <v>0</v>
      </c>
      <c r="EK23" s="31">
        <v>0</v>
      </c>
      <c r="EL23" s="31">
        <v>0</v>
      </c>
      <c r="EM23" s="31">
        <v>0</v>
      </c>
      <c r="EN23" s="31">
        <v>0</v>
      </c>
      <c r="EO23" s="31">
        <v>0</v>
      </c>
      <c r="EP23" s="31">
        <v>0</v>
      </c>
      <c r="EQ23" s="31">
        <v>0</v>
      </c>
      <c r="ER23" s="31">
        <v>0</v>
      </c>
      <c r="ES23" s="31">
        <v>0</v>
      </c>
      <c r="ET23" s="31">
        <v>0</v>
      </c>
      <c r="EU23" s="31">
        <v>0</v>
      </c>
      <c r="EV23" s="31">
        <v>0</v>
      </c>
      <c r="EW23" s="31">
        <v>0</v>
      </c>
      <c r="EX23" s="31">
        <v>0</v>
      </c>
      <c r="EY23" s="31">
        <v>0</v>
      </c>
      <c r="EZ23" s="31">
        <v>0</v>
      </c>
      <c r="FA23" s="31">
        <v>0</v>
      </c>
      <c r="FB23" s="31">
        <v>0</v>
      </c>
      <c r="FC23" s="31">
        <v>0</v>
      </c>
      <c r="FD23" s="31">
        <v>0</v>
      </c>
      <c r="FE23" s="31">
        <v>0</v>
      </c>
      <c r="FF23" s="31">
        <v>0</v>
      </c>
      <c r="FG23" s="31">
        <v>0</v>
      </c>
      <c r="FH23" s="31">
        <v>0</v>
      </c>
      <c r="FI23" s="31">
        <v>0</v>
      </c>
      <c r="FJ23" s="31">
        <v>0</v>
      </c>
      <c r="FK23" s="31">
        <v>0</v>
      </c>
      <c r="FL23" s="31">
        <v>0</v>
      </c>
      <c r="FM23" s="31">
        <v>0</v>
      </c>
      <c r="FN23" s="31">
        <v>0</v>
      </c>
      <c r="FO23" s="31">
        <v>0</v>
      </c>
      <c r="FP23" s="31">
        <v>0</v>
      </c>
      <c r="FQ23" s="31">
        <v>0</v>
      </c>
      <c r="FR23" s="31">
        <v>0</v>
      </c>
      <c r="FS23" s="31">
        <v>0</v>
      </c>
      <c r="FT23" s="31">
        <v>0</v>
      </c>
      <c r="FU23" s="31">
        <v>0</v>
      </c>
      <c r="FV23" s="31">
        <v>0</v>
      </c>
      <c r="FW23" s="31">
        <v>0</v>
      </c>
      <c r="FX23" s="31">
        <v>0</v>
      </c>
      <c r="FY23" s="31">
        <v>-755980.01</v>
      </c>
      <c r="FZ23" s="28">
        <f>SUM(C23:FY23)</f>
        <v>-755980.01</v>
      </c>
      <c r="GA23" s="28"/>
      <c r="GB23" s="28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</row>
    <row r="24" spans="1:255" s="33" customFormat="1" x14ac:dyDescent="0.25">
      <c r="A24" s="54" t="s">
        <v>408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1">
        <v>0</v>
      </c>
      <c r="W24" s="31">
        <v>0</v>
      </c>
      <c r="X24" s="31">
        <v>0</v>
      </c>
      <c r="Y24" s="31">
        <v>0</v>
      </c>
      <c r="Z24" s="31">
        <v>0</v>
      </c>
      <c r="AA24" s="31">
        <v>0</v>
      </c>
      <c r="AB24" s="32">
        <v>0</v>
      </c>
      <c r="AC24" s="31">
        <v>0</v>
      </c>
      <c r="AD24" s="31">
        <v>0</v>
      </c>
      <c r="AE24" s="31">
        <v>0</v>
      </c>
      <c r="AF24" s="31">
        <v>0</v>
      </c>
      <c r="AG24" s="31">
        <v>0</v>
      </c>
      <c r="AH24" s="31">
        <v>0</v>
      </c>
      <c r="AI24" s="31">
        <v>0</v>
      </c>
      <c r="AJ24" s="31">
        <v>0</v>
      </c>
      <c r="AK24" s="31">
        <v>0</v>
      </c>
      <c r="AL24" s="31">
        <v>0</v>
      </c>
      <c r="AM24" s="31">
        <v>0</v>
      </c>
      <c r="AN24" s="31">
        <v>0</v>
      </c>
      <c r="AO24" s="31">
        <v>0</v>
      </c>
      <c r="AP24" s="31">
        <v>0</v>
      </c>
      <c r="AQ24" s="31">
        <v>0</v>
      </c>
      <c r="AR24" s="31">
        <v>0</v>
      </c>
      <c r="AS24" s="31">
        <v>0</v>
      </c>
      <c r="AT24" s="31">
        <v>0</v>
      </c>
      <c r="AU24" s="31">
        <v>0</v>
      </c>
      <c r="AV24" s="31">
        <v>0</v>
      </c>
      <c r="AW24" s="31">
        <v>0</v>
      </c>
      <c r="AX24" s="31">
        <v>0</v>
      </c>
      <c r="AY24" s="31">
        <v>0</v>
      </c>
      <c r="AZ24" s="31">
        <v>0</v>
      </c>
      <c r="BA24" s="31">
        <v>0</v>
      </c>
      <c r="BB24" s="31">
        <v>0</v>
      </c>
      <c r="BC24" s="31">
        <v>0</v>
      </c>
      <c r="BD24" s="31">
        <v>0</v>
      </c>
      <c r="BE24" s="31">
        <v>0</v>
      </c>
      <c r="BF24" s="31">
        <v>0</v>
      </c>
      <c r="BG24" s="31">
        <v>0</v>
      </c>
      <c r="BH24" s="31">
        <v>0</v>
      </c>
      <c r="BI24" s="31">
        <v>0</v>
      </c>
      <c r="BJ24" s="31">
        <v>0</v>
      </c>
      <c r="BK24" s="31">
        <v>0</v>
      </c>
      <c r="BL24" s="31">
        <v>0</v>
      </c>
      <c r="BM24" s="31">
        <v>0</v>
      </c>
      <c r="BN24" s="31">
        <v>0</v>
      </c>
      <c r="BO24" s="31">
        <v>0</v>
      </c>
      <c r="BP24" s="31">
        <v>0</v>
      </c>
      <c r="BQ24" s="31">
        <v>0</v>
      </c>
      <c r="BR24" s="31">
        <v>0</v>
      </c>
      <c r="BS24" s="31">
        <v>0</v>
      </c>
      <c r="BT24" s="31">
        <v>0</v>
      </c>
      <c r="BU24" s="31">
        <v>0</v>
      </c>
      <c r="BV24" s="31">
        <v>0</v>
      </c>
      <c r="BW24" s="31">
        <v>0</v>
      </c>
      <c r="BX24" s="31">
        <v>0</v>
      </c>
      <c r="BY24" s="31">
        <v>0</v>
      </c>
      <c r="BZ24" s="31">
        <v>0</v>
      </c>
      <c r="CA24" s="31">
        <v>0</v>
      </c>
      <c r="CB24" s="31">
        <v>0</v>
      </c>
      <c r="CC24" s="31">
        <v>0</v>
      </c>
      <c r="CD24" s="31">
        <v>0</v>
      </c>
      <c r="CE24" s="34">
        <v>-700</v>
      </c>
      <c r="CF24" s="31">
        <v>0</v>
      </c>
      <c r="CG24" s="31">
        <v>0</v>
      </c>
      <c r="CH24" s="31">
        <v>0</v>
      </c>
      <c r="CI24" s="31">
        <v>0</v>
      </c>
      <c r="CJ24" s="31">
        <v>0</v>
      </c>
      <c r="CK24" s="31">
        <v>0</v>
      </c>
      <c r="CL24" s="31">
        <v>0</v>
      </c>
      <c r="CM24" s="31">
        <v>0</v>
      </c>
      <c r="CN24" s="31">
        <v>0</v>
      </c>
      <c r="CO24" s="31">
        <v>0</v>
      </c>
      <c r="CP24" s="31">
        <v>0</v>
      </c>
      <c r="CQ24" s="31">
        <v>0</v>
      </c>
      <c r="CR24" s="31">
        <v>0</v>
      </c>
      <c r="CS24" s="31">
        <v>0</v>
      </c>
      <c r="CT24" s="31">
        <v>0</v>
      </c>
      <c r="CU24" s="31">
        <v>0</v>
      </c>
      <c r="CV24" s="31">
        <v>0</v>
      </c>
      <c r="CW24" s="31">
        <v>0</v>
      </c>
      <c r="CX24" s="31">
        <v>0</v>
      </c>
      <c r="CY24" s="35">
        <v>0</v>
      </c>
      <c r="CZ24" s="31">
        <v>0</v>
      </c>
      <c r="DA24" s="31">
        <v>0</v>
      </c>
      <c r="DB24" s="31">
        <v>0</v>
      </c>
      <c r="DC24" s="31">
        <v>0</v>
      </c>
      <c r="DD24" s="31">
        <v>0</v>
      </c>
      <c r="DE24" s="31">
        <v>0</v>
      </c>
      <c r="DF24" s="31">
        <v>0</v>
      </c>
      <c r="DG24" s="31">
        <v>0</v>
      </c>
      <c r="DH24" s="31">
        <v>0</v>
      </c>
      <c r="DI24" s="32">
        <v>0</v>
      </c>
      <c r="DJ24" s="31">
        <v>0</v>
      </c>
      <c r="DK24" s="31">
        <v>0</v>
      </c>
      <c r="DL24" s="31">
        <v>0</v>
      </c>
      <c r="DM24" s="31">
        <v>0</v>
      </c>
      <c r="DN24" s="31">
        <v>0</v>
      </c>
      <c r="DO24" s="31">
        <v>0</v>
      </c>
      <c r="DP24" s="31">
        <v>0</v>
      </c>
      <c r="DQ24" s="31">
        <v>0</v>
      </c>
      <c r="DR24" s="31">
        <v>0</v>
      </c>
      <c r="DS24" s="31">
        <v>0</v>
      </c>
      <c r="DT24" s="31">
        <v>0</v>
      </c>
      <c r="DU24" s="31">
        <v>0</v>
      </c>
      <c r="DV24" s="31">
        <v>0</v>
      </c>
      <c r="DW24" s="31">
        <v>0</v>
      </c>
      <c r="DX24" s="31">
        <v>0</v>
      </c>
      <c r="DY24" s="31">
        <v>0</v>
      </c>
      <c r="DZ24" s="31">
        <v>0</v>
      </c>
      <c r="EA24" s="31">
        <v>0</v>
      </c>
      <c r="EB24" s="31">
        <v>0</v>
      </c>
      <c r="EC24" s="31">
        <v>0</v>
      </c>
      <c r="ED24" s="32">
        <v>0</v>
      </c>
      <c r="EE24" s="31">
        <v>0</v>
      </c>
      <c r="EF24" s="31">
        <v>0</v>
      </c>
      <c r="EG24" s="31">
        <v>0</v>
      </c>
      <c r="EH24" s="31">
        <v>0</v>
      </c>
      <c r="EI24" s="31">
        <v>0</v>
      </c>
      <c r="EJ24" s="31">
        <v>0</v>
      </c>
      <c r="EK24" s="31">
        <v>0</v>
      </c>
      <c r="EL24" s="31">
        <v>0</v>
      </c>
      <c r="EM24" s="31">
        <v>0</v>
      </c>
      <c r="EN24" s="31">
        <v>0</v>
      </c>
      <c r="EO24" s="31">
        <v>0</v>
      </c>
      <c r="EP24" s="31">
        <v>0</v>
      </c>
      <c r="EQ24" s="31">
        <v>0</v>
      </c>
      <c r="ER24" s="31">
        <v>0</v>
      </c>
      <c r="ES24" s="31">
        <v>0</v>
      </c>
      <c r="ET24" s="31">
        <v>0</v>
      </c>
      <c r="EU24" s="31">
        <v>0</v>
      </c>
      <c r="EV24" s="31">
        <v>0</v>
      </c>
      <c r="EW24" s="31">
        <v>0</v>
      </c>
      <c r="EX24" s="31">
        <v>0</v>
      </c>
      <c r="EY24" s="31">
        <v>0</v>
      </c>
      <c r="EZ24" s="31">
        <v>0</v>
      </c>
      <c r="FA24" s="31">
        <v>0</v>
      </c>
      <c r="FB24" s="31">
        <v>0</v>
      </c>
      <c r="FC24" s="31">
        <v>0</v>
      </c>
      <c r="FD24" s="31">
        <v>0</v>
      </c>
      <c r="FE24" s="31">
        <v>0</v>
      </c>
      <c r="FF24" s="31">
        <v>0</v>
      </c>
      <c r="FG24" s="31">
        <v>0</v>
      </c>
      <c r="FH24" s="31">
        <v>0</v>
      </c>
      <c r="FI24" s="31">
        <v>0</v>
      </c>
      <c r="FJ24" s="31">
        <v>0</v>
      </c>
      <c r="FK24" s="31">
        <v>0</v>
      </c>
      <c r="FL24" s="31">
        <v>0</v>
      </c>
      <c r="FM24" s="31">
        <v>0</v>
      </c>
      <c r="FN24" s="31">
        <v>0</v>
      </c>
      <c r="FO24" s="31">
        <v>0</v>
      </c>
      <c r="FP24" s="31">
        <v>0</v>
      </c>
      <c r="FQ24" s="31">
        <v>0</v>
      </c>
      <c r="FR24" s="31">
        <v>0</v>
      </c>
      <c r="FS24" s="31">
        <v>0</v>
      </c>
      <c r="FT24" s="31">
        <v>0</v>
      </c>
      <c r="FU24" s="31">
        <v>0</v>
      </c>
      <c r="FV24" s="31">
        <v>0</v>
      </c>
      <c r="FW24" s="31">
        <v>0</v>
      </c>
      <c r="FX24" s="31">
        <v>0</v>
      </c>
      <c r="FY24" s="31">
        <v>0</v>
      </c>
      <c r="FZ24" s="28">
        <f>SUM(C24:FY24)</f>
        <v>-700</v>
      </c>
      <c r="GA24" s="11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</row>
    <row r="25" spans="1:255" x14ac:dyDescent="0.25">
      <c r="A25" s="54" t="s">
        <v>409</v>
      </c>
      <c r="B25" s="28"/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1">
        <v>0</v>
      </c>
      <c r="W25" s="31">
        <v>0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1">
        <v>0</v>
      </c>
      <c r="AQ25" s="31">
        <v>0</v>
      </c>
      <c r="AR25" s="31">
        <v>0</v>
      </c>
      <c r="AS25" s="31">
        <v>0</v>
      </c>
      <c r="AT25" s="31">
        <v>0</v>
      </c>
      <c r="AU25" s="31">
        <v>0</v>
      </c>
      <c r="AV25" s="31">
        <v>0</v>
      </c>
      <c r="AW25" s="31">
        <v>0</v>
      </c>
      <c r="AX25" s="31">
        <v>0</v>
      </c>
      <c r="AY25" s="31">
        <v>0</v>
      </c>
      <c r="AZ25" s="31">
        <v>0</v>
      </c>
      <c r="BA25" s="31">
        <v>0</v>
      </c>
      <c r="BB25" s="31">
        <v>0</v>
      </c>
      <c r="BC25" s="31">
        <v>0</v>
      </c>
      <c r="BD25" s="31">
        <v>0</v>
      </c>
      <c r="BE25" s="31">
        <v>0</v>
      </c>
      <c r="BF25" s="31">
        <v>0</v>
      </c>
      <c r="BG25" s="31">
        <v>0</v>
      </c>
      <c r="BH25" s="31">
        <v>0</v>
      </c>
      <c r="BI25" s="31">
        <v>0</v>
      </c>
      <c r="BJ25" s="31">
        <v>0</v>
      </c>
      <c r="BK25" s="31">
        <v>0</v>
      </c>
      <c r="BL25" s="31">
        <v>0</v>
      </c>
      <c r="BM25" s="31">
        <v>0</v>
      </c>
      <c r="BN25" s="31">
        <v>0</v>
      </c>
      <c r="BO25" s="31">
        <v>0</v>
      </c>
      <c r="BP25" s="31">
        <v>0</v>
      </c>
      <c r="BQ25" s="31">
        <v>0</v>
      </c>
      <c r="BR25" s="31">
        <v>0</v>
      </c>
      <c r="BS25" s="31">
        <v>0</v>
      </c>
      <c r="BT25" s="31">
        <v>0</v>
      </c>
      <c r="BU25" s="31">
        <v>0</v>
      </c>
      <c r="BV25" s="31">
        <v>0</v>
      </c>
      <c r="BW25" s="31">
        <v>0</v>
      </c>
      <c r="BX25" s="31">
        <v>0</v>
      </c>
      <c r="BY25" s="31">
        <v>0</v>
      </c>
      <c r="BZ25" s="31">
        <v>0</v>
      </c>
      <c r="CA25" s="31">
        <v>0</v>
      </c>
      <c r="CB25" s="31">
        <v>0</v>
      </c>
      <c r="CC25" s="31">
        <v>0</v>
      </c>
      <c r="CD25" s="31">
        <v>0</v>
      </c>
      <c r="CE25" s="31">
        <v>0</v>
      </c>
      <c r="CF25" s="31">
        <v>0</v>
      </c>
      <c r="CG25" s="31">
        <v>0</v>
      </c>
      <c r="CH25" s="31">
        <v>0</v>
      </c>
      <c r="CI25" s="31">
        <v>0</v>
      </c>
      <c r="CJ25" s="31">
        <v>0</v>
      </c>
      <c r="CK25" s="31">
        <v>0</v>
      </c>
      <c r="CL25" s="31">
        <v>0</v>
      </c>
      <c r="CM25" s="31">
        <v>0</v>
      </c>
      <c r="CN25" s="31">
        <v>0</v>
      </c>
      <c r="CO25" s="31">
        <v>0</v>
      </c>
      <c r="CP25" s="31">
        <v>0</v>
      </c>
      <c r="CQ25" s="31">
        <v>0</v>
      </c>
      <c r="CR25" s="31">
        <v>0</v>
      </c>
      <c r="CS25" s="31">
        <v>0</v>
      </c>
      <c r="CT25" s="31">
        <v>0</v>
      </c>
      <c r="CU25" s="31">
        <v>0</v>
      </c>
      <c r="CV25" s="31">
        <v>0</v>
      </c>
      <c r="CW25" s="31">
        <v>0</v>
      </c>
      <c r="CX25" s="31">
        <v>0</v>
      </c>
      <c r="CY25" s="31">
        <v>0</v>
      </c>
      <c r="CZ25" s="31">
        <v>0</v>
      </c>
      <c r="DA25" s="31">
        <v>0</v>
      </c>
      <c r="DB25" s="31">
        <v>0</v>
      </c>
      <c r="DC25" s="31">
        <v>0</v>
      </c>
      <c r="DD25" s="35">
        <v>10458.160000000003</v>
      </c>
      <c r="DE25" s="31">
        <v>0</v>
      </c>
      <c r="DF25" s="31">
        <v>0</v>
      </c>
      <c r="DG25" s="31">
        <v>0</v>
      </c>
      <c r="DH25" s="31">
        <v>0</v>
      </c>
      <c r="DI25" s="31">
        <v>0</v>
      </c>
      <c r="DJ25" s="31">
        <v>0</v>
      </c>
      <c r="DK25" s="31">
        <v>0</v>
      </c>
      <c r="DL25" s="31">
        <v>0</v>
      </c>
      <c r="DM25" s="31">
        <v>0</v>
      </c>
      <c r="DN25" s="31">
        <v>0</v>
      </c>
      <c r="DO25" s="31">
        <v>0</v>
      </c>
      <c r="DP25" s="31">
        <v>0</v>
      </c>
      <c r="DQ25" s="31">
        <v>0</v>
      </c>
      <c r="DR25" s="31">
        <v>0</v>
      </c>
      <c r="DS25" s="31">
        <v>0</v>
      </c>
      <c r="DT25" s="31">
        <v>0</v>
      </c>
      <c r="DU25" s="31">
        <v>0</v>
      </c>
      <c r="DV25" s="31">
        <v>0</v>
      </c>
      <c r="DW25" s="31">
        <v>0</v>
      </c>
      <c r="DX25" s="31">
        <v>0</v>
      </c>
      <c r="DY25" s="31">
        <v>0</v>
      </c>
      <c r="DZ25" s="31">
        <v>0</v>
      </c>
      <c r="EA25" s="31">
        <v>0</v>
      </c>
      <c r="EB25" s="31">
        <v>0</v>
      </c>
      <c r="EC25" s="31">
        <v>0</v>
      </c>
      <c r="ED25" s="31">
        <v>0</v>
      </c>
      <c r="EE25" s="31">
        <v>0</v>
      </c>
      <c r="EF25" s="31">
        <v>0</v>
      </c>
      <c r="EG25" s="31">
        <v>0</v>
      </c>
      <c r="EH25" s="31">
        <v>0</v>
      </c>
      <c r="EI25" s="31">
        <v>0</v>
      </c>
      <c r="EJ25" s="31">
        <v>0</v>
      </c>
      <c r="EK25" s="31">
        <v>0</v>
      </c>
      <c r="EL25" s="31">
        <v>0</v>
      </c>
      <c r="EM25" s="31">
        <v>0</v>
      </c>
      <c r="EN25" s="31">
        <v>0</v>
      </c>
      <c r="EO25" s="31">
        <v>0</v>
      </c>
      <c r="EP25" s="31">
        <v>0</v>
      </c>
      <c r="EQ25" s="31">
        <v>0</v>
      </c>
      <c r="ER25" s="31">
        <v>0</v>
      </c>
      <c r="ES25" s="31">
        <v>0</v>
      </c>
      <c r="ET25" s="31">
        <v>0</v>
      </c>
      <c r="EU25" s="31">
        <v>0</v>
      </c>
      <c r="EV25" s="31">
        <v>0</v>
      </c>
      <c r="EW25" s="31">
        <v>0</v>
      </c>
      <c r="EX25" s="31">
        <v>0</v>
      </c>
      <c r="EY25" s="31">
        <v>0</v>
      </c>
      <c r="EZ25" s="31">
        <v>0</v>
      </c>
      <c r="FA25" s="31">
        <v>0</v>
      </c>
      <c r="FB25" s="31">
        <v>0</v>
      </c>
      <c r="FC25" s="31">
        <v>0</v>
      </c>
      <c r="FD25" s="31">
        <v>0</v>
      </c>
      <c r="FE25" s="31">
        <v>0</v>
      </c>
      <c r="FF25" s="31">
        <v>0</v>
      </c>
      <c r="FG25" s="31">
        <v>0</v>
      </c>
      <c r="FH25" s="31">
        <v>0</v>
      </c>
      <c r="FI25" s="31">
        <v>0</v>
      </c>
      <c r="FJ25" s="31">
        <v>0</v>
      </c>
      <c r="FK25" s="31">
        <v>0</v>
      </c>
      <c r="FL25" s="31">
        <v>0</v>
      </c>
      <c r="FM25" s="31">
        <v>0</v>
      </c>
      <c r="FN25" s="31">
        <v>0</v>
      </c>
      <c r="FO25" s="31">
        <v>0</v>
      </c>
      <c r="FP25" s="31">
        <v>0</v>
      </c>
      <c r="FQ25" s="31">
        <v>0</v>
      </c>
      <c r="FR25" s="31">
        <v>0</v>
      </c>
      <c r="FS25" s="31">
        <v>0</v>
      </c>
      <c r="FT25" s="31">
        <v>0</v>
      </c>
      <c r="FU25" s="31">
        <v>0</v>
      </c>
      <c r="FV25" s="31">
        <v>0</v>
      </c>
      <c r="FW25" s="31">
        <v>0</v>
      </c>
      <c r="FX25" s="31">
        <v>0</v>
      </c>
      <c r="FY25" s="31">
        <v>0</v>
      </c>
      <c r="FZ25" s="36">
        <f>SUM(C25:FY25)</f>
        <v>10458.160000000003</v>
      </c>
      <c r="GA25" s="28"/>
    </row>
    <row r="26" spans="1:255" x14ac:dyDescent="0.25">
      <c r="A26" s="28"/>
      <c r="FY26" s="11"/>
      <c r="FZ26" s="28"/>
      <c r="GA26" s="11"/>
    </row>
    <row r="27" spans="1:255" x14ac:dyDescent="0.25">
      <c r="A27" s="28" t="s">
        <v>410</v>
      </c>
      <c r="C27" s="28">
        <f>SUM(C21:C26)</f>
        <v>-18674.98</v>
      </c>
      <c r="D27" s="28">
        <f>SUM(D21:D26)</f>
        <v>-480228.04</v>
      </c>
      <c r="E27" s="28">
        <f t="shared" ref="E27:BP27" si="6">SUM(E21:E26)</f>
        <v>-19284.522500000003</v>
      </c>
      <c r="F27" s="28">
        <f t="shared" si="6"/>
        <v>-190958.1</v>
      </c>
      <c r="G27" s="28">
        <f t="shared" si="6"/>
        <v>0</v>
      </c>
      <c r="H27" s="28">
        <f t="shared" si="6"/>
        <v>0</v>
      </c>
      <c r="I27" s="28">
        <f t="shared" si="6"/>
        <v>-20383.333333333332</v>
      </c>
      <c r="J27" s="28">
        <f t="shared" si="6"/>
        <v>-11904.583333333334</v>
      </c>
      <c r="K27" s="28">
        <f t="shared" si="6"/>
        <v>0</v>
      </c>
      <c r="L27" s="28">
        <f t="shared" si="6"/>
        <v>-8931.5833333333339</v>
      </c>
      <c r="M27" s="28">
        <f t="shared" si="6"/>
        <v>0</v>
      </c>
      <c r="N27" s="28">
        <f t="shared" si="6"/>
        <v>-138065.91</v>
      </c>
      <c r="O27" s="28">
        <f t="shared" si="6"/>
        <v>-104048.34</v>
      </c>
      <c r="P27" s="28">
        <f t="shared" si="6"/>
        <v>0</v>
      </c>
      <c r="Q27" s="28">
        <f t="shared" si="6"/>
        <v>-440350.16000000003</v>
      </c>
      <c r="R27" s="28">
        <f t="shared" si="6"/>
        <v>0</v>
      </c>
      <c r="S27" s="28">
        <f t="shared" si="6"/>
        <v>0</v>
      </c>
      <c r="T27" s="28">
        <f t="shared" si="6"/>
        <v>0</v>
      </c>
      <c r="U27" s="28">
        <f t="shared" si="6"/>
        <v>0</v>
      </c>
      <c r="V27" s="28">
        <f t="shared" si="6"/>
        <v>0</v>
      </c>
      <c r="W27" s="28">
        <f t="shared" si="6"/>
        <v>0</v>
      </c>
      <c r="X27" s="28">
        <f t="shared" si="6"/>
        <v>0</v>
      </c>
      <c r="Y27" s="28">
        <f t="shared" si="6"/>
        <v>0</v>
      </c>
      <c r="Z27" s="28">
        <f t="shared" si="6"/>
        <v>0</v>
      </c>
      <c r="AA27" s="28">
        <f t="shared" si="6"/>
        <v>-399628.21500000003</v>
      </c>
      <c r="AB27" s="28">
        <f t="shared" si="6"/>
        <v>-144988.74666666667</v>
      </c>
      <c r="AC27" s="28">
        <f t="shared" si="6"/>
        <v>0</v>
      </c>
      <c r="AD27" s="28">
        <f t="shared" si="6"/>
        <v>0</v>
      </c>
      <c r="AE27" s="28">
        <f t="shared" si="6"/>
        <v>0</v>
      </c>
      <c r="AF27" s="28">
        <f t="shared" si="6"/>
        <v>0</v>
      </c>
      <c r="AG27" s="28">
        <f t="shared" si="6"/>
        <v>0</v>
      </c>
      <c r="AH27" s="28">
        <f t="shared" si="6"/>
        <v>0</v>
      </c>
      <c r="AI27" s="28">
        <f t="shared" si="6"/>
        <v>0</v>
      </c>
      <c r="AJ27" s="28">
        <f t="shared" si="6"/>
        <v>0</v>
      </c>
      <c r="AK27" s="28">
        <f t="shared" si="6"/>
        <v>0</v>
      </c>
      <c r="AL27" s="28">
        <f t="shared" si="6"/>
        <v>0</v>
      </c>
      <c r="AM27" s="28">
        <f t="shared" si="6"/>
        <v>0</v>
      </c>
      <c r="AN27" s="28">
        <f t="shared" si="6"/>
        <v>0</v>
      </c>
      <c r="AO27" s="28">
        <f t="shared" si="6"/>
        <v>-10841.877500000001</v>
      </c>
      <c r="AP27" s="28">
        <f t="shared" si="6"/>
        <v>-242715.81333333335</v>
      </c>
      <c r="AQ27" s="28">
        <f t="shared" si="6"/>
        <v>0</v>
      </c>
      <c r="AR27" s="28">
        <f t="shared" si="6"/>
        <v>-1608802.0133333337</v>
      </c>
      <c r="AS27" s="28">
        <f t="shared" si="6"/>
        <v>-9442.5</v>
      </c>
      <c r="AT27" s="28">
        <f t="shared" si="6"/>
        <v>-52815.46</v>
      </c>
      <c r="AU27" s="28">
        <f t="shared" si="6"/>
        <v>0</v>
      </c>
      <c r="AV27" s="28">
        <f t="shared" si="6"/>
        <v>0</v>
      </c>
      <c r="AW27" s="28">
        <f t="shared" si="6"/>
        <v>0</v>
      </c>
      <c r="AX27" s="28">
        <f t="shared" si="6"/>
        <v>0</v>
      </c>
      <c r="AY27" s="28">
        <f t="shared" si="6"/>
        <v>0</v>
      </c>
      <c r="AZ27" s="28">
        <f t="shared" si="6"/>
        <v>-261438.24836</v>
      </c>
      <c r="BA27" s="28">
        <f t="shared" si="6"/>
        <v>-19114.525140000002</v>
      </c>
      <c r="BB27" s="28">
        <f t="shared" si="6"/>
        <v>-4474.3850625000005</v>
      </c>
      <c r="BC27" s="28">
        <f t="shared" si="6"/>
        <v>-44679</v>
      </c>
      <c r="BD27" s="28">
        <f t="shared" si="6"/>
        <v>-2883.4925958333333</v>
      </c>
      <c r="BE27" s="28">
        <f t="shared" si="6"/>
        <v>0</v>
      </c>
      <c r="BF27" s="28">
        <f t="shared" si="6"/>
        <v>-389559.76</v>
      </c>
      <c r="BG27" s="28">
        <f t="shared" si="6"/>
        <v>-596.58467499999995</v>
      </c>
      <c r="BH27" s="28">
        <f t="shared" si="6"/>
        <v>0</v>
      </c>
      <c r="BI27" s="28">
        <f t="shared" si="6"/>
        <v>0</v>
      </c>
      <c r="BJ27" s="28">
        <f t="shared" si="6"/>
        <v>-231303.96999999997</v>
      </c>
      <c r="BK27" s="28">
        <f t="shared" si="6"/>
        <v>-719169.74666666659</v>
      </c>
      <c r="BL27" s="28">
        <f t="shared" si="6"/>
        <v>0</v>
      </c>
      <c r="BM27" s="28">
        <f t="shared" si="6"/>
        <v>0</v>
      </c>
      <c r="BN27" s="28">
        <f t="shared" si="6"/>
        <v>0</v>
      </c>
      <c r="BO27" s="28">
        <f t="shared" si="6"/>
        <v>0</v>
      </c>
      <c r="BP27" s="28">
        <f t="shared" si="6"/>
        <v>0</v>
      </c>
      <c r="BQ27" s="28">
        <f t="shared" ref="BQ27:EB27" si="7">SUM(BQ21:BQ26)</f>
        <v>-42338.29</v>
      </c>
      <c r="BR27" s="28">
        <f t="shared" si="7"/>
        <v>0</v>
      </c>
      <c r="BS27" s="28">
        <f t="shared" si="7"/>
        <v>0</v>
      </c>
      <c r="BT27" s="28">
        <f t="shared" si="7"/>
        <v>0</v>
      </c>
      <c r="BU27" s="28">
        <f t="shared" si="7"/>
        <v>0</v>
      </c>
      <c r="BV27" s="28">
        <f t="shared" si="7"/>
        <v>0</v>
      </c>
      <c r="BW27" s="28">
        <f t="shared" si="7"/>
        <v>0</v>
      </c>
      <c r="BX27" s="28">
        <f t="shared" si="7"/>
        <v>0</v>
      </c>
      <c r="BY27" s="28">
        <f t="shared" si="7"/>
        <v>0</v>
      </c>
      <c r="BZ27" s="28">
        <f t="shared" si="7"/>
        <v>0</v>
      </c>
      <c r="CA27" s="28">
        <f t="shared" si="7"/>
        <v>0</v>
      </c>
      <c r="CB27" s="28">
        <f t="shared" si="7"/>
        <v>-491425.98666666663</v>
      </c>
      <c r="CC27" s="28">
        <f t="shared" si="7"/>
        <v>0</v>
      </c>
      <c r="CD27" s="28">
        <f t="shared" si="7"/>
        <v>0</v>
      </c>
      <c r="CE27" s="28">
        <f t="shared" si="7"/>
        <v>-700</v>
      </c>
      <c r="CF27" s="28">
        <f t="shared" si="7"/>
        <v>0</v>
      </c>
      <c r="CG27" s="28">
        <f t="shared" si="7"/>
        <v>0</v>
      </c>
      <c r="CH27" s="28">
        <f t="shared" si="7"/>
        <v>0</v>
      </c>
      <c r="CI27" s="28">
        <f t="shared" si="7"/>
        <v>0</v>
      </c>
      <c r="CJ27" s="28">
        <f t="shared" si="7"/>
        <v>0</v>
      </c>
      <c r="CK27" s="28">
        <f t="shared" si="7"/>
        <v>-18702.38</v>
      </c>
      <c r="CL27" s="28">
        <f t="shared" si="7"/>
        <v>0</v>
      </c>
      <c r="CM27" s="28">
        <f t="shared" si="7"/>
        <v>0</v>
      </c>
      <c r="CN27" s="28">
        <f t="shared" si="7"/>
        <v>-262578.71333333332</v>
      </c>
      <c r="CO27" s="28">
        <f t="shared" si="7"/>
        <v>-289568.90333333332</v>
      </c>
      <c r="CP27" s="28">
        <f t="shared" si="7"/>
        <v>0</v>
      </c>
      <c r="CQ27" s="28">
        <f t="shared" si="7"/>
        <v>0</v>
      </c>
      <c r="CR27" s="28">
        <f t="shared" si="7"/>
        <v>0</v>
      </c>
      <c r="CS27" s="28">
        <f t="shared" si="7"/>
        <v>0</v>
      </c>
      <c r="CT27" s="28">
        <f t="shared" si="7"/>
        <v>0</v>
      </c>
      <c r="CU27" s="28">
        <f t="shared" si="7"/>
        <v>0</v>
      </c>
      <c r="CV27" s="28">
        <f t="shared" si="7"/>
        <v>0</v>
      </c>
      <c r="CW27" s="28">
        <f t="shared" si="7"/>
        <v>0</v>
      </c>
      <c r="CX27" s="28">
        <f t="shared" si="7"/>
        <v>0</v>
      </c>
      <c r="CY27" s="28">
        <f t="shared" si="7"/>
        <v>0</v>
      </c>
      <c r="CZ27" s="28">
        <f t="shared" si="7"/>
        <v>-5333.333333333333</v>
      </c>
      <c r="DA27" s="28">
        <f t="shared" si="7"/>
        <v>0</v>
      </c>
      <c r="DB27" s="28">
        <f t="shared" si="7"/>
        <v>0</v>
      </c>
      <c r="DC27" s="28">
        <f t="shared" si="7"/>
        <v>0</v>
      </c>
      <c r="DD27" s="28">
        <f t="shared" si="7"/>
        <v>10458.160000000003</v>
      </c>
      <c r="DE27" s="28">
        <f t="shared" si="7"/>
        <v>0</v>
      </c>
      <c r="DF27" s="28">
        <f t="shared" si="7"/>
        <v>-90063.260000000009</v>
      </c>
      <c r="DG27" s="28">
        <f t="shared" si="7"/>
        <v>0</v>
      </c>
      <c r="DH27" s="28">
        <f t="shared" si="7"/>
        <v>-10155.5</v>
      </c>
      <c r="DI27" s="28">
        <f t="shared" si="7"/>
        <v>0</v>
      </c>
      <c r="DJ27" s="28">
        <f t="shared" si="7"/>
        <v>0</v>
      </c>
      <c r="DK27" s="28">
        <f t="shared" si="7"/>
        <v>0</v>
      </c>
      <c r="DL27" s="28">
        <f t="shared" si="7"/>
        <v>-6240.6433333333334</v>
      </c>
      <c r="DM27" s="28">
        <f t="shared" si="7"/>
        <v>0</v>
      </c>
      <c r="DN27" s="28">
        <f t="shared" si="7"/>
        <v>0</v>
      </c>
      <c r="DO27" s="28">
        <f t="shared" si="7"/>
        <v>0</v>
      </c>
      <c r="DP27" s="28">
        <f t="shared" si="7"/>
        <v>0</v>
      </c>
      <c r="DQ27" s="28">
        <f t="shared" si="7"/>
        <v>0</v>
      </c>
      <c r="DR27" s="28">
        <f t="shared" si="7"/>
        <v>0</v>
      </c>
      <c r="DS27" s="28">
        <f t="shared" si="7"/>
        <v>0</v>
      </c>
      <c r="DT27" s="28">
        <f t="shared" si="7"/>
        <v>0</v>
      </c>
      <c r="DU27" s="28">
        <f t="shared" si="7"/>
        <v>0</v>
      </c>
      <c r="DV27" s="28">
        <f t="shared" si="7"/>
        <v>0</v>
      </c>
      <c r="DW27" s="28">
        <f t="shared" si="7"/>
        <v>0</v>
      </c>
      <c r="DX27" s="28">
        <f t="shared" si="7"/>
        <v>0</v>
      </c>
      <c r="DY27" s="28">
        <f t="shared" si="7"/>
        <v>0</v>
      </c>
      <c r="DZ27" s="28">
        <f t="shared" si="7"/>
        <v>0</v>
      </c>
      <c r="EA27" s="28">
        <f t="shared" si="7"/>
        <v>0</v>
      </c>
      <c r="EB27" s="28">
        <f t="shared" si="7"/>
        <v>0</v>
      </c>
      <c r="EC27" s="28">
        <f t="shared" ref="EC27:FY27" si="8">SUM(EC21:EC26)</f>
        <v>0</v>
      </c>
      <c r="ED27" s="28">
        <f t="shared" si="8"/>
        <v>0</v>
      </c>
      <c r="EE27" s="28">
        <f t="shared" si="8"/>
        <v>0</v>
      </c>
      <c r="EF27" s="28">
        <f t="shared" si="8"/>
        <v>0</v>
      </c>
      <c r="EG27" s="28">
        <f t="shared" si="8"/>
        <v>0</v>
      </c>
      <c r="EH27" s="28">
        <f t="shared" si="8"/>
        <v>0</v>
      </c>
      <c r="EI27" s="28">
        <f t="shared" si="8"/>
        <v>-185237.51</v>
      </c>
      <c r="EJ27" s="28">
        <f t="shared" si="8"/>
        <v>-87490.709999999992</v>
      </c>
      <c r="EK27" s="28">
        <f t="shared" si="8"/>
        <v>0</v>
      </c>
      <c r="EL27" s="28">
        <f t="shared" si="8"/>
        <v>-8483.25</v>
      </c>
      <c r="EM27" s="28">
        <f t="shared" si="8"/>
        <v>0</v>
      </c>
      <c r="EN27" s="28">
        <f t="shared" si="8"/>
        <v>0</v>
      </c>
      <c r="EO27" s="28">
        <f t="shared" si="8"/>
        <v>0</v>
      </c>
      <c r="EP27" s="28">
        <f t="shared" si="8"/>
        <v>0</v>
      </c>
      <c r="EQ27" s="28">
        <f t="shared" si="8"/>
        <v>0</v>
      </c>
      <c r="ER27" s="28">
        <f t="shared" si="8"/>
        <v>0</v>
      </c>
      <c r="ES27" s="28">
        <f t="shared" si="8"/>
        <v>0</v>
      </c>
      <c r="ET27" s="28">
        <f t="shared" si="8"/>
        <v>0</v>
      </c>
      <c r="EU27" s="28">
        <f t="shared" si="8"/>
        <v>0</v>
      </c>
      <c r="EV27" s="28">
        <f t="shared" si="8"/>
        <v>0</v>
      </c>
      <c r="EW27" s="28">
        <f t="shared" si="8"/>
        <v>0</v>
      </c>
      <c r="EX27" s="28">
        <f t="shared" si="8"/>
        <v>0</v>
      </c>
      <c r="EY27" s="28">
        <f t="shared" si="8"/>
        <v>0</v>
      </c>
      <c r="EZ27" s="28">
        <f t="shared" si="8"/>
        <v>0</v>
      </c>
      <c r="FA27" s="28">
        <f t="shared" si="8"/>
        <v>0</v>
      </c>
      <c r="FB27" s="28">
        <f t="shared" si="8"/>
        <v>0</v>
      </c>
      <c r="FC27" s="28">
        <f t="shared" si="8"/>
        <v>-16717.819166666664</v>
      </c>
      <c r="FD27" s="28">
        <f t="shared" si="8"/>
        <v>0</v>
      </c>
      <c r="FE27" s="28">
        <f t="shared" si="8"/>
        <v>0</v>
      </c>
      <c r="FF27" s="28">
        <f t="shared" si="8"/>
        <v>0</v>
      </c>
      <c r="FG27" s="28">
        <f t="shared" si="8"/>
        <v>0</v>
      </c>
      <c r="FH27" s="28">
        <f t="shared" si="8"/>
        <v>0</v>
      </c>
      <c r="FI27" s="28">
        <f t="shared" si="8"/>
        <v>0</v>
      </c>
      <c r="FJ27" s="28">
        <f t="shared" si="8"/>
        <v>0</v>
      </c>
      <c r="FK27" s="28">
        <f t="shared" si="8"/>
        <v>0</v>
      </c>
      <c r="FL27" s="28">
        <f t="shared" si="8"/>
        <v>-137487.59333333332</v>
      </c>
      <c r="FM27" s="28">
        <f t="shared" si="8"/>
        <v>-60771.29</v>
      </c>
      <c r="FN27" s="28">
        <f t="shared" si="8"/>
        <v>-500957.46750000003</v>
      </c>
      <c r="FO27" s="28">
        <f t="shared" si="8"/>
        <v>0</v>
      </c>
      <c r="FP27" s="28">
        <f t="shared" si="8"/>
        <v>0</v>
      </c>
      <c r="FQ27" s="28">
        <f t="shared" si="8"/>
        <v>0</v>
      </c>
      <c r="FR27" s="28">
        <f t="shared" si="8"/>
        <v>0</v>
      </c>
      <c r="FS27" s="28">
        <f t="shared" si="8"/>
        <v>0</v>
      </c>
      <c r="FT27" s="28">
        <f t="shared" si="8"/>
        <v>0</v>
      </c>
      <c r="FU27" s="28">
        <f t="shared" si="8"/>
        <v>0</v>
      </c>
      <c r="FV27" s="28">
        <f t="shared" si="8"/>
        <v>0</v>
      </c>
      <c r="FW27" s="28">
        <f t="shared" si="8"/>
        <v>0</v>
      </c>
      <c r="FX27" s="28">
        <f t="shared" si="8"/>
        <v>0</v>
      </c>
      <c r="FY27" s="28">
        <f t="shared" si="8"/>
        <v>-2665378.46</v>
      </c>
      <c r="FZ27" s="28">
        <f>SUM(C27:FY27)</f>
        <v>-10444456.840833332</v>
      </c>
    </row>
    <row r="28" spans="1:255" x14ac:dyDescent="0.25">
      <c r="FW28" s="33"/>
      <c r="FY28" s="11"/>
      <c r="FZ28" s="28"/>
    </row>
    <row r="29" spans="1:255" ht="13" x14ac:dyDescent="0.3">
      <c r="A29" s="37" t="s">
        <v>411</v>
      </c>
      <c r="C29" s="38">
        <f>ROUND(C17+C27,2)</f>
        <v>3834603.36</v>
      </c>
      <c r="D29" s="38">
        <f t="shared" ref="D29:BO29" si="9">ROUND(D17+D27,2)</f>
        <v>21006226.850000001</v>
      </c>
      <c r="E29" s="38">
        <f t="shared" si="9"/>
        <v>2613634.13</v>
      </c>
      <c r="F29" s="38">
        <f t="shared" si="9"/>
        <v>12235477.699999999</v>
      </c>
      <c r="G29" s="38">
        <f t="shared" si="9"/>
        <v>350284.47</v>
      </c>
      <c r="H29" s="38">
        <f t="shared" si="9"/>
        <v>735010.58</v>
      </c>
      <c r="I29" s="38">
        <f t="shared" si="9"/>
        <v>4589275.9000000004</v>
      </c>
      <c r="J29" s="38">
        <f t="shared" si="9"/>
        <v>1429761.13</v>
      </c>
      <c r="K29" s="38">
        <f t="shared" si="9"/>
        <v>196885.64</v>
      </c>
      <c r="L29" s="38">
        <f t="shared" si="9"/>
        <v>330563.92</v>
      </c>
      <c r="M29" s="38">
        <f t="shared" si="9"/>
        <v>526850.07999999996</v>
      </c>
      <c r="N29" s="38">
        <f t="shared" si="9"/>
        <v>33883364.810000002</v>
      </c>
      <c r="O29" s="38">
        <f t="shared" si="9"/>
        <v>6023848.1100000003</v>
      </c>
      <c r="P29" s="38">
        <f t="shared" si="9"/>
        <v>247538.39</v>
      </c>
      <c r="Q29" s="38">
        <f t="shared" si="9"/>
        <v>26041841.609999999</v>
      </c>
      <c r="R29" s="38">
        <f t="shared" si="9"/>
        <v>4341555.67</v>
      </c>
      <c r="S29" s="38">
        <f t="shared" si="9"/>
        <v>552144.64000000001</v>
      </c>
      <c r="T29" s="38">
        <f t="shared" si="9"/>
        <v>184576.74</v>
      </c>
      <c r="U29" s="38">
        <f t="shared" si="9"/>
        <v>37666.21</v>
      </c>
      <c r="V29" s="38">
        <f t="shared" si="9"/>
        <v>233594.25</v>
      </c>
      <c r="W29" s="38">
        <f t="shared" si="9"/>
        <v>189564.04</v>
      </c>
      <c r="X29" s="38">
        <f t="shared" si="9"/>
        <v>63616.81</v>
      </c>
      <c r="Y29" s="38">
        <f t="shared" si="9"/>
        <v>548048.16</v>
      </c>
      <c r="Z29" s="38">
        <f t="shared" si="9"/>
        <v>230111.07</v>
      </c>
      <c r="AA29" s="38">
        <f t="shared" si="9"/>
        <v>13629999.18</v>
      </c>
      <c r="AB29" s="38">
        <f t="shared" si="9"/>
        <v>4134885.18</v>
      </c>
      <c r="AC29" s="38">
        <f t="shared" si="9"/>
        <v>137382.54999999999</v>
      </c>
      <c r="AD29" s="38">
        <f t="shared" si="9"/>
        <v>283749.48</v>
      </c>
      <c r="AE29" s="38">
        <f t="shared" si="9"/>
        <v>103899.99</v>
      </c>
      <c r="AF29" s="38">
        <f t="shared" si="9"/>
        <v>171651.01</v>
      </c>
      <c r="AG29" s="38">
        <f t="shared" si="9"/>
        <v>192438.39999999999</v>
      </c>
      <c r="AH29" s="38">
        <f t="shared" si="9"/>
        <v>820967.23</v>
      </c>
      <c r="AI29" s="38">
        <f t="shared" si="9"/>
        <v>360093.34</v>
      </c>
      <c r="AJ29" s="38">
        <f t="shared" si="9"/>
        <v>172189.39</v>
      </c>
      <c r="AK29" s="38">
        <f t="shared" si="9"/>
        <v>171469.46</v>
      </c>
      <c r="AL29" s="38">
        <f t="shared" si="9"/>
        <v>183570.17</v>
      </c>
      <c r="AM29" s="38">
        <f t="shared" si="9"/>
        <v>305123.17</v>
      </c>
      <c r="AN29" s="38">
        <f t="shared" si="9"/>
        <v>71536.399999999994</v>
      </c>
      <c r="AO29" s="38">
        <f t="shared" si="9"/>
        <v>2733298.01</v>
      </c>
      <c r="AP29" s="38">
        <f t="shared" si="9"/>
        <v>19616557.399999999</v>
      </c>
      <c r="AQ29" s="38">
        <f t="shared" si="9"/>
        <v>162581.29</v>
      </c>
      <c r="AR29" s="38">
        <f t="shared" si="9"/>
        <v>27326269.640000001</v>
      </c>
      <c r="AS29" s="38">
        <f t="shared" si="9"/>
        <v>1327850.17</v>
      </c>
      <c r="AT29" s="38">
        <f t="shared" si="9"/>
        <v>1232045.72</v>
      </c>
      <c r="AU29" s="38">
        <f t="shared" si="9"/>
        <v>226023.27</v>
      </c>
      <c r="AV29" s="38">
        <f t="shared" si="9"/>
        <v>282239.15999999997</v>
      </c>
      <c r="AW29" s="38">
        <f t="shared" si="9"/>
        <v>258472.71</v>
      </c>
      <c r="AX29" s="38">
        <f t="shared" si="9"/>
        <v>67896.84</v>
      </c>
      <c r="AY29" s="38">
        <f t="shared" si="9"/>
        <v>309953.19</v>
      </c>
      <c r="AZ29" s="38">
        <f t="shared" si="9"/>
        <v>9279542.2699999996</v>
      </c>
      <c r="BA29" s="38">
        <f t="shared" si="9"/>
        <v>5846991.6100000003</v>
      </c>
      <c r="BB29" s="38">
        <f t="shared" si="9"/>
        <v>6090860.2300000004</v>
      </c>
      <c r="BC29" s="38">
        <f t="shared" si="9"/>
        <v>11353000.58</v>
      </c>
      <c r="BD29" s="38">
        <f t="shared" si="9"/>
        <v>1639516.11</v>
      </c>
      <c r="BE29" s="38">
        <f t="shared" si="9"/>
        <v>730456.32</v>
      </c>
      <c r="BF29" s="38">
        <f t="shared" si="9"/>
        <v>14338972.060000001</v>
      </c>
      <c r="BG29" s="38">
        <f t="shared" si="9"/>
        <v>768781.14</v>
      </c>
      <c r="BH29" s="38">
        <f t="shared" si="9"/>
        <v>433855.06</v>
      </c>
      <c r="BI29" s="38">
        <f t="shared" si="9"/>
        <v>292857.26</v>
      </c>
      <c r="BJ29" s="38">
        <f t="shared" si="9"/>
        <v>3034954.8</v>
      </c>
      <c r="BK29" s="38">
        <f t="shared" si="9"/>
        <v>20119152.239999998</v>
      </c>
      <c r="BL29" s="38">
        <f t="shared" si="9"/>
        <v>189822.35</v>
      </c>
      <c r="BM29" s="38">
        <f t="shared" si="9"/>
        <v>285771.08</v>
      </c>
      <c r="BN29" s="38">
        <f t="shared" si="9"/>
        <v>1956147.65</v>
      </c>
      <c r="BO29" s="38">
        <f t="shared" si="9"/>
        <v>847132.08</v>
      </c>
      <c r="BP29" s="38">
        <f t="shared" ref="BP29:EA29" si="10">ROUND(BP17+BP27,2)</f>
        <v>104361.8</v>
      </c>
      <c r="BQ29" s="38">
        <f t="shared" si="10"/>
        <v>1732078.94</v>
      </c>
      <c r="BR29" s="38">
        <f t="shared" si="10"/>
        <v>3082419.5</v>
      </c>
      <c r="BS29" s="38">
        <f t="shared" si="10"/>
        <v>614844.31999999995</v>
      </c>
      <c r="BT29" s="38">
        <f t="shared" si="10"/>
        <v>201007.96</v>
      </c>
      <c r="BU29" s="38">
        <f t="shared" si="10"/>
        <v>254811.81</v>
      </c>
      <c r="BV29" s="38">
        <f t="shared" si="10"/>
        <v>0</v>
      </c>
      <c r="BW29" s="38">
        <f t="shared" si="10"/>
        <v>325091.74</v>
      </c>
      <c r="BX29" s="38">
        <f t="shared" si="10"/>
        <v>45717.69</v>
      </c>
      <c r="BY29" s="38">
        <f t="shared" si="10"/>
        <v>183208.5</v>
      </c>
      <c r="BZ29" s="38">
        <f t="shared" si="10"/>
        <v>203058.18</v>
      </c>
      <c r="CA29" s="38">
        <f t="shared" si="10"/>
        <v>16305.97</v>
      </c>
      <c r="CB29" s="38">
        <f t="shared" si="10"/>
        <v>31953721.66</v>
      </c>
      <c r="CC29" s="38">
        <f t="shared" si="10"/>
        <v>208006.82</v>
      </c>
      <c r="CD29" s="38">
        <f t="shared" si="10"/>
        <v>235531.59</v>
      </c>
      <c r="CE29" s="38">
        <f t="shared" si="10"/>
        <v>120223.14</v>
      </c>
      <c r="CF29" s="38">
        <f t="shared" si="10"/>
        <v>120668.59</v>
      </c>
      <c r="CG29" s="38">
        <f t="shared" si="10"/>
        <v>219615.97</v>
      </c>
      <c r="CH29" s="38">
        <f t="shared" si="10"/>
        <v>137771.45000000001</v>
      </c>
      <c r="CI29" s="38">
        <f t="shared" si="10"/>
        <v>394558</v>
      </c>
      <c r="CJ29" s="38">
        <f t="shared" si="10"/>
        <v>40674.54</v>
      </c>
      <c r="CK29" s="38">
        <f t="shared" si="10"/>
        <v>3240503.86</v>
      </c>
      <c r="CL29" s="38">
        <f t="shared" si="10"/>
        <v>964416.66</v>
      </c>
      <c r="CM29" s="38">
        <f t="shared" si="10"/>
        <v>619408.19999999995</v>
      </c>
      <c r="CN29" s="38">
        <f t="shared" si="10"/>
        <v>14854899.550000001</v>
      </c>
      <c r="CO29" s="38">
        <f t="shared" si="10"/>
        <v>5466105.4800000004</v>
      </c>
      <c r="CP29" s="38">
        <f t="shared" si="10"/>
        <v>61107.94</v>
      </c>
      <c r="CQ29" s="38">
        <f t="shared" si="10"/>
        <v>581948.88</v>
      </c>
      <c r="CR29" s="38">
        <f t="shared" si="10"/>
        <v>260226.75</v>
      </c>
      <c r="CS29" s="38">
        <f t="shared" si="10"/>
        <v>219867.22</v>
      </c>
      <c r="CT29" s="38">
        <f t="shared" si="10"/>
        <v>118697.97</v>
      </c>
      <c r="CU29" s="38">
        <f t="shared" si="10"/>
        <v>334223.35999999999</v>
      </c>
      <c r="CV29" s="38">
        <f t="shared" si="10"/>
        <v>46290.87</v>
      </c>
      <c r="CW29" s="38">
        <f t="shared" si="10"/>
        <v>146909.70000000001</v>
      </c>
      <c r="CX29" s="38">
        <f t="shared" si="10"/>
        <v>257582.93</v>
      </c>
      <c r="CY29" s="38">
        <f t="shared" si="10"/>
        <v>72854.42</v>
      </c>
      <c r="CZ29" s="38">
        <f t="shared" si="10"/>
        <v>1130027.92</v>
      </c>
      <c r="DA29" s="38">
        <f t="shared" si="10"/>
        <v>148225.60999999999</v>
      </c>
      <c r="DB29" s="38">
        <f t="shared" si="10"/>
        <v>257956.08</v>
      </c>
      <c r="DC29" s="38">
        <f t="shared" si="10"/>
        <v>125278.79</v>
      </c>
      <c r="DD29" s="38">
        <f t="shared" si="10"/>
        <v>125999.15</v>
      </c>
      <c r="DE29" s="38">
        <f t="shared" si="10"/>
        <v>77902.02</v>
      </c>
      <c r="DF29" s="38">
        <f t="shared" si="10"/>
        <v>10650087.539999999</v>
      </c>
      <c r="DG29" s="38">
        <f t="shared" si="10"/>
        <v>44395.02</v>
      </c>
      <c r="DH29" s="38">
        <f t="shared" si="10"/>
        <v>776371.77</v>
      </c>
      <c r="DI29" s="38">
        <f t="shared" si="10"/>
        <v>1031532.03</v>
      </c>
      <c r="DJ29" s="38">
        <f t="shared" si="10"/>
        <v>470858.95</v>
      </c>
      <c r="DK29" s="38">
        <f t="shared" si="10"/>
        <v>373674.51</v>
      </c>
      <c r="DL29" s="38">
        <f t="shared" si="10"/>
        <v>3313771.38</v>
      </c>
      <c r="DM29" s="38">
        <f t="shared" si="10"/>
        <v>288219.2</v>
      </c>
      <c r="DN29" s="38">
        <f t="shared" si="10"/>
        <v>594576.17000000004</v>
      </c>
      <c r="DO29" s="38">
        <f t="shared" si="10"/>
        <v>2113325.94</v>
      </c>
      <c r="DP29" s="38">
        <f t="shared" si="10"/>
        <v>222666.74</v>
      </c>
      <c r="DQ29" s="38">
        <f t="shared" si="10"/>
        <v>0</v>
      </c>
      <c r="DR29" s="38">
        <f t="shared" si="10"/>
        <v>1064727.6000000001</v>
      </c>
      <c r="DS29" s="38">
        <f t="shared" si="10"/>
        <v>570949.31000000006</v>
      </c>
      <c r="DT29" s="38">
        <f t="shared" si="10"/>
        <v>242051.14</v>
      </c>
      <c r="DU29" s="38">
        <f t="shared" si="10"/>
        <v>315591.14</v>
      </c>
      <c r="DV29" s="38">
        <f t="shared" si="10"/>
        <v>272973.96999999997</v>
      </c>
      <c r="DW29" s="38">
        <f t="shared" si="10"/>
        <v>314629.03999999998</v>
      </c>
      <c r="DX29" s="38">
        <f t="shared" si="10"/>
        <v>109886.36</v>
      </c>
      <c r="DY29" s="38">
        <f t="shared" si="10"/>
        <v>171917.72</v>
      </c>
      <c r="DZ29" s="38">
        <f t="shared" si="10"/>
        <v>319090.78999999998</v>
      </c>
      <c r="EA29" s="38">
        <f t="shared" si="10"/>
        <v>0</v>
      </c>
      <c r="EB29" s="38">
        <f t="shared" ref="EB29:FY29" si="11">ROUND(EB17+EB27,2)</f>
        <v>353232.66</v>
      </c>
      <c r="EC29" s="38">
        <f t="shared" si="11"/>
        <v>241647.4</v>
      </c>
      <c r="ED29" s="38">
        <f t="shared" si="11"/>
        <v>0</v>
      </c>
      <c r="EE29" s="38">
        <f t="shared" si="11"/>
        <v>238706.56</v>
      </c>
      <c r="EF29" s="38">
        <f t="shared" si="11"/>
        <v>1103267.1499999999</v>
      </c>
      <c r="EG29" s="38">
        <f t="shared" si="11"/>
        <v>237278.28</v>
      </c>
      <c r="EH29" s="38">
        <f t="shared" si="11"/>
        <v>269622.53999999998</v>
      </c>
      <c r="EI29" s="38">
        <f t="shared" si="11"/>
        <v>9847571.5700000003</v>
      </c>
      <c r="EJ29" s="38">
        <f t="shared" si="11"/>
        <v>6251934.3200000003</v>
      </c>
      <c r="EK29" s="38">
        <f t="shared" si="11"/>
        <v>329103.42</v>
      </c>
      <c r="EL29" s="38">
        <f t="shared" si="11"/>
        <v>296440.81</v>
      </c>
      <c r="EM29" s="38">
        <f t="shared" si="11"/>
        <v>219092.87</v>
      </c>
      <c r="EN29" s="38">
        <f t="shared" si="11"/>
        <v>744865.76</v>
      </c>
      <c r="EO29" s="38">
        <f t="shared" si="11"/>
        <v>243301.56</v>
      </c>
      <c r="EP29" s="38">
        <f t="shared" si="11"/>
        <v>166719.54</v>
      </c>
      <c r="EQ29" s="38">
        <f t="shared" si="11"/>
        <v>1363373.3</v>
      </c>
      <c r="ER29" s="38">
        <f t="shared" si="11"/>
        <v>148756.5</v>
      </c>
      <c r="ES29" s="38">
        <f t="shared" si="11"/>
        <v>179131.06</v>
      </c>
      <c r="ET29" s="38">
        <f t="shared" si="11"/>
        <v>221682.79</v>
      </c>
      <c r="EU29" s="38">
        <f t="shared" si="11"/>
        <v>482525.32</v>
      </c>
      <c r="EV29" s="38">
        <f t="shared" si="11"/>
        <v>77971.199999999997</v>
      </c>
      <c r="EW29" s="38">
        <f t="shared" si="11"/>
        <v>364608.33</v>
      </c>
      <c r="EX29" s="38">
        <f t="shared" si="11"/>
        <v>232191.05</v>
      </c>
      <c r="EY29" s="38">
        <f t="shared" si="11"/>
        <v>432489.24</v>
      </c>
      <c r="EZ29" s="38">
        <f t="shared" si="11"/>
        <v>138458.31</v>
      </c>
      <c r="FA29" s="38">
        <f t="shared" si="11"/>
        <v>4136.8100000000004</v>
      </c>
      <c r="FB29" s="38">
        <f t="shared" si="11"/>
        <v>8346.58</v>
      </c>
      <c r="FC29" s="38">
        <f t="shared" si="11"/>
        <v>790179.61</v>
      </c>
      <c r="FD29" s="38">
        <f t="shared" si="11"/>
        <v>314053.40999999997</v>
      </c>
      <c r="FE29" s="38">
        <f t="shared" si="11"/>
        <v>99753.33</v>
      </c>
      <c r="FF29" s="38">
        <f t="shared" si="11"/>
        <v>232594.23</v>
      </c>
      <c r="FG29" s="38">
        <f t="shared" si="11"/>
        <v>150349.23000000001</v>
      </c>
      <c r="FH29" s="38">
        <f t="shared" si="11"/>
        <v>51121.07</v>
      </c>
      <c r="FI29" s="38">
        <f t="shared" si="11"/>
        <v>0</v>
      </c>
      <c r="FJ29" s="38">
        <f t="shared" si="11"/>
        <v>0</v>
      </c>
      <c r="FK29" s="38">
        <f t="shared" si="11"/>
        <v>0</v>
      </c>
      <c r="FL29" s="38">
        <f t="shared" si="11"/>
        <v>1529083.5</v>
      </c>
      <c r="FM29" s="38">
        <f t="shared" si="11"/>
        <v>1535922.49</v>
      </c>
      <c r="FN29" s="38">
        <f t="shared" si="11"/>
        <v>10777212.859999999</v>
      </c>
      <c r="FO29" s="38">
        <f t="shared" si="11"/>
        <v>0</v>
      </c>
      <c r="FP29" s="38">
        <f t="shared" si="11"/>
        <v>0</v>
      </c>
      <c r="FQ29" s="38">
        <f t="shared" si="11"/>
        <v>0</v>
      </c>
      <c r="FR29" s="38">
        <f t="shared" si="11"/>
        <v>0</v>
      </c>
      <c r="FS29" s="38">
        <f t="shared" si="11"/>
        <v>0</v>
      </c>
      <c r="FT29" s="38">
        <f t="shared" si="11"/>
        <v>0</v>
      </c>
      <c r="FU29" s="38">
        <f t="shared" si="11"/>
        <v>516404.31</v>
      </c>
      <c r="FV29" s="38">
        <f t="shared" si="11"/>
        <v>440556.47</v>
      </c>
      <c r="FW29" s="38">
        <f t="shared" si="11"/>
        <v>211254.91</v>
      </c>
      <c r="FX29" s="38">
        <f t="shared" si="11"/>
        <v>82429.61</v>
      </c>
      <c r="FY29" s="38">
        <f t="shared" si="11"/>
        <v>16234122.43</v>
      </c>
      <c r="FZ29" s="38">
        <f>SUM(C29:FY29)</f>
        <v>421642899.70000029</v>
      </c>
      <c r="GA29" s="33"/>
      <c r="GB29" s="33"/>
    </row>
    <row r="30" spans="1:255" x14ac:dyDescent="0.25">
      <c r="A30" s="28" t="s">
        <v>0</v>
      </c>
      <c r="FY30" s="11"/>
      <c r="FZ30" s="11"/>
      <c r="GA30" s="33"/>
    </row>
    <row r="31" spans="1:255" x14ac:dyDescent="0.25">
      <c r="C31" t="s">
        <v>412</v>
      </c>
      <c r="D31" s="33" t="s">
        <v>413</v>
      </c>
      <c r="M31" s="24"/>
      <c r="Y31" s="33"/>
      <c r="AB31" s="38"/>
      <c r="AK31" s="11"/>
      <c r="AP31" s="24"/>
      <c r="AR31" s="38"/>
      <c r="BX31" s="24"/>
      <c r="CA31" s="24"/>
      <c r="CF31" s="24"/>
      <c r="CP31" s="24"/>
      <c r="DC31" s="24"/>
      <c r="DD31" s="41"/>
      <c r="EA31" s="19"/>
      <c r="ED31" s="24"/>
      <c r="EK31" s="33"/>
      <c r="EP31" s="33"/>
      <c r="ER31" s="33"/>
      <c r="EV31" s="24"/>
      <c r="EY31" s="24"/>
      <c r="FA31" s="24"/>
      <c r="FB31" s="24"/>
      <c r="FH31" s="24"/>
      <c r="FI31" s="24"/>
      <c r="FK31" s="24"/>
      <c r="FO31" s="24"/>
      <c r="FY31" s="38"/>
      <c r="FZ31" s="11"/>
    </row>
    <row r="32" spans="1:255" x14ac:dyDescent="0.25">
      <c r="C32" s="46">
        <f>FZ17</f>
        <v>432087356.52000004</v>
      </c>
      <c r="D32" s="47">
        <f>FZ29</f>
        <v>421642899.70000029</v>
      </c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11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24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8"/>
      <c r="EV32" s="43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  <c r="FP32" s="42"/>
      <c r="FQ32" s="42"/>
      <c r="FR32" s="42"/>
      <c r="FS32" s="42"/>
      <c r="FT32" s="42"/>
      <c r="FU32" s="42"/>
      <c r="FV32" s="42"/>
      <c r="FW32" s="42"/>
      <c r="FX32" s="42"/>
      <c r="FY32" s="11"/>
      <c r="FZ32" s="11"/>
    </row>
    <row r="33" spans="1:184" x14ac:dyDescent="0.25">
      <c r="C33" s="49">
        <f>+C17+L17+N17+O17+Q17+AB17+AL17+AN17+AP17+AR17+AS17+AT17+BV17+CJ17+CN17+CO17+CP17+CZ17+EA17+ED17+EP17+ER17+EW17+FA17+FI17+FK17+FL17+FM17+FP17</f>
        <v>152833554.41000003</v>
      </c>
      <c r="D33" s="50">
        <f>+C29+L29+N29+O29+Q29+AB29+AL29+AN29+AP29+AR29+AS29+AT29+BV29+CJ29+CN29+CO29+CP29+CZ29+EA29+ED29+EP29+ER29+EW29+FA29+FI29+FK29+FL29+FM29+FP29</f>
        <v>149308979.09</v>
      </c>
      <c r="E33" t="s">
        <v>414</v>
      </c>
      <c r="AK33" s="11"/>
      <c r="AR33" s="33"/>
      <c r="CF33" s="38"/>
      <c r="ED33" s="24"/>
      <c r="FY33" s="11"/>
      <c r="FZ33" s="11"/>
    </row>
    <row r="34" spans="1:184" x14ac:dyDescent="0.25">
      <c r="C34" s="24">
        <f>C32-C33</f>
        <v>279253802.11000001</v>
      </c>
      <c r="D34" s="24">
        <f>D32-D33</f>
        <v>272333920.61000025</v>
      </c>
      <c r="AK34" s="11"/>
      <c r="FY34" s="11"/>
      <c r="FZ34" s="17"/>
    </row>
    <row r="35" spans="1:184" x14ac:dyDescent="0.25">
      <c r="C35" s="24"/>
      <c r="D35" s="24"/>
      <c r="AK35" s="11"/>
      <c r="FY35" s="11"/>
      <c r="FZ35" s="17"/>
    </row>
    <row r="36" spans="1:184" x14ac:dyDescent="0.25">
      <c r="A36" s="39" t="s">
        <v>415</v>
      </c>
      <c r="C36" s="24"/>
      <c r="FY36" s="11"/>
    </row>
    <row r="37" spans="1:184" x14ac:dyDescent="0.25">
      <c r="A37" t="s">
        <v>416</v>
      </c>
      <c r="C37" s="23">
        <v>3603909.94</v>
      </c>
      <c r="D37" s="23">
        <v>20706266.809999999</v>
      </c>
      <c r="E37" s="23">
        <v>2892142.65</v>
      </c>
      <c r="F37" s="23">
        <v>12068490.949999999</v>
      </c>
      <c r="G37" s="23">
        <v>263005.06</v>
      </c>
      <c r="H37" s="23">
        <v>669732.51</v>
      </c>
      <c r="I37" s="23">
        <v>4791250.55</v>
      </c>
      <c r="J37" s="23">
        <v>1366400.4</v>
      </c>
      <c r="K37" s="23">
        <v>172559</v>
      </c>
      <c r="L37" s="23">
        <v>497432.01</v>
      </c>
      <c r="M37" s="23">
        <v>576651</v>
      </c>
      <c r="N37" s="23">
        <v>29713408.870000001</v>
      </c>
      <c r="O37" s="23">
        <v>5685431.8700000001</v>
      </c>
      <c r="P37" s="23">
        <v>225392.49</v>
      </c>
      <c r="Q37" s="23">
        <v>23174727.280000001</v>
      </c>
      <c r="R37" s="23">
        <v>4228839.49</v>
      </c>
      <c r="S37" s="23">
        <v>553899.4</v>
      </c>
      <c r="T37" s="23">
        <v>183595.92</v>
      </c>
      <c r="U37" s="23">
        <v>30770.49</v>
      </c>
      <c r="V37" s="23">
        <v>213799.13</v>
      </c>
      <c r="W37" s="23">
        <v>165881.46</v>
      </c>
      <c r="X37" s="23">
        <v>56038.61</v>
      </c>
      <c r="Y37" s="23">
        <v>509461.8</v>
      </c>
      <c r="Z37" s="23">
        <v>220449.13</v>
      </c>
      <c r="AA37" s="23">
        <v>11679545.48</v>
      </c>
      <c r="AB37" s="23">
        <v>4352283.12</v>
      </c>
      <c r="AC37" s="23">
        <v>289673.8</v>
      </c>
      <c r="AD37" s="23">
        <v>470184.51</v>
      </c>
      <c r="AE37" s="23">
        <v>98726.54</v>
      </c>
      <c r="AF37" s="23">
        <v>144504.32000000001</v>
      </c>
      <c r="AG37" s="23">
        <v>228975.1</v>
      </c>
      <c r="AH37" s="23">
        <v>768265.16</v>
      </c>
      <c r="AI37" s="23">
        <v>326812.49</v>
      </c>
      <c r="AJ37" s="23">
        <v>167839.18</v>
      </c>
      <c r="AK37" s="23">
        <v>164296.72</v>
      </c>
      <c r="AL37" s="23">
        <v>150568.68</v>
      </c>
      <c r="AM37" s="23">
        <v>291067.7</v>
      </c>
      <c r="AN37" s="23">
        <v>54380.73</v>
      </c>
      <c r="AO37" s="23">
        <v>2666655.5</v>
      </c>
      <c r="AP37" s="23">
        <v>22439739.600000001</v>
      </c>
      <c r="AQ37" s="23">
        <v>167583.24</v>
      </c>
      <c r="AR37" s="23">
        <v>28210628.899999999</v>
      </c>
      <c r="AS37" s="23">
        <v>2094118.49</v>
      </c>
      <c r="AT37" s="23">
        <v>1059393.9099999999</v>
      </c>
      <c r="AU37" s="23">
        <v>222855.4</v>
      </c>
      <c r="AV37" s="23">
        <v>278143.99</v>
      </c>
      <c r="AW37" s="23">
        <v>236992.1</v>
      </c>
      <c r="AX37" s="23">
        <v>51059.61</v>
      </c>
      <c r="AY37" s="23">
        <v>290642.62</v>
      </c>
      <c r="AZ37" s="23">
        <v>8816006.0099999998</v>
      </c>
      <c r="BA37" s="23">
        <v>5412872.6799999997</v>
      </c>
      <c r="BB37" s="23">
        <v>5779737.3300000001</v>
      </c>
      <c r="BC37" s="27">
        <v>12011443.039999999</v>
      </c>
      <c r="BD37" s="23">
        <v>1622335.57</v>
      </c>
      <c r="BE37" s="23">
        <v>713079.23</v>
      </c>
      <c r="BF37" s="23">
        <v>13695654.58</v>
      </c>
      <c r="BG37" s="23">
        <v>744594.29</v>
      </c>
      <c r="BH37" s="23">
        <v>390425.13</v>
      </c>
      <c r="BI37" s="23">
        <v>270409.87</v>
      </c>
      <c r="BJ37" s="23">
        <v>3202627</v>
      </c>
      <c r="BK37" s="23">
        <v>18008793.48</v>
      </c>
      <c r="BL37" s="23">
        <v>184519.43</v>
      </c>
      <c r="BM37" s="23">
        <v>272664.88</v>
      </c>
      <c r="BN37" s="23">
        <v>1880489.42</v>
      </c>
      <c r="BO37" s="23">
        <v>790299.61</v>
      </c>
      <c r="BP37" s="23">
        <v>103026.44</v>
      </c>
      <c r="BQ37" s="23">
        <v>2452895.86</v>
      </c>
      <c r="BR37" s="23">
        <v>3022487.49</v>
      </c>
      <c r="BS37" s="23">
        <v>607180.73</v>
      </c>
      <c r="BT37" s="23">
        <v>204153.51</v>
      </c>
      <c r="BU37" s="23">
        <v>267808.89</v>
      </c>
      <c r="BV37" s="23">
        <v>85466.32</v>
      </c>
      <c r="BW37" s="23">
        <v>535857.65</v>
      </c>
      <c r="BX37" s="23">
        <v>33090.589999999997</v>
      </c>
      <c r="BY37" s="23">
        <v>171847.06</v>
      </c>
      <c r="BZ37" s="23">
        <v>193236.33</v>
      </c>
      <c r="CA37" s="23">
        <v>11390.85</v>
      </c>
      <c r="CB37" s="23">
        <v>33158882.510000002</v>
      </c>
      <c r="CC37" s="23">
        <v>187028.59</v>
      </c>
      <c r="CD37" s="23">
        <v>301084.13</v>
      </c>
      <c r="CE37" s="23">
        <v>125235.69</v>
      </c>
      <c r="CF37" s="23">
        <v>109827.61</v>
      </c>
      <c r="CG37" s="23">
        <v>202550.44</v>
      </c>
      <c r="CH37" s="23">
        <v>120928.64</v>
      </c>
      <c r="CI37" s="23">
        <v>410001.54</v>
      </c>
      <c r="CJ37" s="23">
        <v>29104.7</v>
      </c>
      <c r="CK37" s="23">
        <v>3118344.93</v>
      </c>
      <c r="CL37" s="23">
        <v>915370.1</v>
      </c>
      <c r="CM37" s="23">
        <v>616049.76</v>
      </c>
      <c r="CN37" s="23">
        <v>13053672.050000001</v>
      </c>
      <c r="CO37" s="23">
        <v>5186400.96</v>
      </c>
      <c r="CP37" s="23">
        <v>35504.75</v>
      </c>
      <c r="CQ37" s="23">
        <v>572063.24</v>
      </c>
      <c r="CR37" s="23">
        <v>243833.16</v>
      </c>
      <c r="CS37" s="23">
        <v>206603.39</v>
      </c>
      <c r="CT37" s="23">
        <v>118741.08</v>
      </c>
      <c r="CU37" s="27">
        <v>288597.59000000003</v>
      </c>
      <c r="CV37" s="23">
        <v>40509.03</v>
      </c>
      <c r="CW37" s="23">
        <v>134222.41</v>
      </c>
      <c r="CX37" s="23">
        <v>257345.19</v>
      </c>
      <c r="CY37" s="23">
        <v>64202.93</v>
      </c>
      <c r="CZ37" s="23">
        <v>1026491.75</v>
      </c>
      <c r="DA37" s="23">
        <v>160487.10999999999</v>
      </c>
      <c r="DB37" s="23">
        <v>239200.78</v>
      </c>
      <c r="DC37" s="23">
        <v>126062.29</v>
      </c>
      <c r="DD37" s="23">
        <v>96007.35</v>
      </c>
      <c r="DE37" s="23">
        <v>99679.65</v>
      </c>
      <c r="DF37" s="23">
        <v>10637619.25</v>
      </c>
      <c r="DG37" s="23">
        <v>40634.730000000003</v>
      </c>
      <c r="DH37" s="23">
        <v>739053.43</v>
      </c>
      <c r="DI37" s="23">
        <v>972226.73</v>
      </c>
      <c r="DJ37" s="23">
        <v>426282.01</v>
      </c>
      <c r="DK37" s="23">
        <v>353546.91</v>
      </c>
      <c r="DL37" s="23">
        <v>3121906.6</v>
      </c>
      <c r="DM37" s="23">
        <v>259034.3</v>
      </c>
      <c r="DN37" s="23">
        <v>515830.77</v>
      </c>
      <c r="DO37" s="23">
        <v>1944649.18</v>
      </c>
      <c r="DP37" s="23">
        <v>202551.39</v>
      </c>
      <c r="DQ37" s="23">
        <v>0</v>
      </c>
      <c r="DR37" s="23">
        <v>991662.88</v>
      </c>
      <c r="DS37" s="23">
        <v>526629.53</v>
      </c>
      <c r="DT37" s="23">
        <v>210804.75</v>
      </c>
      <c r="DU37" s="23">
        <v>283783.19</v>
      </c>
      <c r="DV37" s="23">
        <v>256387.55</v>
      </c>
      <c r="DW37" s="23">
        <v>285056.84000000003</v>
      </c>
      <c r="DX37" s="23">
        <v>111007.94</v>
      </c>
      <c r="DY37" s="23">
        <v>179140.01</v>
      </c>
      <c r="DZ37" s="23">
        <v>351191.81</v>
      </c>
      <c r="EA37" s="23">
        <v>83300.98</v>
      </c>
      <c r="EB37" s="23">
        <v>319570.57</v>
      </c>
      <c r="EC37" s="23">
        <v>214329.95</v>
      </c>
      <c r="ED37" s="23">
        <v>334512.36</v>
      </c>
      <c r="EE37" s="23">
        <v>220928.23</v>
      </c>
      <c r="EF37" s="23">
        <v>1022572.17</v>
      </c>
      <c r="EG37" s="23">
        <v>208354.87</v>
      </c>
      <c r="EH37" s="23">
        <v>240801.43</v>
      </c>
      <c r="EI37" s="23">
        <v>9632439.0299999993</v>
      </c>
      <c r="EJ37" s="23">
        <v>5352533.99</v>
      </c>
      <c r="EK37" s="23">
        <v>275486.11</v>
      </c>
      <c r="EL37" s="23">
        <v>293513.15000000002</v>
      </c>
      <c r="EM37" s="23">
        <v>211777.23</v>
      </c>
      <c r="EN37" s="23">
        <v>684421.12</v>
      </c>
      <c r="EO37" s="23">
        <v>230501.94</v>
      </c>
      <c r="EP37" s="23">
        <v>163095.31</v>
      </c>
      <c r="EQ37" s="23">
        <v>1191731.8600000001</v>
      </c>
      <c r="ER37" s="23">
        <v>157100.31</v>
      </c>
      <c r="ES37" s="23">
        <v>171805.46</v>
      </c>
      <c r="ET37" s="23">
        <v>202607.38</v>
      </c>
      <c r="EU37" s="23">
        <v>440646.76</v>
      </c>
      <c r="EV37" s="23">
        <v>85517.54</v>
      </c>
      <c r="EW37" s="23">
        <v>362361.5</v>
      </c>
      <c r="EX37" s="23">
        <v>207396.52</v>
      </c>
      <c r="EY37" s="23">
        <v>303249.13</v>
      </c>
      <c r="EZ37" s="23">
        <v>128566.41</v>
      </c>
      <c r="FA37" s="23">
        <v>762138.43</v>
      </c>
      <c r="FB37" s="23">
        <v>12221.33</v>
      </c>
      <c r="FC37" s="23">
        <v>1051979.6399999999</v>
      </c>
      <c r="FD37" s="23">
        <v>290411.21000000002</v>
      </c>
      <c r="FE37" s="23">
        <v>99414.93</v>
      </c>
      <c r="FF37" s="23">
        <v>209655.66</v>
      </c>
      <c r="FG37" s="23">
        <v>135700.13</v>
      </c>
      <c r="FH37" s="23">
        <v>63688.61</v>
      </c>
      <c r="FI37" s="23">
        <v>123294.72</v>
      </c>
      <c r="FJ37" s="23">
        <v>0</v>
      </c>
      <c r="FK37" s="23">
        <v>2073.1</v>
      </c>
      <c r="FL37" s="23">
        <v>1444271.27</v>
      </c>
      <c r="FM37" s="23">
        <v>1496436.75</v>
      </c>
      <c r="FN37" s="23">
        <v>11112417.84</v>
      </c>
      <c r="FO37" s="23">
        <v>0</v>
      </c>
      <c r="FP37" s="23">
        <v>183720.26</v>
      </c>
      <c r="FQ37" s="23">
        <v>0</v>
      </c>
      <c r="FR37" s="23">
        <v>0</v>
      </c>
      <c r="FS37" s="23">
        <v>0</v>
      </c>
      <c r="FT37" s="23">
        <v>0</v>
      </c>
      <c r="FU37" s="23">
        <v>461925.7</v>
      </c>
      <c r="FV37" s="23">
        <v>396569.06</v>
      </c>
      <c r="FW37" s="23">
        <v>200307.1</v>
      </c>
      <c r="FX37" s="23">
        <v>73761.259999999995</v>
      </c>
      <c r="FY37" s="23"/>
    </row>
    <row r="38" spans="1:184" x14ac:dyDescent="0.25">
      <c r="A38" t="s">
        <v>417</v>
      </c>
      <c r="C38" s="23">
        <f>C17-C37</f>
        <v>249368.39999999991</v>
      </c>
      <c r="D38" s="23">
        <f t="shared" ref="D38:BO38" si="12">D17-D37</f>
        <v>780188.08000000194</v>
      </c>
      <c r="E38" s="23">
        <f t="shared" si="12"/>
        <v>-259224</v>
      </c>
      <c r="F38" s="23">
        <f t="shared" si="12"/>
        <v>357944.85000000149</v>
      </c>
      <c r="G38" s="23">
        <f t="shared" si="12"/>
        <v>87279.409999999974</v>
      </c>
      <c r="H38" s="23">
        <f t="shared" si="12"/>
        <v>65278.069999999949</v>
      </c>
      <c r="I38" s="23">
        <f t="shared" si="12"/>
        <v>-181591.31999999937</v>
      </c>
      <c r="J38" s="23">
        <f t="shared" si="12"/>
        <v>75265.310000000056</v>
      </c>
      <c r="K38" s="23">
        <f t="shared" si="12"/>
        <v>24326.640000000014</v>
      </c>
      <c r="L38" s="23">
        <f t="shared" si="12"/>
        <v>-157936.51</v>
      </c>
      <c r="M38" s="23">
        <f t="shared" si="12"/>
        <v>-49800.920000000042</v>
      </c>
      <c r="N38" s="23">
        <f t="shared" si="12"/>
        <v>4308021.8499999978</v>
      </c>
      <c r="O38" s="23">
        <f t="shared" si="12"/>
        <v>442464.58000000007</v>
      </c>
      <c r="P38" s="23">
        <f t="shared" si="12"/>
        <v>22145.900000000023</v>
      </c>
      <c r="Q38" s="23">
        <f t="shared" si="12"/>
        <v>3307464.4899999984</v>
      </c>
      <c r="R38" s="23">
        <f t="shared" si="12"/>
        <v>112716.1799999997</v>
      </c>
      <c r="S38" s="23">
        <f t="shared" si="12"/>
        <v>-1754.7600000000093</v>
      </c>
      <c r="T38" s="23">
        <f t="shared" si="12"/>
        <v>980.81999999997788</v>
      </c>
      <c r="U38" s="23">
        <f t="shared" si="12"/>
        <v>6895.7199999999975</v>
      </c>
      <c r="V38" s="23">
        <f t="shared" si="12"/>
        <v>19795.119999999995</v>
      </c>
      <c r="W38" s="23">
        <f t="shared" si="12"/>
        <v>23682.580000000016</v>
      </c>
      <c r="X38" s="23">
        <f t="shared" si="12"/>
        <v>7578.1999999999971</v>
      </c>
      <c r="Y38" s="23">
        <f t="shared" si="12"/>
        <v>38586.360000000044</v>
      </c>
      <c r="Z38" s="23">
        <f t="shared" si="12"/>
        <v>9661.9400000000023</v>
      </c>
      <c r="AA38" s="23">
        <f t="shared" si="12"/>
        <v>2350081.91</v>
      </c>
      <c r="AB38" s="23">
        <f t="shared" si="12"/>
        <v>-72409.19000000041</v>
      </c>
      <c r="AC38" s="23">
        <f t="shared" si="12"/>
        <v>-152291.25</v>
      </c>
      <c r="AD38" s="23">
        <f t="shared" si="12"/>
        <v>-186435.03000000003</v>
      </c>
      <c r="AE38" s="23">
        <f t="shared" si="12"/>
        <v>5173.4500000000116</v>
      </c>
      <c r="AF38" s="23">
        <f t="shared" si="12"/>
        <v>27146.690000000002</v>
      </c>
      <c r="AG38" s="23">
        <f t="shared" si="12"/>
        <v>-36536.700000000012</v>
      </c>
      <c r="AH38" s="23">
        <f t="shared" si="12"/>
        <v>52702.069999999949</v>
      </c>
      <c r="AI38" s="23">
        <f t="shared" si="12"/>
        <v>33280.850000000035</v>
      </c>
      <c r="AJ38" s="23">
        <f t="shared" si="12"/>
        <v>4350.210000000021</v>
      </c>
      <c r="AK38" s="23">
        <f t="shared" si="12"/>
        <v>7172.7399999999907</v>
      </c>
      <c r="AL38" s="23">
        <f t="shared" si="12"/>
        <v>33001.49000000002</v>
      </c>
      <c r="AM38" s="23">
        <f t="shared" si="12"/>
        <v>14055.469999999972</v>
      </c>
      <c r="AN38" s="23">
        <f t="shared" si="12"/>
        <v>17155.669999999991</v>
      </c>
      <c r="AO38" s="23">
        <f t="shared" si="12"/>
        <v>77484.39000000013</v>
      </c>
      <c r="AP38" s="23">
        <f t="shared" si="12"/>
        <v>-2580466.3900000006</v>
      </c>
      <c r="AQ38" s="23">
        <f t="shared" si="12"/>
        <v>-5001.9499999999825</v>
      </c>
      <c r="AR38" s="23">
        <f t="shared" si="12"/>
        <v>724442.75</v>
      </c>
      <c r="AS38" s="23">
        <f t="shared" si="12"/>
        <v>-756825.82000000007</v>
      </c>
      <c r="AT38" s="23">
        <f t="shared" si="12"/>
        <v>225467.27000000002</v>
      </c>
      <c r="AU38" s="23">
        <f t="shared" si="12"/>
        <v>3167.8699999999953</v>
      </c>
      <c r="AV38" s="23">
        <f t="shared" si="12"/>
        <v>4095.1699999999837</v>
      </c>
      <c r="AW38" s="23">
        <f t="shared" si="12"/>
        <v>21480.609999999986</v>
      </c>
      <c r="AX38" s="23">
        <f t="shared" si="12"/>
        <v>16837.229999999996</v>
      </c>
      <c r="AY38" s="23">
        <f t="shared" si="12"/>
        <v>19310.570000000007</v>
      </c>
      <c r="AZ38" s="23">
        <v>0</v>
      </c>
      <c r="BA38" s="23">
        <f t="shared" si="12"/>
        <v>453233.45999999996</v>
      </c>
      <c r="BB38" s="23">
        <f t="shared" si="12"/>
        <v>315597.29000000004</v>
      </c>
      <c r="BC38" s="23">
        <f t="shared" si="12"/>
        <v>-613763.45999999903</v>
      </c>
      <c r="BD38" s="23">
        <f t="shared" si="12"/>
        <v>20064.030000000028</v>
      </c>
      <c r="BE38" s="23">
        <f t="shared" si="12"/>
        <v>17377.089999999967</v>
      </c>
      <c r="BF38" s="23">
        <f t="shared" si="12"/>
        <v>1032877.2400000002</v>
      </c>
      <c r="BG38" s="23">
        <f t="shared" si="12"/>
        <v>24783.429999999935</v>
      </c>
      <c r="BH38" s="23">
        <f t="shared" si="12"/>
        <v>43429.929999999993</v>
      </c>
      <c r="BI38" s="23">
        <f t="shared" si="12"/>
        <v>22447.390000000014</v>
      </c>
      <c r="BJ38" s="23">
        <f t="shared" si="12"/>
        <v>63631.770000000019</v>
      </c>
      <c r="BK38" s="23">
        <f t="shared" si="12"/>
        <v>2829528.5099999979</v>
      </c>
      <c r="BL38" s="23">
        <f t="shared" si="12"/>
        <v>5302.9200000000128</v>
      </c>
      <c r="BM38" s="23">
        <f t="shared" si="12"/>
        <v>13106.200000000012</v>
      </c>
      <c r="BN38" s="23">
        <f t="shared" si="12"/>
        <v>75658.229999999981</v>
      </c>
      <c r="BO38" s="23">
        <f t="shared" si="12"/>
        <v>56832.469999999972</v>
      </c>
      <c r="BP38" s="23">
        <f t="shared" ref="BP38:EA38" si="13">BP17-BP37</f>
        <v>1335.3600000000006</v>
      </c>
      <c r="BQ38" s="23">
        <f t="shared" si="13"/>
        <v>-678478.62999999989</v>
      </c>
      <c r="BR38" s="23">
        <f t="shared" si="13"/>
        <v>59932.009999999776</v>
      </c>
      <c r="BS38" s="23">
        <f t="shared" si="13"/>
        <v>7663.5899999999674</v>
      </c>
      <c r="BT38" s="23">
        <f t="shared" si="13"/>
        <v>-3145.5500000000175</v>
      </c>
      <c r="BU38" s="23">
        <f t="shared" si="13"/>
        <v>-12997.080000000016</v>
      </c>
      <c r="BV38" s="23">
        <f t="shared" si="13"/>
        <v>-85466.32</v>
      </c>
      <c r="BW38" s="23">
        <f t="shared" si="13"/>
        <v>-210765.91000000003</v>
      </c>
      <c r="BX38" s="23">
        <f t="shared" si="13"/>
        <v>12627.100000000006</v>
      </c>
      <c r="BY38" s="23">
        <f t="shared" si="13"/>
        <v>11361.440000000002</v>
      </c>
      <c r="BZ38" s="23">
        <f t="shared" si="13"/>
        <v>9821.8500000000058</v>
      </c>
      <c r="CA38" s="23">
        <f t="shared" si="13"/>
        <v>4915.119999999999</v>
      </c>
      <c r="CB38" s="23">
        <f t="shared" si="13"/>
        <v>-713734.86000000313</v>
      </c>
      <c r="CC38" s="23">
        <f t="shared" si="13"/>
        <v>20978.23000000001</v>
      </c>
      <c r="CD38" s="23">
        <f t="shared" si="13"/>
        <v>-65552.540000000008</v>
      </c>
      <c r="CE38" s="23">
        <f t="shared" si="13"/>
        <v>-4312.5500000000029</v>
      </c>
      <c r="CF38" s="23">
        <f t="shared" si="13"/>
        <v>10840.979999999996</v>
      </c>
      <c r="CG38" s="23">
        <f t="shared" si="13"/>
        <v>17065.53</v>
      </c>
      <c r="CH38" s="23">
        <f t="shared" si="13"/>
        <v>16842.810000000012</v>
      </c>
      <c r="CI38" s="23">
        <f t="shared" si="13"/>
        <v>-15443.539999999979</v>
      </c>
      <c r="CJ38" s="23">
        <f t="shared" si="13"/>
        <v>11569.84</v>
      </c>
      <c r="CK38" s="23">
        <f t="shared" si="13"/>
        <v>140861.31000000006</v>
      </c>
      <c r="CL38" s="23">
        <f t="shared" si="13"/>
        <v>49046.560000000056</v>
      </c>
      <c r="CM38" s="23">
        <f t="shared" si="13"/>
        <v>3358.4399999999441</v>
      </c>
      <c r="CN38" s="23">
        <f t="shared" si="13"/>
        <v>2063806.209999999</v>
      </c>
      <c r="CO38" s="23">
        <f t="shared" si="13"/>
        <v>569273.41999999993</v>
      </c>
      <c r="CP38" s="23">
        <f t="shared" si="13"/>
        <v>25603.190000000002</v>
      </c>
      <c r="CQ38" s="23">
        <f t="shared" si="13"/>
        <v>9885.640000000014</v>
      </c>
      <c r="CR38" s="23">
        <f t="shared" si="13"/>
        <v>16393.589999999997</v>
      </c>
      <c r="CS38" s="23">
        <f t="shared" si="13"/>
        <v>13263.829999999987</v>
      </c>
      <c r="CT38" s="23">
        <f t="shared" si="13"/>
        <v>-43.110000000000582</v>
      </c>
      <c r="CU38" s="23">
        <f t="shared" si="13"/>
        <v>45625.76999999996</v>
      </c>
      <c r="CV38" s="23">
        <f t="shared" si="13"/>
        <v>5781.8400000000038</v>
      </c>
      <c r="CW38" s="23">
        <f t="shared" si="13"/>
        <v>12687.290000000008</v>
      </c>
      <c r="CX38" s="23">
        <f t="shared" si="13"/>
        <v>237.73999999999069</v>
      </c>
      <c r="CY38" s="23">
        <f t="shared" si="13"/>
        <v>8651.489999999998</v>
      </c>
      <c r="CZ38" s="23">
        <f t="shared" si="13"/>
        <v>108869.5</v>
      </c>
      <c r="DA38" s="23">
        <f t="shared" si="13"/>
        <v>-12261.5</v>
      </c>
      <c r="DB38" s="23">
        <f t="shared" si="13"/>
        <v>18755.299999999988</v>
      </c>
      <c r="DC38" s="23">
        <f t="shared" si="13"/>
        <v>-783.5</v>
      </c>
      <c r="DD38" s="23">
        <f t="shared" si="13"/>
        <v>19533.64</v>
      </c>
      <c r="DE38" s="23">
        <f t="shared" si="13"/>
        <v>-21777.62999999999</v>
      </c>
      <c r="DF38" s="23">
        <f t="shared" si="13"/>
        <v>102531.55000000075</v>
      </c>
      <c r="DG38" s="23">
        <f t="shared" si="13"/>
        <v>3760.2899999999936</v>
      </c>
      <c r="DH38" s="23">
        <f t="shared" si="13"/>
        <v>47473.839999999967</v>
      </c>
      <c r="DI38" s="23">
        <f t="shared" si="13"/>
        <v>59305.300000000047</v>
      </c>
      <c r="DJ38" s="23">
        <f t="shared" si="13"/>
        <v>44576.94</v>
      </c>
      <c r="DK38" s="23">
        <f t="shared" si="13"/>
        <v>20127.600000000035</v>
      </c>
      <c r="DL38" s="23">
        <f t="shared" si="13"/>
        <v>198105.41999999993</v>
      </c>
      <c r="DM38" s="23">
        <f t="shared" si="13"/>
        <v>29184.900000000023</v>
      </c>
      <c r="DN38" s="23">
        <f t="shared" si="13"/>
        <v>78745.400000000023</v>
      </c>
      <c r="DO38" s="23">
        <f t="shared" si="13"/>
        <v>168676.76</v>
      </c>
      <c r="DP38" s="23">
        <f t="shared" si="13"/>
        <v>20115.349999999977</v>
      </c>
      <c r="DQ38" s="23">
        <f t="shared" si="13"/>
        <v>0</v>
      </c>
      <c r="DR38" s="23">
        <f t="shared" si="13"/>
        <v>73064.720000000088</v>
      </c>
      <c r="DS38" s="23">
        <f t="shared" si="13"/>
        <v>44319.780000000028</v>
      </c>
      <c r="DT38" s="23">
        <f t="shared" si="13"/>
        <v>31246.390000000014</v>
      </c>
      <c r="DU38" s="23">
        <f t="shared" si="13"/>
        <v>31807.950000000012</v>
      </c>
      <c r="DV38" s="23">
        <f t="shared" si="13"/>
        <v>16586.419999999984</v>
      </c>
      <c r="DW38" s="23">
        <f t="shared" si="13"/>
        <v>29572.199999999953</v>
      </c>
      <c r="DX38" s="23">
        <f t="shared" si="13"/>
        <v>-1121.5800000000017</v>
      </c>
      <c r="DY38" s="23">
        <f t="shared" si="13"/>
        <v>-7222.2900000000081</v>
      </c>
      <c r="DZ38" s="23">
        <f t="shared" si="13"/>
        <v>-32101.020000000019</v>
      </c>
      <c r="EA38" s="23">
        <f t="shared" si="13"/>
        <v>-83300.98</v>
      </c>
      <c r="EB38" s="23">
        <f t="shared" ref="EB38:FX38" si="14">EB17-EB37</f>
        <v>33662.089999999967</v>
      </c>
      <c r="EC38" s="23">
        <f t="shared" si="14"/>
        <v>27317.449999999983</v>
      </c>
      <c r="ED38" s="23">
        <f t="shared" si="14"/>
        <v>-334512.36</v>
      </c>
      <c r="EE38" s="23">
        <f t="shared" si="14"/>
        <v>17778.329999999987</v>
      </c>
      <c r="EF38" s="23">
        <f t="shared" si="14"/>
        <v>80694.979999999865</v>
      </c>
      <c r="EG38" s="23">
        <f t="shared" si="14"/>
        <v>28923.410000000003</v>
      </c>
      <c r="EH38" s="23">
        <f t="shared" si="14"/>
        <v>28821.109999999986</v>
      </c>
      <c r="EI38" s="23">
        <f t="shared" si="14"/>
        <v>400370.05000000075</v>
      </c>
      <c r="EJ38" s="23">
        <f t="shared" si="14"/>
        <v>986891.04</v>
      </c>
      <c r="EK38" s="23">
        <f t="shared" si="14"/>
        <v>53617.31</v>
      </c>
      <c r="EL38" s="23">
        <f t="shared" si="14"/>
        <v>11410.909999999974</v>
      </c>
      <c r="EM38" s="23">
        <f t="shared" si="14"/>
        <v>7315.6399999999849</v>
      </c>
      <c r="EN38" s="23">
        <f t="shared" si="14"/>
        <v>60444.640000000014</v>
      </c>
      <c r="EO38" s="23">
        <f t="shared" si="14"/>
        <v>12799.619999999995</v>
      </c>
      <c r="EP38" s="23">
        <f t="shared" si="14"/>
        <v>3624.2300000000105</v>
      </c>
      <c r="EQ38" s="23">
        <f t="shared" si="14"/>
        <v>171641.43999999994</v>
      </c>
      <c r="ER38" s="23">
        <f t="shared" si="14"/>
        <v>-8343.8099999999977</v>
      </c>
      <c r="ES38" s="23">
        <f t="shared" si="14"/>
        <v>7325.6000000000058</v>
      </c>
      <c r="ET38" s="23">
        <f t="shared" si="14"/>
        <v>19075.410000000003</v>
      </c>
      <c r="EU38" s="23">
        <f t="shared" si="14"/>
        <v>41878.559999999998</v>
      </c>
      <c r="EV38" s="23">
        <f t="shared" si="14"/>
        <v>-7546.3399999999965</v>
      </c>
      <c r="EW38" s="23">
        <f t="shared" si="14"/>
        <v>2246.8300000000163</v>
      </c>
      <c r="EX38" s="23">
        <f t="shared" si="14"/>
        <v>24794.53</v>
      </c>
      <c r="EY38" s="23">
        <f t="shared" si="14"/>
        <v>129240.10999999999</v>
      </c>
      <c r="EZ38" s="23">
        <f t="shared" si="14"/>
        <v>9891.8999999999942</v>
      </c>
      <c r="FA38" s="23">
        <f t="shared" si="14"/>
        <v>-758001.62</v>
      </c>
      <c r="FB38" s="23">
        <f t="shared" si="14"/>
        <v>-3874.75</v>
      </c>
      <c r="FC38" s="23">
        <f t="shared" si="14"/>
        <v>-245082.20999999985</v>
      </c>
      <c r="FD38" s="23">
        <f t="shared" si="14"/>
        <v>23642.199999999953</v>
      </c>
      <c r="FE38" s="23">
        <f t="shared" si="14"/>
        <v>338.40000000000873</v>
      </c>
      <c r="FF38" s="23">
        <f t="shared" si="14"/>
        <v>22938.570000000007</v>
      </c>
      <c r="FG38" s="23">
        <f t="shared" si="14"/>
        <v>14649.100000000006</v>
      </c>
      <c r="FH38" s="23">
        <f t="shared" si="14"/>
        <v>-12567.54</v>
      </c>
      <c r="FI38" s="23">
        <f t="shared" si="14"/>
        <v>-123294.72</v>
      </c>
      <c r="FJ38" s="23">
        <f t="shared" si="14"/>
        <v>0</v>
      </c>
      <c r="FK38" s="23">
        <f t="shared" si="14"/>
        <v>-2073.1</v>
      </c>
      <c r="FL38" s="23">
        <f t="shared" si="14"/>
        <v>222299.82000000007</v>
      </c>
      <c r="FM38" s="23">
        <f t="shared" si="14"/>
        <v>100257.03000000003</v>
      </c>
      <c r="FN38" s="23">
        <f t="shared" si="14"/>
        <v>165752.49000000022</v>
      </c>
      <c r="FO38" s="23">
        <f t="shared" si="14"/>
        <v>0</v>
      </c>
      <c r="FP38" s="23">
        <f t="shared" si="14"/>
        <v>-183720.26</v>
      </c>
      <c r="FQ38" s="23">
        <f t="shared" si="14"/>
        <v>0</v>
      </c>
      <c r="FR38" s="23">
        <f t="shared" si="14"/>
        <v>0</v>
      </c>
      <c r="FS38" s="23">
        <f t="shared" si="14"/>
        <v>0</v>
      </c>
      <c r="FT38" s="23">
        <f t="shared" si="14"/>
        <v>0</v>
      </c>
      <c r="FU38" s="23">
        <f t="shared" si="14"/>
        <v>54478.609999999986</v>
      </c>
      <c r="FV38" s="23">
        <f t="shared" si="14"/>
        <v>43987.409999999974</v>
      </c>
      <c r="FW38" s="23">
        <f t="shared" si="14"/>
        <v>10947.809999999998</v>
      </c>
      <c r="FX38" s="23">
        <f t="shared" si="14"/>
        <v>8668.3500000000058</v>
      </c>
      <c r="FY38" s="11"/>
      <c r="FZ38" s="19">
        <f>SUM(C38:FY38)</f>
        <v>16991872.679999989</v>
      </c>
      <c r="GA38" s="23"/>
      <c r="GB38" s="24"/>
    </row>
    <row r="39" spans="1:184" x14ac:dyDescent="0.25">
      <c r="FY39" s="11"/>
    </row>
    <row r="40" spans="1:184" x14ac:dyDescent="0.25">
      <c r="A40" t="s">
        <v>418</v>
      </c>
      <c r="C40" s="23">
        <v>3586652.1</v>
      </c>
      <c r="D40" s="23">
        <v>20166926.655333333</v>
      </c>
      <c r="E40" s="23">
        <v>2830715.2728333329</v>
      </c>
      <c r="F40" s="23">
        <v>11845148.529999999</v>
      </c>
      <c r="G40" s="23">
        <v>263005.06</v>
      </c>
      <c r="H40" s="23">
        <v>669732.51</v>
      </c>
      <c r="I40" s="23">
        <v>4813884.0168542163</v>
      </c>
      <c r="J40" s="23">
        <v>1355554.2333333332</v>
      </c>
      <c r="K40" s="23">
        <v>172559</v>
      </c>
      <c r="L40" s="23">
        <v>489583.86849999998</v>
      </c>
      <c r="M40" s="23">
        <v>576651</v>
      </c>
      <c r="N40" s="23">
        <v>29575563.800000001</v>
      </c>
      <c r="O40" s="23">
        <v>5582366.1023333333</v>
      </c>
      <c r="P40" s="23">
        <v>225392.49</v>
      </c>
      <c r="Q40" s="23">
        <v>22784464.674833335</v>
      </c>
      <c r="R40" s="23">
        <v>4228839.49</v>
      </c>
      <c r="S40" s="23">
        <v>553899.4</v>
      </c>
      <c r="T40" s="23">
        <v>183595.92</v>
      </c>
      <c r="U40" s="23">
        <v>30770.49</v>
      </c>
      <c r="V40" s="23">
        <v>213799.13</v>
      </c>
      <c r="W40" s="23">
        <v>165881.46</v>
      </c>
      <c r="X40" s="23">
        <v>56038.61</v>
      </c>
      <c r="Y40" s="23">
        <v>509461.8</v>
      </c>
      <c r="Z40" s="23">
        <v>220449.13</v>
      </c>
      <c r="AA40" s="23">
        <v>11282091.305000002</v>
      </c>
      <c r="AB40" s="23">
        <v>4209174.3366060741</v>
      </c>
      <c r="AC40" s="23">
        <v>289673.8</v>
      </c>
      <c r="AD40" s="23">
        <v>477692.75</v>
      </c>
      <c r="AE40" s="23">
        <v>98726.54</v>
      </c>
      <c r="AF40" s="23">
        <v>144504.32000000001</v>
      </c>
      <c r="AG40" s="23">
        <v>228975.1</v>
      </c>
      <c r="AH40" s="23">
        <v>768265.16</v>
      </c>
      <c r="AI40" s="23">
        <v>326812.49</v>
      </c>
      <c r="AJ40" s="23">
        <v>167839.18</v>
      </c>
      <c r="AK40" s="23">
        <v>164296.72</v>
      </c>
      <c r="AL40" s="23">
        <v>150568.68</v>
      </c>
      <c r="AM40" s="23">
        <v>291067.7</v>
      </c>
      <c r="AN40" s="23">
        <v>54380.73</v>
      </c>
      <c r="AO40" s="23">
        <v>2656558.4270883333</v>
      </c>
      <c r="AP40" s="23">
        <v>22203233.649833336</v>
      </c>
      <c r="AQ40" s="23">
        <v>167583.24</v>
      </c>
      <c r="AR40" s="23">
        <v>26701059.088333331</v>
      </c>
      <c r="AS40" s="23">
        <v>2087196.5733333332</v>
      </c>
      <c r="AT40" s="23">
        <v>1006578.45</v>
      </c>
      <c r="AU40" s="23">
        <v>222855.4</v>
      </c>
      <c r="AV40" s="23">
        <v>278143.99</v>
      </c>
      <c r="AW40" s="23">
        <v>236992.1</v>
      </c>
      <c r="AX40" s="23">
        <v>51059.61</v>
      </c>
      <c r="AY40" s="23">
        <v>290642.62</v>
      </c>
      <c r="AZ40" s="23">
        <v>8555298.6917279996</v>
      </c>
      <c r="BA40" s="23">
        <v>5394332.457072</v>
      </c>
      <c r="BB40" s="23">
        <v>5775752.4070500005</v>
      </c>
      <c r="BC40" s="27">
        <v>12164677.629999999</v>
      </c>
      <c r="BD40" s="23">
        <v>1619767.5085433335</v>
      </c>
      <c r="BE40" s="23">
        <v>713079.23</v>
      </c>
      <c r="BF40" s="23">
        <v>13327076.332333334</v>
      </c>
      <c r="BG40" s="23">
        <v>744062.96694000007</v>
      </c>
      <c r="BH40" s="23">
        <v>390425.13</v>
      </c>
      <c r="BI40" s="23">
        <v>270409.87</v>
      </c>
      <c r="BJ40" s="23">
        <v>2971323.0300000003</v>
      </c>
      <c r="BK40" s="23">
        <v>17290065.629999999</v>
      </c>
      <c r="BL40" s="23">
        <v>184519.43</v>
      </c>
      <c r="BM40" s="23">
        <v>272664.88</v>
      </c>
      <c r="BN40" s="23">
        <v>1880489.42</v>
      </c>
      <c r="BO40" s="23">
        <v>790299.61</v>
      </c>
      <c r="BP40" s="23">
        <v>103026.44</v>
      </c>
      <c r="BQ40" s="23">
        <v>2420791.41</v>
      </c>
      <c r="BR40" s="23">
        <v>3022487.49</v>
      </c>
      <c r="BS40" s="23">
        <v>607180.73</v>
      </c>
      <c r="BT40" s="23">
        <v>204153.51</v>
      </c>
      <c r="BU40" s="23">
        <v>267808.89</v>
      </c>
      <c r="BV40" s="23">
        <v>85466.32</v>
      </c>
      <c r="BW40" s="23">
        <v>535857.65</v>
      </c>
      <c r="BX40" s="23">
        <v>33090.589999999997</v>
      </c>
      <c r="BY40" s="23">
        <v>171847.06</v>
      </c>
      <c r="BZ40" s="23">
        <v>193236.33</v>
      </c>
      <c r="CA40" s="23">
        <v>11390.85</v>
      </c>
      <c r="CB40" s="23">
        <v>32701671.706666671</v>
      </c>
      <c r="CC40" s="23">
        <v>187028.59</v>
      </c>
      <c r="CD40" s="23">
        <v>301084.13</v>
      </c>
      <c r="CE40" s="23">
        <v>124535.69</v>
      </c>
      <c r="CF40" s="23">
        <v>109827.61</v>
      </c>
      <c r="CG40" s="23">
        <v>202550.44</v>
      </c>
      <c r="CH40" s="23">
        <v>120928.64</v>
      </c>
      <c r="CI40" s="23">
        <v>410001.54</v>
      </c>
      <c r="CJ40" s="23">
        <v>29104.7</v>
      </c>
      <c r="CK40" s="23">
        <v>3117764.5200000005</v>
      </c>
      <c r="CL40" s="23">
        <v>915370.1</v>
      </c>
      <c r="CM40" s="23">
        <v>616049.76</v>
      </c>
      <c r="CN40" s="23">
        <v>12791905.593333336</v>
      </c>
      <c r="CO40" s="23">
        <v>4899093.2158333333</v>
      </c>
      <c r="CP40" s="23">
        <v>35504.75</v>
      </c>
      <c r="CQ40" s="23">
        <v>572063.24</v>
      </c>
      <c r="CR40" s="23">
        <v>243833.16</v>
      </c>
      <c r="CS40" s="23">
        <v>206603.39</v>
      </c>
      <c r="CT40" s="23">
        <v>118741.08</v>
      </c>
      <c r="CU40" s="27">
        <v>288597.59000000003</v>
      </c>
      <c r="CV40" s="23">
        <v>40509.03</v>
      </c>
      <c r="CW40" s="23">
        <v>134222.41</v>
      </c>
      <c r="CX40" s="23">
        <v>257345.19</v>
      </c>
      <c r="CY40" s="23">
        <v>64202.93</v>
      </c>
      <c r="CZ40" s="23">
        <v>1022112.447</v>
      </c>
      <c r="DA40" s="23">
        <v>160487.10999999999</v>
      </c>
      <c r="DB40" s="23">
        <v>239200.78</v>
      </c>
      <c r="DC40" s="23">
        <v>126062.29</v>
      </c>
      <c r="DD40" s="23">
        <v>96007.35</v>
      </c>
      <c r="DE40" s="23">
        <v>99679.65</v>
      </c>
      <c r="DF40" s="23">
        <v>10549643.213333335</v>
      </c>
      <c r="DG40" s="23">
        <v>40634.730000000003</v>
      </c>
      <c r="DH40" s="23">
        <v>730060.64716666669</v>
      </c>
      <c r="DI40" s="23">
        <v>969860.24</v>
      </c>
      <c r="DJ40" s="23">
        <v>426282.01</v>
      </c>
      <c r="DK40" s="23">
        <v>353546.91</v>
      </c>
      <c r="DL40" s="23">
        <v>3116203.1833333336</v>
      </c>
      <c r="DM40" s="23">
        <v>259034.3</v>
      </c>
      <c r="DN40" s="23">
        <v>515830.77</v>
      </c>
      <c r="DO40" s="23">
        <v>1944649.18</v>
      </c>
      <c r="DP40" s="23">
        <v>202551.39</v>
      </c>
      <c r="DQ40" s="23">
        <v>0</v>
      </c>
      <c r="DR40" s="23">
        <v>991662.88</v>
      </c>
      <c r="DS40" s="23">
        <v>526629.53</v>
      </c>
      <c r="DT40" s="23">
        <v>210804.75</v>
      </c>
      <c r="DU40" s="23">
        <v>283783.19</v>
      </c>
      <c r="DV40" s="23">
        <v>256387.55</v>
      </c>
      <c r="DW40" s="23">
        <v>285056.84000000003</v>
      </c>
      <c r="DX40" s="23">
        <v>111007.94</v>
      </c>
      <c r="DY40" s="23">
        <v>179140.01</v>
      </c>
      <c r="DZ40" s="23">
        <v>351191.81</v>
      </c>
      <c r="EA40" s="23">
        <v>83300.98</v>
      </c>
      <c r="EB40" s="23">
        <v>319570.57</v>
      </c>
      <c r="EC40" s="23">
        <v>214329.95</v>
      </c>
      <c r="ED40" s="23">
        <v>200106.43</v>
      </c>
      <c r="EE40" s="23">
        <v>220928.23</v>
      </c>
      <c r="EF40" s="23">
        <v>1022572.17</v>
      </c>
      <c r="EG40" s="23">
        <v>208354.87</v>
      </c>
      <c r="EH40" s="23">
        <v>240801.43</v>
      </c>
      <c r="EI40" s="23">
        <v>9457908.3199999984</v>
      </c>
      <c r="EJ40" s="23">
        <v>5265043.28</v>
      </c>
      <c r="EK40" s="23">
        <v>275486.11</v>
      </c>
      <c r="EL40" s="23">
        <v>285279.81666666671</v>
      </c>
      <c r="EM40" s="23">
        <v>211777.23</v>
      </c>
      <c r="EN40" s="23">
        <v>684421.12</v>
      </c>
      <c r="EO40" s="23">
        <v>230501.94</v>
      </c>
      <c r="EP40" s="23">
        <v>163095.31</v>
      </c>
      <c r="EQ40" s="23">
        <v>1198897.1000000001</v>
      </c>
      <c r="ER40" s="23">
        <v>157100.31</v>
      </c>
      <c r="ES40" s="23">
        <v>171805.46</v>
      </c>
      <c r="ET40" s="23">
        <v>202607.38</v>
      </c>
      <c r="EU40" s="23">
        <v>440646.76</v>
      </c>
      <c r="EV40" s="23">
        <v>85517.54</v>
      </c>
      <c r="EW40" s="23">
        <v>362361.5</v>
      </c>
      <c r="EX40" s="23">
        <v>207396.52</v>
      </c>
      <c r="EY40" s="23">
        <v>303249.13</v>
      </c>
      <c r="EZ40" s="23">
        <v>128566.41</v>
      </c>
      <c r="FA40" s="23">
        <v>755010.32300000009</v>
      </c>
      <c r="FB40" s="23">
        <v>12221.33</v>
      </c>
      <c r="FC40" s="23">
        <v>1036345.7625</v>
      </c>
      <c r="FD40" s="23">
        <v>290411.21000000002</v>
      </c>
      <c r="FE40" s="23">
        <v>99414.93</v>
      </c>
      <c r="FF40" s="23">
        <v>209655.66</v>
      </c>
      <c r="FG40" s="23">
        <v>135700.13</v>
      </c>
      <c r="FH40" s="23">
        <v>63688.61</v>
      </c>
      <c r="FI40" s="23">
        <v>123294.72</v>
      </c>
      <c r="FJ40" s="23">
        <v>0</v>
      </c>
      <c r="FK40" s="23">
        <v>2073.1</v>
      </c>
      <c r="FL40" s="23">
        <v>1308310.5966666667</v>
      </c>
      <c r="FM40" s="23">
        <v>1436280.1</v>
      </c>
      <c r="FN40" s="23">
        <v>10612566.929333333</v>
      </c>
      <c r="FO40" s="23">
        <v>0</v>
      </c>
      <c r="FP40" s="23">
        <v>166355.71250000002</v>
      </c>
      <c r="FQ40" s="23">
        <v>0</v>
      </c>
      <c r="FR40" s="23">
        <v>0</v>
      </c>
      <c r="FS40" s="23">
        <v>0</v>
      </c>
      <c r="FT40" s="23">
        <v>0</v>
      </c>
      <c r="FU40" s="23">
        <v>461925.7</v>
      </c>
      <c r="FV40" s="23">
        <v>396569.06</v>
      </c>
      <c r="FW40" s="23">
        <v>200307.1</v>
      </c>
      <c r="FX40" s="23">
        <v>73761.259999999995</v>
      </c>
      <c r="FY40" s="11"/>
      <c r="FZ40" s="24"/>
    </row>
    <row r="41" spans="1:184" x14ac:dyDescent="0.25">
      <c r="A41" t="s">
        <v>419</v>
      </c>
      <c r="C41" s="40">
        <f>C29-C40</f>
        <v>247951.25999999978</v>
      </c>
      <c r="D41" s="23">
        <f t="shared" ref="D41:BO41" si="15">D29-D40</f>
        <v>839300.19466666877</v>
      </c>
      <c r="E41" s="23">
        <f t="shared" si="15"/>
        <v>-217081.142833333</v>
      </c>
      <c r="F41" s="23">
        <f t="shared" si="15"/>
        <v>390329.16999999993</v>
      </c>
      <c r="G41" s="23">
        <f t="shared" si="15"/>
        <v>87279.409999999974</v>
      </c>
      <c r="H41" s="23">
        <f t="shared" si="15"/>
        <v>65278.069999999949</v>
      </c>
      <c r="I41" s="23">
        <f t="shared" si="15"/>
        <v>-224608.11685421597</v>
      </c>
      <c r="J41" s="23">
        <f t="shared" si="15"/>
        <v>74206.896666666726</v>
      </c>
      <c r="K41" s="23">
        <f t="shared" si="15"/>
        <v>24326.640000000014</v>
      </c>
      <c r="L41" s="23">
        <f t="shared" si="15"/>
        <v>-159019.9485</v>
      </c>
      <c r="M41" s="23">
        <f t="shared" si="15"/>
        <v>-49800.920000000042</v>
      </c>
      <c r="N41" s="23">
        <f t="shared" si="15"/>
        <v>4307801.0100000016</v>
      </c>
      <c r="O41" s="23">
        <f t="shared" si="15"/>
        <v>441482.00766666699</v>
      </c>
      <c r="P41" s="23">
        <f t="shared" si="15"/>
        <v>22145.900000000023</v>
      </c>
      <c r="Q41" s="23">
        <f t="shared" si="15"/>
        <v>3257376.9351666644</v>
      </c>
      <c r="R41" s="23">
        <f t="shared" si="15"/>
        <v>112716.1799999997</v>
      </c>
      <c r="S41" s="23">
        <f t="shared" si="15"/>
        <v>-1754.7600000000093</v>
      </c>
      <c r="T41" s="23">
        <f t="shared" si="15"/>
        <v>980.81999999997788</v>
      </c>
      <c r="U41" s="23">
        <f t="shared" si="15"/>
        <v>6895.7199999999975</v>
      </c>
      <c r="V41" s="23">
        <f t="shared" si="15"/>
        <v>19795.119999999995</v>
      </c>
      <c r="W41" s="23">
        <f t="shared" si="15"/>
        <v>23682.580000000016</v>
      </c>
      <c r="X41" s="23">
        <f t="shared" si="15"/>
        <v>7578.1999999999971</v>
      </c>
      <c r="Y41" s="23">
        <f t="shared" si="15"/>
        <v>38586.360000000044</v>
      </c>
      <c r="Z41" s="23">
        <f t="shared" si="15"/>
        <v>9661.9400000000023</v>
      </c>
      <c r="AA41" s="23">
        <f t="shared" si="15"/>
        <v>2347907.8749999981</v>
      </c>
      <c r="AB41" s="23">
        <f t="shared" si="15"/>
        <v>-74289.156606073957</v>
      </c>
      <c r="AC41" s="23">
        <f t="shared" si="15"/>
        <v>-152291.25</v>
      </c>
      <c r="AD41" s="23">
        <f t="shared" si="15"/>
        <v>-193943.27000000002</v>
      </c>
      <c r="AE41" s="23">
        <f t="shared" si="15"/>
        <v>5173.4500000000116</v>
      </c>
      <c r="AF41" s="23">
        <f t="shared" si="15"/>
        <v>27146.690000000002</v>
      </c>
      <c r="AG41" s="23">
        <f t="shared" si="15"/>
        <v>-36536.700000000012</v>
      </c>
      <c r="AH41" s="23">
        <f t="shared" si="15"/>
        <v>52702.069999999949</v>
      </c>
      <c r="AI41" s="23">
        <f t="shared" si="15"/>
        <v>33280.850000000035</v>
      </c>
      <c r="AJ41" s="23">
        <f t="shared" si="15"/>
        <v>4350.210000000021</v>
      </c>
      <c r="AK41" s="23">
        <f t="shared" si="15"/>
        <v>7172.7399999999907</v>
      </c>
      <c r="AL41" s="23">
        <f t="shared" si="15"/>
        <v>33001.49000000002</v>
      </c>
      <c r="AM41" s="23">
        <f t="shared" si="15"/>
        <v>14055.469999999972</v>
      </c>
      <c r="AN41" s="23">
        <f t="shared" si="15"/>
        <v>17155.669999999991</v>
      </c>
      <c r="AO41" s="23">
        <f t="shared" si="15"/>
        <v>76739.582911666483</v>
      </c>
      <c r="AP41" s="23">
        <f t="shared" si="15"/>
        <v>-2586676.249833338</v>
      </c>
      <c r="AQ41" s="23">
        <f t="shared" si="15"/>
        <v>-5001.9499999999825</v>
      </c>
      <c r="AR41" s="23">
        <f t="shared" si="15"/>
        <v>625210.55166666955</v>
      </c>
      <c r="AS41" s="23">
        <f t="shared" si="15"/>
        <v>-759346.40333333332</v>
      </c>
      <c r="AT41" s="23">
        <f t="shared" si="15"/>
        <v>225467.27000000002</v>
      </c>
      <c r="AU41" s="23">
        <f t="shared" si="15"/>
        <v>3167.8699999999953</v>
      </c>
      <c r="AV41" s="23">
        <f t="shared" si="15"/>
        <v>4095.1699999999837</v>
      </c>
      <c r="AW41" s="23">
        <f t="shared" si="15"/>
        <v>21480.609999999986</v>
      </c>
      <c r="AX41" s="23">
        <f t="shared" si="15"/>
        <v>16837.229999999996</v>
      </c>
      <c r="AY41" s="23">
        <f t="shared" si="15"/>
        <v>19310.570000000007</v>
      </c>
      <c r="AZ41" s="23">
        <v>0</v>
      </c>
      <c r="BA41" s="23">
        <f t="shared" si="15"/>
        <v>452659.15292800032</v>
      </c>
      <c r="BB41" s="23">
        <f t="shared" si="15"/>
        <v>315107.82294999994</v>
      </c>
      <c r="BC41" s="23">
        <f t="shared" si="15"/>
        <v>-811677.04999999888</v>
      </c>
      <c r="BD41" s="23">
        <f t="shared" si="15"/>
        <v>19748.601456666598</v>
      </c>
      <c r="BE41" s="23">
        <f t="shared" si="15"/>
        <v>17377.089999999967</v>
      </c>
      <c r="BF41" s="23">
        <f t="shared" si="15"/>
        <v>1011895.7276666667</v>
      </c>
      <c r="BG41" s="23">
        <f t="shared" si="15"/>
        <v>24718.173059999943</v>
      </c>
      <c r="BH41" s="23">
        <f t="shared" si="15"/>
        <v>43429.929999999993</v>
      </c>
      <c r="BI41" s="23">
        <f t="shared" si="15"/>
        <v>22447.390000000014</v>
      </c>
      <c r="BJ41" s="23">
        <f t="shared" si="15"/>
        <v>63631.769999999553</v>
      </c>
      <c r="BK41" s="23">
        <f t="shared" si="15"/>
        <v>2829086.6099999994</v>
      </c>
      <c r="BL41" s="23">
        <f t="shared" si="15"/>
        <v>5302.9200000000128</v>
      </c>
      <c r="BM41" s="23">
        <f t="shared" si="15"/>
        <v>13106.200000000012</v>
      </c>
      <c r="BN41" s="23">
        <f t="shared" si="15"/>
        <v>75658.229999999981</v>
      </c>
      <c r="BO41" s="23">
        <f t="shared" si="15"/>
        <v>56832.469999999972</v>
      </c>
      <c r="BP41" s="23">
        <f t="shared" ref="BP41:EA41" si="16">BP29-BP40</f>
        <v>1335.3600000000006</v>
      </c>
      <c r="BQ41" s="23">
        <f t="shared" si="16"/>
        <v>-688712.4700000002</v>
      </c>
      <c r="BR41" s="23">
        <f t="shared" si="16"/>
        <v>59932.009999999776</v>
      </c>
      <c r="BS41" s="23">
        <f t="shared" si="16"/>
        <v>7663.5899999999674</v>
      </c>
      <c r="BT41" s="23">
        <f t="shared" si="16"/>
        <v>-3145.5500000000175</v>
      </c>
      <c r="BU41" s="23">
        <f t="shared" si="16"/>
        <v>-12997.080000000016</v>
      </c>
      <c r="BV41" s="23">
        <f t="shared" si="16"/>
        <v>-85466.32</v>
      </c>
      <c r="BW41" s="23">
        <f t="shared" si="16"/>
        <v>-210765.91000000003</v>
      </c>
      <c r="BX41" s="23">
        <f t="shared" si="16"/>
        <v>12627.100000000006</v>
      </c>
      <c r="BY41" s="23">
        <f t="shared" si="16"/>
        <v>11361.440000000002</v>
      </c>
      <c r="BZ41" s="23">
        <f t="shared" si="16"/>
        <v>9821.8500000000058</v>
      </c>
      <c r="CA41" s="23">
        <f t="shared" si="16"/>
        <v>4915.119999999999</v>
      </c>
      <c r="CB41" s="23">
        <f t="shared" si="16"/>
        <v>-747950.04666667059</v>
      </c>
      <c r="CC41" s="23">
        <f t="shared" si="16"/>
        <v>20978.23000000001</v>
      </c>
      <c r="CD41" s="23">
        <f t="shared" si="16"/>
        <v>-65552.540000000008</v>
      </c>
      <c r="CE41" s="23">
        <f t="shared" si="16"/>
        <v>-4312.5500000000029</v>
      </c>
      <c r="CF41" s="23">
        <f t="shared" si="16"/>
        <v>10840.979999999996</v>
      </c>
      <c r="CG41" s="23">
        <f t="shared" si="16"/>
        <v>17065.53</v>
      </c>
      <c r="CH41" s="23">
        <f t="shared" si="16"/>
        <v>16842.810000000012</v>
      </c>
      <c r="CI41" s="23">
        <f t="shared" si="16"/>
        <v>-15443.539999999979</v>
      </c>
      <c r="CJ41" s="23">
        <f t="shared" si="16"/>
        <v>11569.84</v>
      </c>
      <c r="CK41" s="23">
        <f t="shared" si="16"/>
        <v>122739.33999999939</v>
      </c>
      <c r="CL41" s="23">
        <f t="shared" si="16"/>
        <v>49046.560000000056</v>
      </c>
      <c r="CM41" s="23">
        <f t="shared" si="16"/>
        <v>3358.4399999999441</v>
      </c>
      <c r="CN41" s="23">
        <f t="shared" si="16"/>
        <v>2062993.9566666652</v>
      </c>
      <c r="CO41" s="23">
        <f t="shared" si="16"/>
        <v>567012.26416666713</v>
      </c>
      <c r="CP41" s="23">
        <f t="shared" si="16"/>
        <v>25603.190000000002</v>
      </c>
      <c r="CQ41" s="23">
        <f t="shared" si="16"/>
        <v>9885.640000000014</v>
      </c>
      <c r="CR41" s="23">
        <f t="shared" si="16"/>
        <v>16393.589999999997</v>
      </c>
      <c r="CS41" s="23">
        <f t="shared" si="16"/>
        <v>13263.829999999987</v>
      </c>
      <c r="CT41" s="23">
        <f t="shared" si="16"/>
        <v>-43.110000000000582</v>
      </c>
      <c r="CU41" s="23">
        <f t="shared" si="16"/>
        <v>45625.76999999996</v>
      </c>
      <c r="CV41" s="23">
        <f t="shared" si="16"/>
        <v>5781.8400000000038</v>
      </c>
      <c r="CW41" s="23">
        <f t="shared" si="16"/>
        <v>12687.290000000008</v>
      </c>
      <c r="CX41" s="23">
        <f t="shared" si="16"/>
        <v>237.73999999999069</v>
      </c>
      <c r="CY41" s="23">
        <f t="shared" si="16"/>
        <v>8651.489999999998</v>
      </c>
      <c r="CZ41" s="23">
        <f t="shared" si="16"/>
        <v>107915.47299999988</v>
      </c>
      <c r="DA41" s="23">
        <f t="shared" si="16"/>
        <v>-12261.5</v>
      </c>
      <c r="DB41" s="23">
        <f t="shared" si="16"/>
        <v>18755.299999999988</v>
      </c>
      <c r="DC41" s="23">
        <f t="shared" si="16"/>
        <v>-783.5</v>
      </c>
      <c r="DD41" s="23">
        <f t="shared" si="16"/>
        <v>29991.799999999988</v>
      </c>
      <c r="DE41" s="23">
        <f t="shared" si="16"/>
        <v>-21777.62999999999</v>
      </c>
      <c r="DF41" s="23">
        <f t="shared" si="16"/>
        <v>100444.32666666433</v>
      </c>
      <c r="DG41" s="23">
        <f t="shared" si="16"/>
        <v>3760.2899999999936</v>
      </c>
      <c r="DH41" s="23">
        <f t="shared" si="16"/>
        <v>46311.122833333327</v>
      </c>
      <c r="DI41" s="23">
        <f t="shared" si="16"/>
        <v>61671.790000000037</v>
      </c>
      <c r="DJ41" s="23">
        <f t="shared" si="16"/>
        <v>44576.94</v>
      </c>
      <c r="DK41" s="23">
        <f t="shared" si="16"/>
        <v>20127.600000000035</v>
      </c>
      <c r="DL41" s="23">
        <f t="shared" si="16"/>
        <v>197568.19666666631</v>
      </c>
      <c r="DM41" s="23">
        <f t="shared" si="16"/>
        <v>29184.900000000023</v>
      </c>
      <c r="DN41" s="23">
        <f t="shared" si="16"/>
        <v>78745.400000000023</v>
      </c>
      <c r="DO41" s="23">
        <f t="shared" si="16"/>
        <v>168676.76</v>
      </c>
      <c r="DP41" s="23">
        <f t="shared" si="16"/>
        <v>20115.349999999977</v>
      </c>
      <c r="DQ41" s="23">
        <f t="shared" si="16"/>
        <v>0</v>
      </c>
      <c r="DR41" s="23">
        <f t="shared" si="16"/>
        <v>73064.720000000088</v>
      </c>
      <c r="DS41" s="23">
        <f t="shared" si="16"/>
        <v>44319.780000000028</v>
      </c>
      <c r="DT41" s="23">
        <f t="shared" si="16"/>
        <v>31246.390000000014</v>
      </c>
      <c r="DU41" s="23">
        <f t="shared" si="16"/>
        <v>31807.950000000012</v>
      </c>
      <c r="DV41" s="23">
        <f t="shared" si="16"/>
        <v>16586.419999999984</v>
      </c>
      <c r="DW41" s="23">
        <f t="shared" si="16"/>
        <v>29572.199999999953</v>
      </c>
      <c r="DX41" s="23">
        <f t="shared" si="16"/>
        <v>-1121.5800000000017</v>
      </c>
      <c r="DY41" s="23">
        <f t="shared" si="16"/>
        <v>-7222.2900000000081</v>
      </c>
      <c r="DZ41" s="23">
        <f t="shared" si="16"/>
        <v>-32101.020000000019</v>
      </c>
      <c r="EA41" s="23">
        <f t="shared" si="16"/>
        <v>-83300.98</v>
      </c>
      <c r="EB41" s="23">
        <f t="shared" ref="EB41:FX41" si="17">EB29-EB40</f>
        <v>33662.089999999967</v>
      </c>
      <c r="EC41" s="23">
        <f t="shared" si="17"/>
        <v>27317.449999999983</v>
      </c>
      <c r="ED41" s="23">
        <f t="shared" si="17"/>
        <v>-200106.43</v>
      </c>
      <c r="EE41" s="23">
        <f t="shared" si="17"/>
        <v>17778.329999999987</v>
      </c>
      <c r="EF41" s="23">
        <f t="shared" si="17"/>
        <v>80694.979999999865</v>
      </c>
      <c r="EG41" s="23">
        <f t="shared" si="17"/>
        <v>28923.410000000003</v>
      </c>
      <c r="EH41" s="23">
        <f t="shared" si="17"/>
        <v>28821.109999999986</v>
      </c>
      <c r="EI41" s="23">
        <f t="shared" si="17"/>
        <v>389663.25000000186</v>
      </c>
      <c r="EJ41" s="23">
        <f t="shared" si="17"/>
        <v>986891.04</v>
      </c>
      <c r="EK41" s="23">
        <f t="shared" si="17"/>
        <v>53617.31</v>
      </c>
      <c r="EL41" s="23">
        <f t="shared" si="17"/>
        <v>11160.993333333288</v>
      </c>
      <c r="EM41" s="23">
        <f t="shared" si="17"/>
        <v>7315.6399999999849</v>
      </c>
      <c r="EN41" s="23">
        <f t="shared" si="17"/>
        <v>60444.640000000014</v>
      </c>
      <c r="EO41" s="23">
        <f t="shared" si="17"/>
        <v>12799.619999999995</v>
      </c>
      <c r="EP41" s="23">
        <f t="shared" si="17"/>
        <v>3624.2300000000105</v>
      </c>
      <c r="EQ41" s="23">
        <f t="shared" si="17"/>
        <v>164476.19999999995</v>
      </c>
      <c r="ER41" s="23">
        <f t="shared" si="17"/>
        <v>-8343.8099999999977</v>
      </c>
      <c r="ES41" s="23">
        <f t="shared" si="17"/>
        <v>7325.6000000000058</v>
      </c>
      <c r="ET41" s="23">
        <f t="shared" si="17"/>
        <v>19075.410000000003</v>
      </c>
      <c r="EU41" s="23">
        <f t="shared" si="17"/>
        <v>41878.559999999998</v>
      </c>
      <c r="EV41" s="23">
        <f t="shared" si="17"/>
        <v>-7546.3399999999965</v>
      </c>
      <c r="EW41" s="23">
        <f t="shared" si="17"/>
        <v>2246.8300000000163</v>
      </c>
      <c r="EX41" s="23">
        <f t="shared" si="17"/>
        <v>24794.53</v>
      </c>
      <c r="EY41" s="23">
        <f t="shared" si="17"/>
        <v>129240.10999999999</v>
      </c>
      <c r="EZ41" s="23">
        <f t="shared" si="17"/>
        <v>9891.8999999999942</v>
      </c>
      <c r="FA41" s="23">
        <f t="shared" si="17"/>
        <v>-750873.51300000004</v>
      </c>
      <c r="FB41" s="23">
        <f t="shared" si="17"/>
        <v>-3874.75</v>
      </c>
      <c r="FC41" s="23">
        <f t="shared" si="17"/>
        <v>-246166.15249999997</v>
      </c>
      <c r="FD41" s="23">
        <f t="shared" si="17"/>
        <v>23642.199999999953</v>
      </c>
      <c r="FE41" s="23">
        <f t="shared" si="17"/>
        <v>338.40000000000873</v>
      </c>
      <c r="FF41" s="23">
        <f t="shared" si="17"/>
        <v>22938.570000000007</v>
      </c>
      <c r="FG41" s="23">
        <f t="shared" si="17"/>
        <v>14649.100000000006</v>
      </c>
      <c r="FH41" s="23">
        <f t="shared" si="17"/>
        <v>-12567.54</v>
      </c>
      <c r="FI41" s="23">
        <f t="shared" si="17"/>
        <v>-123294.72</v>
      </c>
      <c r="FJ41" s="23">
        <f t="shared" si="17"/>
        <v>0</v>
      </c>
      <c r="FK41" s="23">
        <f t="shared" si="17"/>
        <v>-2073.1</v>
      </c>
      <c r="FL41" s="23">
        <f t="shared" si="17"/>
        <v>220772.90333333332</v>
      </c>
      <c r="FM41" s="23">
        <f t="shared" si="17"/>
        <v>99642.389999999898</v>
      </c>
      <c r="FN41" s="23">
        <f t="shared" si="17"/>
        <v>164645.93066666648</v>
      </c>
      <c r="FO41" s="23">
        <f t="shared" si="17"/>
        <v>0</v>
      </c>
      <c r="FP41" s="23">
        <f t="shared" si="17"/>
        <v>-166355.71250000002</v>
      </c>
      <c r="FQ41" s="23">
        <f t="shared" si="17"/>
        <v>0</v>
      </c>
      <c r="FR41" s="23">
        <f t="shared" si="17"/>
        <v>0</v>
      </c>
      <c r="FS41" s="23">
        <f t="shared" si="17"/>
        <v>0</v>
      </c>
      <c r="FT41" s="23">
        <f t="shared" si="17"/>
        <v>0</v>
      </c>
      <c r="FU41" s="23">
        <f t="shared" si="17"/>
        <v>54478.609999999986</v>
      </c>
      <c r="FV41" s="23">
        <f t="shared" si="17"/>
        <v>43987.409999999974</v>
      </c>
      <c r="FW41" s="23">
        <f t="shared" si="17"/>
        <v>10947.809999999998</v>
      </c>
      <c r="FX41" s="23">
        <f t="shared" si="17"/>
        <v>8668.3500000000058</v>
      </c>
      <c r="FY41" s="11"/>
      <c r="FZ41" s="24">
        <f>SUM(C41:FY41)</f>
        <v>16765477.686512692</v>
      </c>
    </row>
    <row r="42" spans="1:184" x14ac:dyDescent="0.25"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/>
      <c r="DS42" s="24"/>
      <c r="DT42" s="24"/>
      <c r="DU42" s="24"/>
      <c r="DV42" s="24"/>
      <c r="DW42" s="24"/>
      <c r="DX42" s="24"/>
      <c r="DY42" s="24"/>
      <c r="DZ42" s="24"/>
      <c r="EA42" s="24"/>
      <c r="EB42" s="24"/>
      <c r="EC42" s="24"/>
      <c r="ED42" s="24"/>
      <c r="EE42" s="24"/>
      <c r="EF42" s="24"/>
      <c r="EG42" s="24"/>
      <c r="EH42" s="24"/>
      <c r="EI42" s="24"/>
      <c r="EJ42" s="24"/>
      <c r="EK42" s="24"/>
      <c r="EL42" s="24"/>
      <c r="EM42" s="24"/>
      <c r="EN42" s="24"/>
      <c r="EO42" s="24"/>
      <c r="EP42" s="24"/>
      <c r="EQ42" s="24"/>
      <c r="ER42" s="24"/>
      <c r="ES42" s="24"/>
      <c r="ET42" s="24"/>
      <c r="EU42" s="24"/>
      <c r="EV42" s="24"/>
      <c r="EW42" s="24"/>
      <c r="EX42" s="24"/>
      <c r="EY42" s="24"/>
      <c r="EZ42" s="24"/>
      <c r="FA42" s="24"/>
      <c r="FB42" s="24"/>
      <c r="FC42" s="24"/>
      <c r="FD42" s="24"/>
      <c r="FE42" s="24"/>
      <c r="FF42" s="24"/>
      <c r="FG42" s="24"/>
      <c r="FH42" s="24"/>
      <c r="FI42" s="24"/>
      <c r="FJ42" s="24"/>
      <c r="FK42" s="24"/>
      <c r="FL42" s="24"/>
      <c r="FM42" s="24"/>
      <c r="FN42" s="24"/>
      <c r="FO42" s="24"/>
      <c r="FP42" s="24"/>
      <c r="FQ42" s="24"/>
      <c r="FR42" s="24"/>
      <c r="FS42" s="24"/>
      <c r="FT42" s="24"/>
      <c r="FU42" s="24"/>
      <c r="FV42" s="24"/>
      <c r="FW42" s="24"/>
      <c r="FX42" s="24"/>
      <c r="FY42" s="11"/>
    </row>
    <row r="43" spans="1:184" x14ac:dyDescent="0.25">
      <c r="FY43" s="11"/>
    </row>
    <row r="44" spans="1:184" x14ac:dyDescent="0.25">
      <c r="FY44" s="11"/>
    </row>
    <row r="45" spans="1:184" x14ac:dyDescent="0.25">
      <c r="FY45" s="11"/>
    </row>
    <row r="46" spans="1:184" x14ac:dyDescent="0.25">
      <c r="FY46" s="11"/>
    </row>
    <row r="47" spans="1:184" x14ac:dyDescent="0.25">
      <c r="FY47" s="11"/>
    </row>
    <row r="48" spans="1:184" x14ac:dyDescent="0.25">
      <c r="FY48" s="11"/>
    </row>
    <row r="49" spans="181:181" x14ac:dyDescent="0.25">
      <c r="FY49" s="11"/>
    </row>
    <row r="50" spans="181:181" x14ac:dyDescent="0.25">
      <c r="FY50" s="11"/>
    </row>
    <row r="51" spans="181:181" x14ac:dyDescent="0.25">
      <c r="FY51" s="11"/>
    </row>
    <row r="52" spans="181:181" x14ac:dyDescent="0.25">
      <c r="FY52" s="11"/>
    </row>
    <row r="53" spans="181:181" x14ac:dyDescent="0.25">
      <c r="FY53" s="11"/>
    </row>
    <row r="54" spans="181:181" x14ac:dyDescent="0.25">
      <c r="FY54" s="11"/>
    </row>
    <row r="55" spans="181:181" x14ac:dyDescent="0.25">
      <c r="FY55" s="11"/>
    </row>
    <row r="56" spans="181:181" x14ac:dyDescent="0.25">
      <c r="FY56" s="11"/>
    </row>
    <row r="57" spans="181:181" x14ac:dyDescent="0.25">
      <c r="FY57" s="11"/>
    </row>
    <row r="58" spans="181:181" x14ac:dyDescent="0.25">
      <c r="FY58" s="11"/>
    </row>
    <row r="59" spans="181:181" x14ac:dyDescent="0.25">
      <c r="FY59" s="11"/>
    </row>
    <row r="60" spans="181:181" x14ac:dyDescent="0.25">
      <c r="FY60" s="11"/>
    </row>
    <row r="61" spans="181:181" x14ac:dyDescent="0.25">
      <c r="FY61" s="11"/>
    </row>
    <row r="62" spans="181:181" x14ac:dyDescent="0.25">
      <c r="FY62" s="11"/>
    </row>
    <row r="63" spans="181:181" x14ac:dyDescent="0.25">
      <c r="FY63" s="11"/>
    </row>
    <row r="64" spans="181:181" x14ac:dyDescent="0.25">
      <c r="FY64" s="11"/>
    </row>
    <row r="65" spans="181:181" x14ac:dyDescent="0.25">
      <c r="FY65" s="11"/>
    </row>
    <row r="66" spans="181:181" x14ac:dyDescent="0.25">
      <c r="FY66" s="11"/>
    </row>
    <row r="67" spans="181:181" x14ac:dyDescent="0.25">
      <c r="FY67" s="11"/>
    </row>
    <row r="68" spans="181:181" x14ac:dyDescent="0.25">
      <c r="FY68" s="11"/>
    </row>
    <row r="69" spans="181:181" x14ac:dyDescent="0.25">
      <c r="FY69" s="11"/>
    </row>
    <row r="70" spans="181:181" x14ac:dyDescent="0.25">
      <c r="FY70" s="11"/>
    </row>
    <row r="71" spans="181:181" x14ac:dyDescent="0.25">
      <c r="FY71" s="11"/>
    </row>
    <row r="72" spans="181:181" x14ac:dyDescent="0.25">
      <c r="FY72" s="11"/>
    </row>
    <row r="73" spans="181:181" x14ac:dyDescent="0.25">
      <c r="FY73" s="11"/>
    </row>
  </sheetData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49E9D-3506-4168-AC02-11823469DEA8}">
  <dimension ref="A1:IU73"/>
  <sheetViews>
    <sheetView workbookViewId="0">
      <selection activeCell="A17" sqref="A17"/>
    </sheetView>
  </sheetViews>
  <sheetFormatPr defaultColWidth="24.7265625" defaultRowHeight="12.5" x14ac:dyDescent="0.25"/>
  <cols>
    <col min="1" max="1" width="34.54296875" bestFit="1" customWidth="1"/>
    <col min="2" max="2" width="4.7265625" customWidth="1"/>
  </cols>
  <sheetData>
    <row r="1" spans="1:255" x14ac:dyDescent="0.25">
      <c r="A1" t="s">
        <v>0</v>
      </c>
      <c r="C1" s="1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1" t="s">
        <v>10</v>
      </c>
      <c r="M1" s="2" t="s">
        <v>11</v>
      </c>
      <c r="N1" s="3" t="s">
        <v>12</v>
      </c>
      <c r="O1" s="3" t="s">
        <v>13</v>
      </c>
      <c r="P1" s="2" t="s">
        <v>14</v>
      </c>
      <c r="Q1" s="1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3" t="s">
        <v>26</v>
      </c>
      <c r="AC1" s="2" t="s">
        <v>27</v>
      </c>
      <c r="AD1" s="2" t="s">
        <v>28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2" t="s">
        <v>34</v>
      </c>
      <c r="AK1" s="2" t="s">
        <v>35</v>
      </c>
      <c r="AL1" s="3" t="s">
        <v>36</v>
      </c>
      <c r="AM1" s="2" t="s">
        <v>37</v>
      </c>
      <c r="AN1" s="3" t="s">
        <v>38</v>
      </c>
      <c r="AO1" s="2" t="s">
        <v>39</v>
      </c>
      <c r="AP1" s="3" t="s">
        <v>40</v>
      </c>
      <c r="AQ1" s="2" t="s">
        <v>41</v>
      </c>
      <c r="AR1" s="3" t="s">
        <v>42</v>
      </c>
      <c r="AS1" s="3" t="s">
        <v>43</v>
      </c>
      <c r="AT1" s="1" t="s">
        <v>44</v>
      </c>
      <c r="AU1" s="2" t="s">
        <v>45</v>
      </c>
      <c r="AV1" s="2" t="s">
        <v>46</v>
      </c>
      <c r="AW1" s="2" t="s">
        <v>47</v>
      </c>
      <c r="AX1" s="2" t="s">
        <v>48</v>
      </c>
      <c r="AY1" s="2" t="s">
        <v>49</v>
      </c>
      <c r="AZ1" s="2" t="s">
        <v>50</v>
      </c>
      <c r="BA1" s="2" t="s">
        <v>51</v>
      </c>
      <c r="BB1" s="2" t="s">
        <v>52</v>
      </c>
      <c r="BC1" s="2" t="s">
        <v>53</v>
      </c>
      <c r="BD1" s="2" t="s">
        <v>54</v>
      </c>
      <c r="BE1" s="2" t="s">
        <v>55</v>
      </c>
      <c r="BF1" s="2" t="s">
        <v>56</v>
      </c>
      <c r="BG1" s="2" t="s">
        <v>57</v>
      </c>
      <c r="BH1" s="2" t="s">
        <v>58</v>
      </c>
      <c r="BI1" s="2" t="s">
        <v>59</v>
      </c>
      <c r="BJ1" s="2" t="s">
        <v>60</v>
      </c>
      <c r="BK1" s="2" t="s">
        <v>61</v>
      </c>
      <c r="BL1" s="2" t="s">
        <v>62</v>
      </c>
      <c r="BM1" s="2" t="s">
        <v>63</v>
      </c>
      <c r="BN1" s="2" t="s">
        <v>64</v>
      </c>
      <c r="BO1" s="2" t="s">
        <v>65</v>
      </c>
      <c r="BP1" s="2" t="s">
        <v>66</v>
      </c>
      <c r="BQ1" s="2" t="s">
        <v>67</v>
      </c>
      <c r="BR1" s="2" t="s">
        <v>68</v>
      </c>
      <c r="BS1" s="2" t="s">
        <v>69</v>
      </c>
      <c r="BT1" s="2" t="s">
        <v>70</v>
      </c>
      <c r="BU1" s="2" t="s">
        <v>71</v>
      </c>
      <c r="BV1" s="3" t="s">
        <v>72</v>
      </c>
      <c r="BW1" s="2" t="s">
        <v>73</v>
      </c>
      <c r="BX1" s="2" t="s">
        <v>74</v>
      </c>
      <c r="BY1" s="2" t="s">
        <v>75</v>
      </c>
      <c r="BZ1" s="2" t="s">
        <v>76</v>
      </c>
      <c r="CA1" s="2" t="s">
        <v>77</v>
      </c>
      <c r="CB1" s="2" t="s">
        <v>78</v>
      </c>
      <c r="CC1" s="2" t="s">
        <v>79</v>
      </c>
      <c r="CD1" s="2" t="s">
        <v>80</v>
      </c>
      <c r="CE1" s="2" t="s">
        <v>81</v>
      </c>
      <c r="CF1" s="2" t="s">
        <v>82</v>
      </c>
      <c r="CG1" s="2" t="s">
        <v>83</v>
      </c>
      <c r="CH1" s="2" t="s">
        <v>84</v>
      </c>
      <c r="CI1" s="2" t="s">
        <v>85</v>
      </c>
      <c r="CJ1" s="1" t="s">
        <v>86</v>
      </c>
      <c r="CK1" s="2" t="s">
        <v>87</v>
      </c>
      <c r="CL1" s="2" t="s">
        <v>88</v>
      </c>
      <c r="CM1" s="2" t="s">
        <v>89</v>
      </c>
      <c r="CN1" s="1" t="s">
        <v>90</v>
      </c>
      <c r="CO1" s="1" t="s">
        <v>91</v>
      </c>
      <c r="CP1" s="1" t="s">
        <v>92</v>
      </c>
      <c r="CQ1" s="2" t="s">
        <v>93</v>
      </c>
      <c r="CR1" s="2" t="s">
        <v>94</v>
      </c>
      <c r="CS1" s="2" t="s">
        <v>95</v>
      </c>
      <c r="CT1" s="2" t="s">
        <v>96</v>
      </c>
      <c r="CU1" s="2" t="s">
        <v>97</v>
      </c>
      <c r="CV1" s="2" t="s">
        <v>98</v>
      </c>
      <c r="CW1" s="2" t="s">
        <v>99</v>
      </c>
      <c r="CX1" s="2" t="s">
        <v>100</v>
      </c>
      <c r="CY1" s="2" t="s">
        <v>101</v>
      </c>
      <c r="CZ1" s="3" t="s">
        <v>102</v>
      </c>
      <c r="DA1" s="2" t="s">
        <v>103</v>
      </c>
      <c r="DB1" s="2" t="s">
        <v>104</v>
      </c>
      <c r="DC1" s="2" t="s">
        <v>105</v>
      </c>
      <c r="DD1" s="2" t="s">
        <v>106</v>
      </c>
      <c r="DE1" s="2" t="s">
        <v>107</v>
      </c>
      <c r="DF1" s="2" t="s">
        <v>108</v>
      </c>
      <c r="DG1" s="2" t="s">
        <v>109</v>
      </c>
      <c r="DH1" s="2" t="s">
        <v>110</v>
      </c>
      <c r="DI1" s="2" t="s">
        <v>111</v>
      </c>
      <c r="DJ1" s="2" t="s">
        <v>112</v>
      </c>
      <c r="DK1" s="2" t="s">
        <v>113</v>
      </c>
      <c r="DL1" s="2" t="s">
        <v>114</v>
      </c>
      <c r="DM1" s="2" t="s">
        <v>115</v>
      </c>
      <c r="DN1" s="2" t="s">
        <v>116</v>
      </c>
      <c r="DO1" s="2" t="s">
        <v>117</v>
      </c>
      <c r="DP1" s="2" t="s">
        <v>118</v>
      </c>
      <c r="DQ1" s="2" t="s">
        <v>119</v>
      </c>
      <c r="DR1" s="2" t="s">
        <v>120</v>
      </c>
      <c r="DS1" s="2" t="s">
        <v>121</v>
      </c>
      <c r="DT1" s="2" t="s">
        <v>122</v>
      </c>
      <c r="DU1" s="2" t="s">
        <v>123</v>
      </c>
      <c r="DV1" s="2" t="s">
        <v>124</v>
      </c>
      <c r="DW1" s="2" t="s">
        <v>125</v>
      </c>
      <c r="DX1" s="2" t="s">
        <v>126</v>
      </c>
      <c r="DY1" s="2" t="s">
        <v>127</v>
      </c>
      <c r="DZ1" s="2" t="s">
        <v>128</v>
      </c>
      <c r="EA1" s="1" t="s">
        <v>129</v>
      </c>
      <c r="EB1" s="2" t="s">
        <v>130</v>
      </c>
      <c r="EC1" s="2" t="s">
        <v>131</v>
      </c>
      <c r="ED1" s="1" t="s">
        <v>132</v>
      </c>
      <c r="EE1" s="2" t="s">
        <v>133</v>
      </c>
      <c r="EF1" s="2" t="s">
        <v>134</v>
      </c>
      <c r="EG1" s="2" t="s">
        <v>135</v>
      </c>
      <c r="EH1" s="2" t="s">
        <v>136</v>
      </c>
      <c r="EI1" s="2" t="s">
        <v>137</v>
      </c>
      <c r="EJ1" s="2" t="s">
        <v>138</v>
      </c>
      <c r="EK1" s="2" t="s">
        <v>139</v>
      </c>
      <c r="EL1" s="2" t="s">
        <v>140</v>
      </c>
      <c r="EM1" s="2" t="s">
        <v>141</v>
      </c>
      <c r="EN1" s="2" t="s">
        <v>142</v>
      </c>
      <c r="EO1" s="2" t="s">
        <v>143</v>
      </c>
      <c r="EP1" s="3" t="s">
        <v>144</v>
      </c>
      <c r="EQ1" s="2" t="s">
        <v>145</v>
      </c>
      <c r="ER1" s="3" t="s">
        <v>146</v>
      </c>
      <c r="ES1" s="2" t="s">
        <v>147</v>
      </c>
      <c r="ET1" s="2" t="s">
        <v>148</v>
      </c>
      <c r="EU1" s="2" t="s">
        <v>149</v>
      </c>
      <c r="EV1" s="2" t="s">
        <v>150</v>
      </c>
      <c r="EW1" s="1" t="s">
        <v>151</v>
      </c>
      <c r="EX1" s="2" t="s">
        <v>152</v>
      </c>
      <c r="EY1" s="2" t="s">
        <v>153</v>
      </c>
      <c r="EZ1" s="2" t="s">
        <v>154</v>
      </c>
      <c r="FA1" s="1" t="s">
        <v>155</v>
      </c>
      <c r="FB1" s="2" t="s">
        <v>156</v>
      </c>
      <c r="FC1" s="2" t="s">
        <v>157</v>
      </c>
      <c r="FD1" s="2" t="s">
        <v>158</v>
      </c>
      <c r="FE1" s="2" t="s">
        <v>159</v>
      </c>
      <c r="FF1" s="2" t="s">
        <v>160</v>
      </c>
      <c r="FG1" s="2" t="s">
        <v>161</v>
      </c>
      <c r="FH1" s="2" t="s">
        <v>162</v>
      </c>
      <c r="FI1" s="3" t="s">
        <v>163</v>
      </c>
      <c r="FJ1" s="2" t="s">
        <v>164</v>
      </c>
      <c r="FK1" s="1" t="s">
        <v>165</v>
      </c>
      <c r="FL1" s="1" t="s">
        <v>166</v>
      </c>
      <c r="FM1" s="1" t="s">
        <v>167</v>
      </c>
      <c r="FN1" s="2" t="s">
        <v>168</v>
      </c>
      <c r="FO1" s="2" t="s">
        <v>169</v>
      </c>
      <c r="FP1" s="1" t="s">
        <v>170</v>
      </c>
      <c r="FQ1" s="2" t="s">
        <v>171</v>
      </c>
      <c r="FR1" s="2" t="s">
        <v>172</v>
      </c>
      <c r="FS1" s="2" t="s">
        <v>173</v>
      </c>
      <c r="FT1" s="2" t="s">
        <v>174</v>
      </c>
      <c r="FU1" s="2" t="s">
        <v>175</v>
      </c>
      <c r="FV1" s="2" t="s">
        <v>176</v>
      </c>
      <c r="FW1" s="2" t="s">
        <v>177</v>
      </c>
      <c r="FX1" s="2" t="s">
        <v>178</v>
      </c>
      <c r="FY1" s="2" t="s">
        <v>179</v>
      </c>
    </row>
    <row r="2" spans="1:255" ht="15.75" customHeight="1" x14ac:dyDescent="0.35">
      <c r="C2" s="4" t="s">
        <v>180</v>
      </c>
      <c r="D2" s="5" t="s">
        <v>180</v>
      </c>
      <c r="E2" s="5" t="s">
        <v>180</v>
      </c>
      <c r="F2" s="5" t="s">
        <v>180</v>
      </c>
      <c r="G2" s="5" t="s">
        <v>180</v>
      </c>
      <c r="H2" s="5" t="s">
        <v>180</v>
      </c>
      <c r="I2" s="5" t="s">
        <v>180</v>
      </c>
      <c r="J2" s="5" t="s">
        <v>181</v>
      </c>
      <c r="K2" s="5" t="s">
        <v>181</v>
      </c>
      <c r="L2" s="4" t="s">
        <v>182</v>
      </c>
      <c r="M2" s="5" t="s">
        <v>182</v>
      </c>
      <c r="N2" s="6" t="s">
        <v>182</v>
      </c>
      <c r="O2" s="6" t="s">
        <v>182</v>
      </c>
      <c r="P2" s="5" t="s">
        <v>182</v>
      </c>
      <c r="Q2" s="4" t="s">
        <v>182</v>
      </c>
      <c r="R2" s="5" t="s">
        <v>182</v>
      </c>
      <c r="S2" s="5" t="s">
        <v>183</v>
      </c>
      <c r="T2" s="5" t="s">
        <v>184</v>
      </c>
      <c r="U2" s="5" t="s">
        <v>184</v>
      </c>
      <c r="V2" s="5" t="s">
        <v>184</v>
      </c>
      <c r="W2" s="5" t="s">
        <v>184</v>
      </c>
      <c r="X2" s="5" t="s">
        <v>184</v>
      </c>
      <c r="Y2" s="5" t="s">
        <v>185</v>
      </c>
      <c r="Z2" s="5" t="s">
        <v>185</v>
      </c>
      <c r="AA2" s="5" t="s">
        <v>186</v>
      </c>
      <c r="AB2" s="6" t="s">
        <v>186</v>
      </c>
      <c r="AC2" s="5" t="s">
        <v>187</v>
      </c>
      <c r="AD2" s="5" t="s">
        <v>187</v>
      </c>
      <c r="AE2" s="5" t="s">
        <v>188</v>
      </c>
      <c r="AF2" s="5" t="s">
        <v>188</v>
      </c>
      <c r="AG2" s="5" t="s">
        <v>189</v>
      </c>
      <c r="AH2" s="5" t="s">
        <v>190</v>
      </c>
      <c r="AI2" s="5" t="s">
        <v>190</v>
      </c>
      <c r="AJ2" s="5" t="s">
        <v>190</v>
      </c>
      <c r="AK2" s="5" t="s">
        <v>191</v>
      </c>
      <c r="AL2" s="6" t="s">
        <v>191</v>
      </c>
      <c r="AM2" s="5" t="s">
        <v>192</v>
      </c>
      <c r="AN2" s="6" t="s">
        <v>193</v>
      </c>
      <c r="AO2" s="5" t="s">
        <v>194</v>
      </c>
      <c r="AP2" s="6" t="s">
        <v>195</v>
      </c>
      <c r="AQ2" s="5" t="s">
        <v>196</v>
      </c>
      <c r="AR2" s="6" t="s">
        <v>197</v>
      </c>
      <c r="AS2" s="6" t="s">
        <v>198</v>
      </c>
      <c r="AT2" s="4" t="s">
        <v>199</v>
      </c>
      <c r="AU2" s="5" t="s">
        <v>199</v>
      </c>
      <c r="AV2" s="5" t="s">
        <v>199</v>
      </c>
      <c r="AW2" s="5" t="s">
        <v>199</v>
      </c>
      <c r="AX2" s="5" t="s">
        <v>199</v>
      </c>
      <c r="AY2" s="5" t="s">
        <v>200</v>
      </c>
      <c r="AZ2" s="5" t="s">
        <v>200</v>
      </c>
      <c r="BA2" s="5" t="s">
        <v>200</v>
      </c>
      <c r="BB2" s="5" t="s">
        <v>200</v>
      </c>
      <c r="BC2" s="5" t="s">
        <v>200</v>
      </c>
      <c r="BD2" s="5" t="s">
        <v>200</v>
      </c>
      <c r="BE2" s="5" t="s">
        <v>200</v>
      </c>
      <c r="BF2" s="5" t="s">
        <v>200</v>
      </c>
      <c r="BG2" s="5" t="s">
        <v>200</v>
      </c>
      <c r="BH2" s="5" t="s">
        <v>200</v>
      </c>
      <c r="BI2" s="5" t="s">
        <v>200</v>
      </c>
      <c r="BJ2" s="5" t="s">
        <v>200</v>
      </c>
      <c r="BK2" s="5" t="s">
        <v>200</v>
      </c>
      <c r="BL2" s="5" t="s">
        <v>200</v>
      </c>
      <c r="BM2" s="5" t="s">
        <v>200</v>
      </c>
      <c r="BN2" s="5" t="s">
        <v>201</v>
      </c>
      <c r="BO2" s="5" t="s">
        <v>201</v>
      </c>
      <c r="BP2" s="5" t="s">
        <v>201</v>
      </c>
      <c r="BQ2" s="5" t="s">
        <v>202</v>
      </c>
      <c r="BR2" s="5" t="s">
        <v>202</v>
      </c>
      <c r="BS2" s="5" t="s">
        <v>202</v>
      </c>
      <c r="BT2" s="5" t="s">
        <v>203</v>
      </c>
      <c r="BU2" s="5" t="s">
        <v>204</v>
      </c>
      <c r="BV2" s="6" t="s">
        <v>204</v>
      </c>
      <c r="BW2" s="5" t="s">
        <v>205</v>
      </c>
      <c r="BX2" s="5" t="s">
        <v>206</v>
      </c>
      <c r="BY2" s="5" t="s">
        <v>207</v>
      </c>
      <c r="BZ2" s="5" t="s">
        <v>207</v>
      </c>
      <c r="CA2" s="5" t="s">
        <v>208</v>
      </c>
      <c r="CB2" s="5" t="s">
        <v>209</v>
      </c>
      <c r="CC2" s="5" t="s">
        <v>210</v>
      </c>
      <c r="CD2" s="5" t="s">
        <v>210</v>
      </c>
      <c r="CE2" s="5" t="s">
        <v>211</v>
      </c>
      <c r="CF2" s="5" t="s">
        <v>211</v>
      </c>
      <c r="CG2" s="5" t="s">
        <v>211</v>
      </c>
      <c r="CH2" s="5" t="s">
        <v>211</v>
      </c>
      <c r="CI2" s="5" t="s">
        <v>211</v>
      </c>
      <c r="CJ2" s="4" t="s">
        <v>212</v>
      </c>
      <c r="CK2" s="5" t="s">
        <v>213</v>
      </c>
      <c r="CL2" s="5" t="s">
        <v>213</v>
      </c>
      <c r="CM2" s="5" t="s">
        <v>213</v>
      </c>
      <c r="CN2" s="4" t="s">
        <v>214</v>
      </c>
      <c r="CO2" s="4" t="s">
        <v>214</v>
      </c>
      <c r="CP2" s="4" t="s">
        <v>214</v>
      </c>
      <c r="CQ2" s="5" t="s">
        <v>215</v>
      </c>
      <c r="CR2" s="5" t="s">
        <v>215</v>
      </c>
      <c r="CS2" s="5" t="s">
        <v>215</v>
      </c>
      <c r="CT2" s="5" t="s">
        <v>215</v>
      </c>
      <c r="CU2" s="5" t="s">
        <v>215</v>
      </c>
      <c r="CV2" s="5" t="s">
        <v>215</v>
      </c>
      <c r="CW2" s="5" t="s">
        <v>216</v>
      </c>
      <c r="CX2" s="5" t="s">
        <v>216</v>
      </c>
      <c r="CY2" s="5" t="s">
        <v>216</v>
      </c>
      <c r="CZ2" s="6" t="s">
        <v>217</v>
      </c>
      <c r="DA2" s="5" t="s">
        <v>217</v>
      </c>
      <c r="DB2" s="5" t="s">
        <v>217</v>
      </c>
      <c r="DC2" s="5" t="s">
        <v>217</v>
      </c>
      <c r="DD2" s="5" t="s">
        <v>218</v>
      </c>
      <c r="DE2" s="5" t="s">
        <v>218</v>
      </c>
      <c r="DF2" s="5" t="s">
        <v>218</v>
      </c>
      <c r="DG2" s="5" t="s">
        <v>219</v>
      </c>
      <c r="DH2" s="5" t="s">
        <v>220</v>
      </c>
      <c r="DI2" s="5" t="s">
        <v>221</v>
      </c>
      <c r="DJ2" s="5" t="s">
        <v>222</v>
      </c>
      <c r="DK2" s="5" t="s">
        <v>221</v>
      </c>
      <c r="DL2" s="5" t="s">
        <v>223</v>
      </c>
      <c r="DM2" s="5" t="s">
        <v>223</v>
      </c>
      <c r="DN2" s="5" t="s">
        <v>224</v>
      </c>
      <c r="DO2" s="5" t="s">
        <v>224</v>
      </c>
      <c r="DP2" s="5" t="s">
        <v>224</v>
      </c>
      <c r="DQ2" s="5" t="s">
        <v>224</v>
      </c>
      <c r="DR2" s="5" t="s">
        <v>225</v>
      </c>
      <c r="DS2" s="5" t="s">
        <v>225</v>
      </c>
      <c r="DT2" s="5" t="s">
        <v>225</v>
      </c>
      <c r="DU2" s="5" t="s">
        <v>225</v>
      </c>
      <c r="DV2" s="5" t="s">
        <v>225</v>
      </c>
      <c r="DW2" s="5" t="s">
        <v>225</v>
      </c>
      <c r="DX2" s="5" t="s">
        <v>226</v>
      </c>
      <c r="DY2" s="5" t="s">
        <v>226</v>
      </c>
      <c r="DZ2" s="5" t="s">
        <v>227</v>
      </c>
      <c r="EA2" s="4" t="s">
        <v>227</v>
      </c>
      <c r="EB2" s="5" t="s">
        <v>228</v>
      </c>
      <c r="EC2" s="5" t="s">
        <v>228</v>
      </c>
      <c r="ED2" s="4" t="s">
        <v>229</v>
      </c>
      <c r="EE2" s="5" t="s">
        <v>230</v>
      </c>
      <c r="EF2" s="5" t="s">
        <v>230</v>
      </c>
      <c r="EG2" s="5" t="s">
        <v>230</v>
      </c>
      <c r="EH2" s="5" t="s">
        <v>230</v>
      </c>
      <c r="EI2" s="5" t="s">
        <v>231</v>
      </c>
      <c r="EJ2" s="5" t="s">
        <v>231</v>
      </c>
      <c r="EK2" s="5" t="s">
        <v>232</v>
      </c>
      <c r="EL2" s="5" t="s">
        <v>232</v>
      </c>
      <c r="EM2" s="5" t="s">
        <v>233</v>
      </c>
      <c r="EN2" s="5" t="s">
        <v>233</v>
      </c>
      <c r="EO2" s="5" t="s">
        <v>233</v>
      </c>
      <c r="EP2" s="6" t="s">
        <v>234</v>
      </c>
      <c r="EQ2" s="5" t="s">
        <v>234</v>
      </c>
      <c r="ER2" s="6" t="s">
        <v>234</v>
      </c>
      <c r="ES2" s="5" t="s">
        <v>235</v>
      </c>
      <c r="ET2" s="5" t="s">
        <v>235</v>
      </c>
      <c r="EU2" s="5" t="s">
        <v>235</v>
      </c>
      <c r="EV2" s="5" t="s">
        <v>236</v>
      </c>
      <c r="EW2" s="4" t="s">
        <v>237</v>
      </c>
      <c r="EX2" s="5" t="s">
        <v>237</v>
      </c>
      <c r="EY2" s="5" t="s">
        <v>238</v>
      </c>
      <c r="EZ2" s="5" t="s">
        <v>238</v>
      </c>
      <c r="FA2" s="4" t="s">
        <v>239</v>
      </c>
      <c r="FB2" s="5" t="s">
        <v>240</v>
      </c>
      <c r="FC2" s="5" t="s">
        <v>240</v>
      </c>
      <c r="FD2" s="5" t="s">
        <v>241</v>
      </c>
      <c r="FE2" s="5" t="s">
        <v>241</v>
      </c>
      <c r="FF2" s="5" t="s">
        <v>241</v>
      </c>
      <c r="FG2" s="5" t="s">
        <v>241</v>
      </c>
      <c r="FH2" s="5" t="s">
        <v>241</v>
      </c>
      <c r="FI2" s="6" t="s">
        <v>242</v>
      </c>
      <c r="FJ2" s="5" t="s">
        <v>242</v>
      </c>
      <c r="FK2" s="4" t="s">
        <v>242</v>
      </c>
      <c r="FL2" s="4" t="s">
        <v>242</v>
      </c>
      <c r="FM2" s="4" t="s">
        <v>242</v>
      </c>
      <c r="FN2" s="5" t="s">
        <v>242</v>
      </c>
      <c r="FO2" s="5" t="s">
        <v>242</v>
      </c>
      <c r="FP2" s="4" t="s">
        <v>242</v>
      </c>
      <c r="FQ2" s="5" t="s">
        <v>242</v>
      </c>
      <c r="FR2" s="5" t="s">
        <v>242</v>
      </c>
      <c r="FS2" s="5" t="s">
        <v>242</v>
      </c>
      <c r="FT2" s="5" t="s">
        <v>242</v>
      </c>
      <c r="FU2" s="5" t="s">
        <v>243</v>
      </c>
      <c r="FV2" s="5" t="s">
        <v>243</v>
      </c>
      <c r="FW2" s="5" t="s">
        <v>243</v>
      </c>
      <c r="FX2" s="5" t="s">
        <v>243</v>
      </c>
      <c r="FY2" s="5" t="s">
        <v>244</v>
      </c>
    </row>
    <row r="3" spans="1:255" s="7" customFormat="1" ht="30" customHeight="1" x14ac:dyDescent="0.35">
      <c r="C3" s="8" t="s">
        <v>245</v>
      </c>
      <c r="D3" s="9" t="s">
        <v>246</v>
      </c>
      <c r="E3" s="9" t="s">
        <v>247</v>
      </c>
      <c r="F3" s="9" t="s">
        <v>248</v>
      </c>
      <c r="G3" s="9" t="s">
        <v>249</v>
      </c>
      <c r="H3" s="9" t="s">
        <v>250</v>
      </c>
      <c r="I3" s="9" t="s">
        <v>251</v>
      </c>
      <c r="J3" s="9" t="s">
        <v>181</v>
      </c>
      <c r="K3" s="9" t="s">
        <v>252</v>
      </c>
      <c r="L3" s="8" t="s">
        <v>253</v>
      </c>
      <c r="M3" s="9" t="s">
        <v>254</v>
      </c>
      <c r="N3" s="10" t="s">
        <v>255</v>
      </c>
      <c r="O3" s="10" t="s">
        <v>256</v>
      </c>
      <c r="P3" s="9" t="s">
        <v>257</v>
      </c>
      <c r="Q3" s="8" t="s">
        <v>258</v>
      </c>
      <c r="R3" s="9" t="s">
        <v>259</v>
      </c>
      <c r="S3" s="9" t="s">
        <v>183</v>
      </c>
      <c r="T3" s="9" t="s">
        <v>260</v>
      </c>
      <c r="U3" s="9" t="s">
        <v>261</v>
      </c>
      <c r="V3" s="9" t="s">
        <v>262</v>
      </c>
      <c r="W3" s="9" t="s">
        <v>263</v>
      </c>
      <c r="X3" s="9" t="s">
        <v>264</v>
      </c>
      <c r="Y3" s="9" t="s">
        <v>215</v>
      </c>
      <c r="Z3" s="9" t="s">
        <v>265</v>
      </c>
      <c r="AA3" s="9" t="s">
        <v>266</v>
      </c>
      <c r="AB3" s="10" t="s">
        <v>186</v>
      </c>
      <c r="AC3" s="9" t="s">
        <v>267</v>
      </c>
      <c r="AD3" s="9" t="s">
        <v>268</v>
      </c>
      <c r="AE3" s="9" t="s">
        <v>211</v>
      </c>
      <c r="AF3" s="9" t="s">
        <v>269</v>
      </c>
      <c r="AG3" s="9" t="s">
        <v>189</v>
      </c>
      <c r="AH3" s="9" t="s">
        <v>270</v>
      </c>
      <c r="AI3" s="9" t="s">
        <v>271</v>
      </c>
      <c r="AJ3" s="9" t="s">
        <v>272</v>
      </c>
      <c r="AK3" s="9" t="s">
        <v>273</v>
      </c>
      <c r="AL3" s="10" t="s">
        <v>274</v>
      </c>
      <c r="AM3" s="9" t="s">
        <v>192</v>
      </c>
      <c r="AN3" s="10" t="s">
        <v>275</v>
      </c>
      <c r="AO3" s="9" t="s">
        <v>194</v>
      </c>
      <c r="AP3" s="10" t="s">
        <v>195</v>
      </c>
      <c r="AQ3" s="9" t="s">
        <v>196</v>
      </c>
      <c r="AR3" s="10" t="s">
        <v>197</v>
      </c>
      <c r="AS3" s="10" t="s">
        <v>198</v>
      </c>
      <c r="AT3" s="8" t="s">
        <v>276</v>
      </c>
      <c r="AU3" s="9" t="s">
        <v>210</v>
      </c>
      <c r="AV3" s="9" t="s">
        <v>277</v>
      </c>
      <c r="AW3" s="9" t="s">
        <v>199</v>
      </c>
      <c r="AX3" s="9" t="s">
        <v>278</v>
      </c>
      <c r="AY3" s="9" t="s">
        <v>279</v>
      </c>
      <c r="AZ3" s="9" t="s">
        <v>280</v>
      </c>
      <c r="BA3" s="9" t="s">
        <v>281</v>
      </c>
      <c r="BB3" s="9" t="s">
        <v>282</v>
      </c>
      <c r="BC3" s="9" t="s">
        <v>283</v>
      </c>
      <c r="BD3" s="9" t="s">
        <v>284</v>
      </c>
      <c r="BE3" s="9" t="s">
        <v>285</v>
      </c>
      <c r="BF3" s="9" t="s">
        <v>286</v>
      </c>
      <c r="BG3" s="9" t="s">
        <v>287</v>
      </c>
      <c r="BH3" s="9" t="s">
        <v>288</v>
      </c>
      <c r="BI3" s="9" t="s">
        <v>289</v>
      </c>
      <c r="BJ3" s="9" t="s">
        <v>290</v>
      </c>
      <c r="BK3" s="9" t="s">
        <v>291</v>
      </c>
      <c r="BL3" s="9" t="s">
        <v>292</v>
      </c>
      <c r="BM3" s="9" t="s">
        <v>293</v>
      </c>
      <c r="BN3" s="9" t="s">
        <v>294</v>
      </c>
      <c r="BO3" s="9" t="s">
        <v>295</v>
      </c>
      <c r="BP3" s="9" t="s">
        <v>296</v>
      </c>
      <c r="BQ3" s="9" t="s">
        <v>297</v>
      </c>
      <c r="BR3" s="9" t="s">
        <v>298</v>
      </c>
      <c r="BS3" s="9" t="s">
        <v>299</v>
      </c>
      <c r="BT3" s="9" t="s">
        <v>203</v>
      </c>
      <c r="BU3" s="9" t="s">
        <v>300</v>
      </c>
      <c r="BV3" s="10" t="s">
        <v>301</v>
      </c>
      <c r="BW3" s="9" t="s">
        <v>205</v>
      </c>
      <c r="BX3" s="9" t="s">
        <v>206</v>
      </c>
      <c r="BY3" s="9" t="s">
        <v>207</v>
      </c>
      <c r="BZ3" s="9" t="s">
        <v>302</v>
      </c>
      <c r="CA3" s="9" t="s">
        <v>303</v>
      </c>
      <c r="CB3" s="9" t="s">
        <v>209</v>
      </c>
      <c r="CC3" s="9" t="s">
        <v>304</v>
      </c>
      <c r="CD3" s="9" t="s">
        <v>305</v>
      </c>
      <c r="CE3" s="9" t="s">
        <v>306</v>
      </c>
      <c r="CF3" s="9" t="s">
        <v>307</v>
      </c>
      <c r="CG3" s="9" t="s">
        <v>308</v>
      </c>
      <c r="CH3" s="9" t="s">
        <v>309</v>
      </c>
      <c r="CI3" s="9" t="s">
        <v>310</v>
      </c>
      <c r="CJ3" s="8" t="s">
        <v>212</v>
      </c>
      <c r="CK3" s="9" t="s">
        <v>311</v>
      </c>
      <c r="CL3" s="9" t="s">
        <v>312</v>
      </c>
      <c r="CM3" s="9" t="s">
        <v>313</v>
      </c>
      <c r="CN3" s="8" t="s">
        <v>314</v>
      </c>
      <c r="CO3" s="8" t="s">
        <v>315</v>
      </c>
      <c r="CP3" s="8" t="s">
        <v>316</v>
      </c>
      <c r="CQ3" s="9" t="s">
        <v>317</v>
      </c>
      <c r="CR3" s="9" t="s">
        <v>318</v>
      </c>
      <c r="CS3" s="9" t="s">
        <v>319</v>
      </c>
      <c r="CT3" s="9" t="s">
        <v>320</v>
      </c>
      <c r="CU3" s="9" t="s">
        <v>321</v>
      </c>
      <c r="CV3" s="9" t="s">
        <v>322</v>
      </c>
      <c r="CW3" s="9" t="s">
        <v>323</v>
      </c>
      <c r="CX3" s="9" t="s">
        <v>324</v>
      </c>
      <c r="CY3" s="9" t="s">
        <v>325</v>
      </c>
      <c r="CZ3" s="10" t="s">
        <v>326</v>
      </c>
      <c r="DA3" s="9" t="s">
        <v>327</v>
      </c>
      <c r="DB3" s="9" t="s">
        <v>328</v>
      </c>
      <c r="DC3" s="9" t="s">
        <v>329</v>
      </c>
      <c r="DD3" s="9" t="s">
        <v>330</v>
      </c>
      <c r="DE3" s="9" t="s">
        <v>329</v>
      </c>
      <c r="DF3" s="9" t="s">
        <v>331</v>
      </c>
      <c r="DG3" s="9" t="s">
        <v>332</v>
      </c>
      <c r="DH3" s="9" t="s">
        <v>220</v>
      </c>
      <c r="DI3" s="9" t="s">
        <v>221</v>
      </c>
      <c r="DJ3" s="9" t="s">
        <v>196</v>
      </c>
      <c r="DK3" s="9" t="s">
        <v>333</v>
      </c>
      <c r="DL3" s="9" t="s">
        <v>223</v>
      </c>
      <c r="DM3" s="9" t="s">
        <v>334</v>
      </c>
      <c r="DN3" s="9" t="s">
        <v>335</v>
      </c>
      <c r="DO3" s="9" t="s">
        <v>336</v>
      </c>
      <c r="DP3" s="9" t="s">
        <v>337</v>
      </c>
      <c r="DQ3" s="9" t="s">
        <v>338</v>
      </c>
      <c r="DR3" s="9" t="s">
        <v>339</v>
      </c>
      <c r="DS3" s="9" t="s">
        <v>340</v>
      </c>
      <c r="DT3" s="9" t="s">
        <v>341</v>
      </c>
      <c r="DU3" s="9" t="s">
        <v>342</v>
      </c>
      <c r="DV3" s="9" t="s">
        <v>343</v>
      </c>
      <c r="DW3" s="9" t="s">
        <v>344</v>
      </c>
      <c r="DX3" s="9" t="s">
        <v>226</v>
      </c>
      <c r="DY3" s="9" t="s">
        <v>345</v>
      </c>
      <c r="DZ3" s="9" t="s">
        <v>346</v>
      </c>
      <c r="EA3" s="8" t="s">
        <v>227</v>
      </c>
      <c r="EB3" s="9" t="s">
        <v>347</v>
      </c>
      <c r="EC3" s="9" t="s">
        <v>348</v>
      </c>
      <c r="ED3" s="8" t="s">
        <v>349</v>
      </c>
      <c r="EE3" s="9" t="s">
        <v>350</v>
      </c>
      <c r="EF3" s="9" t="s">
        <v>351</v>
      </c>
      <c r="EG3" s="9" t="s">
        <v>352</v>
      </c>
      <c r="EH3" s="9" t="s">
        <v>353</v>
      </c>
      <c r="EI3" s="9" t="s">
        <v>354</v>
      </c>
      <c r="EJ3" s="9" t="s">
        <v>355</v>
      </c>
      <c r="EK3" s="9" t="s">
        <v>356</v>
      </c>
      <c r="EL3" s="9" t="s">
        <v>357</v>
      </c>
      <c r="EM3" s="9" t="s">
        <v>358</v>
      </c>
      <c r="EN3" s="9" t="s">
        <v>359</v>
      </c>
      <c r="EO3" s="9" t="s">
        <v>360</v>
      </c>
      <c r="EP3" s="10" t="s">
        <v>361</v>
      </c>
      <c r="EQ3" s="9" t="s">
        <v>362</v>
      </c>
      <c r="ER3" s="10" t="s">
        <v>363</v>
      </c>
      <c r="ES3" s="9" t="s">
        <v>364</v>
      </c>
      <c r="ET3" s="9" t="s">
        <v>220</v>
      </c>
      <c r="EU3" s="9" t="s">
        <v>365</v>
      </c>
      <c r="EV3" s="9" t="s">
        <v>366</v>
      </c>
      <c r="EW3" s="8" t="s">
        <v>367</v>
      </c>
      <c r="EX3" s="9" t="s">
        <v>368</v>
      </c>
      <c r="EY3" s="9" t="s">
        <v>369</v>
      </c>
      <c r="EZ3" s="9" t="s">
        <v>370</v>
      </c>
      <c r="FA3" s="8" t="s">
        <v>239</v>
      </c>
      <c r="FB3" s="9" t="s">
        <v>371</v>
      </c>
      <c r="FC3" s="9" t="s">
        <v>372</v>
      </c>
      <c r="FD3" s="9" t="s">
        <v>373</v>
      </c>
      <c r="FE3" s="9" t="s">
        <v>374</v>
      </c>
      <c r="FF3" s="9" t="s">
        <v>375</v>
      </c>
      <c r="FG3" s="9" t="s">
        <v>376</v>
      </c>
      <c r="FH3" s="9" t="s">
        <v>377</v>
      </c>
      <c r="FI3" s="10" t="s">
        <v>378</v>
      </c>
      <c r="FJ3" s="9" t="s">
        <v>379</v>
      </c>
      <c r="FK3" s="8" t="s">
        <v>380</v>
      </c>
      <c r="FL3" s="8" t="s">
        <v>381</v>
      </c>
      <c r="FM3" s="8" t="s">
        <v>382</v>
      </c>
      <c r="FN3" s="9" t="s">
        <v>383</v>
      </c>
      <c r="FO3" s="9" t="s">
        <v>384</v>
      </c>
      <c r="FP3" s="8" t="s">
        <v>385</v>
      </c>
      <c r="FQ3" s="9" t="s">
        <v>386</v>
      </c>
      <c r="FR3" s="9" t="s">
        <v>387</v>
      </c>
      <c r="FS3" s="9" t="s">
        <v>388</v>
      </c>
      <c r="FT3" s="9" t="s">
        <v>389</v>
      </c>
      <c r="FU3" s="9" t="s">
        <v>243</v>
      </c>
      <c r="FV3" s="9" t="s">
        <v>390</v>
      </c>
      <c r="FW3" s="9" t="s">
        <v>391</v>
      </c>
      <c r="FX3" s="9" t="s">
        <v>392</v>
      </c>
      <c r="FY3" s="9" t="s">
        <v>393</v>
      </c>
    </row>
    <row r="4" spans="1:255" x14ac:dyDescent="0.25">
      <c r="FY4" s="11"/>
    </row>
    <row r="5" spans="1:255" s="12" customFormat="1" x14ac:dyDescent="0.25">
      <c r="A5" s="12" t="s">
        <v>394</v>
      </c>
      <c r="C5" s="13">
        <v>6557.7</v>
      </c>
      <c r="D5" s="13">
        <v>35630.800000000003</v>
      </c>
      <c r="E5" s="13">
        <v>5515.9</v>
      </c>
      <c r="F5" s="13">
        <v>22473</v>
      </c>
      <c r="G5" s="13">
        <v>1315</v>
      </c>
      <c r="H5" s="13">
        <v>1141</v>
      </c>
      <c r="I5" s="13">
        <v>7739.1</v>
      </c>
      <c r="J5" s="13">
        <v>2171.3000000000002</v>
      </c>
      <c r="K5" s="13">
        <v>257.7</v>
      </c>
      <c r="L5" s="13">
        <v>2250</v>
      </c>
      <c r="M5" s="13">
        <v>1068.3</v>
      </c>
      <c r="N5" s="13">
        <v>51743.3</v>
      </c>
      <c r="O5" s="13">
        <v>13527.5</v>
      </c>
      <c r="P5" s="13">
        <v>312</v>
      </c>
      <c r="Q5" s="13">
        <v>36612.300000000003</v>
      </c>
      <c r="R5" s="13">
        <v>5341.8</v>
      </c>
      <c r="S5" s="13">
        <v>1647.3</v>
      </c>
      <c r="T5" s="13">
        <v>161.30000000000001</v>
      </c>
      <c r="U5" s="13">
        <v>52.5</v>
      </c>
      <c r="V5" s="13">
        <v>264.89999999999998</v>
      </c>
      <c r="W5" s="13">
        <v>132.6</v>
      </c>
      <c r="X5" s="13">
        <v>50</v>
      </c>
      <c r="Y5" s="13">
        <v>780</v>
      </c>
      <c r="Z5" s="13">
        <v>223.8</v>
      </c>
      <c r="AA5" s="13">
        <v>31156.7</v>
      </c>
      <c r="AB5" s="13">
        <v>27908.6</v>
      </c>
      <c r="AC5" s="13">
        <v>947.9</v>
      </c>
      <c r="AD5" s="13">
        <v>1247.2</v>
      </c>
      <c r="AE5" s="13">
        <v>94.4</v>
      </c>
      <c r="AF5" s="13">
        <v>177</v>
      </c>
      <c r="AG5" s="13">
        <v>634</v>
      </c>
      <c r="AH5" s="13">
        <v>1006.6</v>
      </c>
      <c r="AI5" s="13">
        <v>366</v>
      </c>
      <c r="AJ5" s="13">
        <v>151.5</v>
      </c>
      <c r="AK5" s="13">
        <v>180.1</v>
      </c>
      <c r="AL5" s="13">
        <v>272</v>
      </c>
      <c r="AM5" s="13">
        <v>388.3</v>
      </c>
      <c r="AN5" s="13">
        <v>331</v>
      </c>
      <c r="AO5" s="13">
        <v>4492.5</v>
      </c>
      <c r="AP5" s="13">
        <v>84690.1</v>
      </c>
      <c r="AQ5" s="13">
        <v>248</v>
      </c>
      <c r="AR5" s="13">
        <v>62221.32</v>
      </c>
      <c r="AS5" s="13">
        <v>6418.3</v>
      </c>
      <c r="AT5" s="13">
        <v>2386.1</v>
      </c>
      <c r="AU5" s="13">
        <v>281</v>
      </c>
      <c r="AV5" s="13">
        <v>333</v>
      </c>
      <c r="AW5" s="13">
        <v>250.8</v>
      </c>
      <c r="AX5" s="13">
        <v>70.2</v>
      </c>
      <c r="AY5" s="13">
        <v>430</v>
      </c>
      <c r="AZ5" s="13">
        <v>12624.1</v>
      </c>
      <c r="BA5" s="13">
        <v>9335.2999999999993</v>
      </c>
      <c r="BB5" s="13">
        <v>7852.9</v>
      </c>
      <c r="BC5" s="13">
        <v>22740.1</v>
      </c>
      <c r="BD5" s="13">
        <v>3616</v>
      </c>
      <c r="BE5" s="13">
        <v>1312.9</v>
      </c>
      <c r="BF5" s="13">
        <v>25681.9</v>
      </c>
      <c r="BG5" s="13">
        <v>936.9</v>
      </c>
      <c r="BH5" s="13">
        <v>616</v>
      </c>
      <c r="BI5" s="13">
        <v>270.5</v>
      </c>
      <c r="BJ5" s="13">
        <v>6327.2</v>
      </c>
      <c r="BK5" s="13">
        <v>29321.1</v>
      </c>
      <c r="BL5" s="13">
        <v>128.19999999999999</v>
      </c>
      <c r="BM5" s="13">
        <v>317</v>
      </c>
      <c r="BN5" s="13">
        <v>3328.2</v>
      </c>
      <c r="BO5" s="13">
        <v>1310.9</v>
      </c>
      <c r="BP5" s="13">
        <v>184.4</v>
      </c>
      <c r="BQ5" s="13">
        <v>5690.9</v>
      </c>
      <c r="BR5" s="13">
        <v>4536</v>
      </c>
      <c r="BS5" s="13">
        <v>1135.5</v>
      </c>
      <c r="BT5" s="13">
        <v>406.1</v>
      </c>
      <c r="BU5" s="13">
        <v>403.1</v>
      </c>
      <c r="BV5" s="13">
        <v>1251.2</v>
      </c>
      <c r="BW5" s="13">
        <v>1999.1</v>
      </c>
      <c r="BX5" s="13">
        <v>78</v>
      </c>
      <c r="BY5" s="13">
        <v>474.2</v>
      </c>
      <c r="BZ5" s="13">
        <v>217.3</v>
      </c>
      <c r="CA5" s="13">
        <v>164.9</v>
      </c>
      <c r="CB5" s="13">
        <v>75893.100000000006</v>
      </c>
      <c r="CC5" s="13">
        <v>191</v>
      </c>
      <c r="CD5" s="13">
        <v>231.1</v>
      </c>
      <c r="CE5" s="13">
        <v>153.6</v>
      </c>
      <c r="CF5" s="13">
        <v>127.7</v>
      </c>
      <c r="CG5" s="13">
        <v>202.6</v>
      </c>
      <c r="CH5" s="13">
        <v>107</v>
      </c>
      <c r="CI5" s="13">
        <v>709</v>
      </c>
      <c r="CJ5" s="13">
        <v>930</v>
      </c>
      <c r="CK5" s="13">
        <v>5368.7</v>
      </c>
      <c r="CL5" s="13">
        <v>1320.7</v>
      </c>
      <c r="CM5" s="13">
        <v>744.7</v>
      </c>
      <c r="CN5" s="13">
        <v>29728.7</v>
      </c>
      <c r="CO5" s="13">
        <v>14792.3</v>
      </c>
      <c r="CP5" s="13">
        <v>1013.4</v>
      </c>
      <c r="CQ5" s="13">
        <v>815.5</v>
      </c>
      <c r="CR5" s="13">
        <v>242</v>
      </c>
      <c r="CS5" s="13">
        <v>320.60000000000002</v>
      </c>
      <c r="CT5" s="13">
        <v>105.8</v>
      </c>
      <c r="CU5" s="13">
        <v>448.3</v>
      </c>
      <c r="CV5" s="13">
        <v>50</v>
      </c>
      <c r="CW5" s="13">
        <v>193</v>
      </c>
      <c r="CX5" s="13">
        <v>465.3</v>
      </c>
      <c r="CY5" s="13">
        <v>50</v>
      </c>
      <c r="CZ5" s="13">
        <v>1925.3</v>
      </c>
      <c r="DA5" s="13">
        <v>201.1</v>
      </c>
      <c r="DB5" s="13">
        <v>316</v>
      </c>
      <c r="DC5" s="13">
        <v>173</v>
      </c>
      <c r="DD5" s="13">
        <v>151.80000000000001</v>
      </c>
      <c r="DE5" s="13">
        <v>317.7</v>
      </c>
      <c r="DF5" s="13">
        <v>20284.599999999999</v>
      </c>
      <c r="DG5" s="13">
        <v>88</v>
      </c>
      <c r="DH5" s="13">
        <v>1947.5</v>
      </c>
      <c r="DI5" s="13">
        <v>2472</v>
      </c>
      <c r="DJ5" s="13">
        <v>641</v>
      </c>
      <c r="DK5" s="13">
        <v>467.1</v>
      </c>
      <c r="DL5" s="13">
        <v>5735.8</v>
      </c>
      <c r="DM5" s="13">
        <v>244.5</v>
      </c>
      <c r="DN5" s="13">
        <v>1311.8</v>
      </c>
      <c r="DO5" s="13">
        <v>3209</v>
      </c>
      <c r="DP5" s="13">
        <v>209</v>
      </c>
      <c r="DQ5" s="13">
        <v>834.5</v>
      </c>
      <c r="DR5" s="13">
        <v>1370.5</v>
      </c>
      <c r="DS5" s="13">
        <v>678.8</v>
      </c>
      <c r="DT5" s="13">
        <v>173</v>
      </c>
      <c r="DU5" s="13">
        <v>357.1</v>
      </c>
      <c r="DV5" s="13">
        <v>216</v>
      </c>
      <c r="DW5" s="13">
        <v>314.39999999999998</v>
      </c>
      <c r="DX5" s="13">
        <v>167.6</v>
      </c>
      <c r="DY5" s="13">
        <v>315.5</v>
      </c>
      <c r="DZ5" s="13">
        <v>746.6</v>
      </c>
      <c r="EA5" s="13">
        <v>556.6</v>
      </c>
      <c r="EB5" s="13">
        <v>574.29999999999995</v>
      </c>
      <c r="EC5" s="13">
        <v>304.7</v>
      </c>
      <c r="ED5" s="13">
        <v>1589.1</v>
      </c>
      <c r="EE5" s="13">
        <v>203</v>
      </c>
      <c r="EF5" s="13">
        <v>1448.2</v>
      </c>
      <c r="EG5" s="13">
        <v>257</v>
      </c>
      <c r="EH5" s="13">
        <v>250.7</v>
      </c>
      <c r="EI5" s="13">
        <v>14528.3</v>
      </c>
      <c r="EJ5" s="13">
        <v>10279.700000000001</v>
      </c>
      <c r="EK5" s="13">
        <v>673.8</v>
      </c>
      <c r="EL5" s="13">
        <v>463.6</v>
      </c>
      <c r="EM5" s="13">
        <v>398.2</v>
      </c>
      <c r="EN5" s="13">
        <v>1027.5999999999999</v>
      </c>
      <c r="EO5" s="13">
        <v>332</v>
      </c>
      <c r="EP5" s="13">
        <v>424.5</v>
      </c>
      <c r="EQ5" s="13">
        <v>2598</v>
      </c>
      <c r="ER5" s="13">
        <v>315.60000000000002</v>
      </c>
      <c r="ES5" s="13">
        <v>173.5</v>
      </c>
      <c r="ET5" s="13">
        <v>193</v>
      </c>
      <c r="EU5" s="13">
        <v>581.5</v>
      </c>
      <c r="EV5" s="13">
        <v>78.7</v>
      </c>
      <c r="EW5" s="13">
        <v>875.6</v>
      </c>
      <c r="EX5" s="13">
        <v>173</v>
      </c>
      <c r="EY5" s="13">
        <v>588.29999999999995</v>
      </c>
      <c r="EZ5" s="13">
        <v>126.6</v>
      </c>
      <c r="FA5" s="13">
        <v>3497.7</v>
      </c>
      <c r="FB5" s="13">
        <v>313.7</v>
      </c>
      <c r="FC5" s="13">
        <v>2117.3000000000002</v>
      </c>
      <c r="FD5" s="13">
        <v>425</v>
      </c>
      <c r="FE5" s="13">
        <v>85.4</v>
      </c>
      <c r="FF5" s="13">
        <v>200.2</v>
      </c>
      <c r="FG5" s="13">
        <v>126.2</v>
      </c>
      <c r="FH5" s="13">
        <v>74</v>
      </c>
      <c r="FI5" s="13">
        <v>1785.9</v>
      </c>
      <c r="FJ5" s="13">
        <v>2045.2</v>
      </c>
      <c r="FK5" s="13">
        <v>2603.6999999999998</v>
      </c>
      <c r="FL5" s="13">
        <v>8245.9</v>
      </c>
      <c r="FM5" s="13">
        <v>3828.3</v>
      </c>
      <c r="FN5" s="13">
        <v>22051.7</v>
      </c>
      <c r="FO5" s="13">
        <v>1102.3</v>
      </c>
      <c r="FP5" s="13">
        <v>2366</v>
      </c>
      <c r="FQ5" s="13">
        <v>1002.2</v>
      </c>
      <c r="FR5" s="13">
        <v>174.9</v>
      </c>
      <c r="FS5" s="13">
        <v>191.5</v>
      </c>
      <c r="FT5" s="13">
        <v>60.1</v>
      </c>
      <c r="FU5" s="13">
        <v>834</v>
      </c>
      <c r="FV5" s="13">
        <v>697.5</v>
      </c>
      <c r="FW5" s="13">
        <v>169</v>
      </c>
      <c r="FX5" s="13">
        <v>61.2</v>
      </c>
      <c r="FY5" s="14">
        <v>21744.730000000003</v>
      </c>
      <c r="FZ5" s="13">
        <f>SUM(C5:FY5)</f>
        <v>859803.64999999932</v>
      </c>
      <c r="GA5" s="13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</row>
    <row r="6" spans="1:255" ht="16.5" customHeight="1" x14ac:dyDescent="0.25">
      <c r="A6" t="s">
        <v>395</v>
      </c>
      <c r="C6" s="14">
        <v>4701.2</v>
      </c>
      <c r="D6" s="14">
        <v>18535.900000000001</v>
      </c>
      <c r="E6" s="14">
        <v>4814.6000000000004</v>
      </c>
      <c r="F6" s="14">
        <v>9176.7000000000007</v>
      </c>
      <c r="G6" s="14">
        <v>494</v>
      </c>
      <c r="H6" s="14">
        <v>386.8</v>
      </c>
      <c r="I6" s="14">
        <v>6304.6</v>
      </c>
      <c r="J6" s="14">
        <v>1382.9</v>
      </c>
      <c r="K6" s="14">
        <v>136.5</v>
      </c>
      <c r="L6" s="14">
        <v>1345.7</v>
      </c>
      <c r="M6" s="14">
        <v>898.2</v>
      </c>
      <c r="N6" s="14">
        <v>15327.4</v>
      </c>
      <c r="O6" s="14">
        <v>2150</v>
      </c>
      <c r="P6" s="14">
        <v>133.80000000000001</v>
      </c>
      <c r="Q6" s="14">
        <v>28793.599999999999</v>
      </c>
      <c r="R6" s="14">
        <v>2349.5</v>
      </c>
      <c r="S6" s="14">
        <v>881.8</v>
      </c>
      <c r="T6" s="14">
        <v>93.9</v>
      </c>
      <c r="U6" s="14">
        <v>36.1</v>
      </c>
      <c r="V6" s="14">
        <v>166.1</v>
      </c>
      <c r="W6" s="14">
        <v>71.599999999999994</v>
      </c>
      <c r="X6" s="14">
        <v>11.8</v>
      </c>
      <c r="Y6" s="14">
        <v>528.70000000000005</v>
      </c>
      <c r="Z6" s="14">
        <v>101.2</v>
      </c>
      <c r="AA6" s="14">
        <v>10470.9</v>
      </c>
      <c r="AB6" s="14">
        <v>7074.3</v>
      </c>
      <c r="AC6" s="14">
        <v>285.5</v>
      </c>
      <c r="AD6" s="14">
        <v>419.2</v>
      </c>
      <c r="AE6" s="14">
        <v>39.799999999999997</v>
      </c>
      <c r="AF6" s="14">
        <v>71.099999999999994</v>
      </c>
      <c r="AG6" s="14">
        <v>169.5</v>
      </c>
      <c r="AH6" s="14">
        <v>644.29999999999995</v>
      </c>
      <c r="AI6" s="14">
        <v>182.3</v>
      </c>
      <c r="AJ6" s="14">
        <v>118.2</v>
      </c>
      <c r="AK6" s="14">
        <v>154.19999999999999</v>
      </c>
      <c r="AL6" s="14">
        <v>218.3</v>
      </c>
      <c r="AM6" s="14">
        <v>226.9</v>
      </c>
      <c r="AN6" s="14">
        <v>129.4</v>
      </c>
      <c r="AO6" s="14">
        <v>2297.1999999999998</v>
      </c>
      <c r="AP6" s="14">
        <v>51647.199999999997</v>
      </c>
      <c r="AQ6" s="14">
        <v>136.4</v>
      </c>
      <c r="AR6" s="14">
        <v>6761.7</v>
      </c>
      <c r="AS6" s="14">
        <v>2437.9</v>
      </c>
      <c r="AT6" s="14">
        <v>345.1</v>
      </c>
      <c r="AU6" s="14">
        <v>123.5</v>
      </c>
      <c r="AV6" s="14">
        <v>199.5</v>
      </c>
      <c r="AW6" s="14">
        <v>60.9</v>
      </c>
      <c r="AX6" s="14">
        <v>0</v>
      </c>
      <c r="AY6" s="14">
        <v>226.9</v>
      </c>
      <c r="AZ6" s="14">
        <v>6981</v>
      </c>
      <c r="BA6" s="14">
        <v>3179.5</v>
      </c>
      <c r="BB6" s="14">
        <v>3488.4</v>
      </c>
      <c r="BC6" s="14">
        <v>14257.1</v>
      </c>
      <c r="BD6" s="14">
        <v>391.7</v>
      </c>
      <c r="BE6" s="14">
        <v>294.7</v>
      </c>
      <c r="BF6" s="14">
        <v>3338</v>
      </c>
      <c r="BG6" s="14">
        <v>559</v>
      </c>
      <c r="BH6" s="14">
        <v>176</v>
      </c>
      <c r="BI6" s="14">
        <v>176</v>
      </c>
      <c r="BJ6" s="14">
        <v>648.79999999999995</v>
      </c>
      <c r="BK6" s="14">
        <v>10369.5</v>
      </c>
      <c r="BL6" s="14">
        <v>61.4</v>
      </c>
      <c r="BM6" s="14">
        <v>151.69999999999999</v>
      </c>
      <c r="BN6" s="14">
        <v>1889.9</v>
      </c>
      <c r="BO6" s="14">
        <v>683.8</v>
      </c>
      <c r="BP6" s="14">
        <v>102.6</v>
      </c>
      <c r="BQ6" s="14">
        <v>2223</v>
      </c>
      <c r="BR6" s="14">
        <v>1848.6</v>
      </c>
      <c r="BS6" s="14">
        <v>634.4</v>
      </c>
      <c r="BT6" s="14">
        <v>114.2</v>
      </c>
      <c r="BU6" s="14">
        <v>137.80000000000001</v>
      </c>
      <c r="BV6" s="14">
        <v>294</v>
      </c>
      <c r="BW6" s="14">
        <v>454</v>
      </c>
      <c r="BX6" s="14">
        <v>27.2</v>
      </c>
      <c r="BY6" s="14">
        <v>375.4</v>
      </c>
      <c r="BZ6" s="14">
        <v>116.3</v>
      </c>
      <c r="CA6" s="14">
        <v>56.5</v>
      </c>
      <c r="CB6" s="14">
        <v>24205.5</v>
      </c>
      <c r="CC6" s="14">
        <v>89.4</v>
      </c>
      <c r="CD6" s="14">
        <v>32.1</v>
      </c>
      <c r="CE6" s="14">
        <v>66.5</v>
      </c>
      <c r="CF6" s="14">
        <v>65.3</v>
      </c>
      <c r="CG6" s="14">
        <v>101.7</v>
      </c>
      <c r="CH6" s="14">
        <v>71.3</v>
      </c>
      <c r="CI6" s="14">
        <v>453.4</v>
      </c>
      <c r="CJ6" s="14">
        <v>485.2</v>
      </c>
      <c r="CK6" s="14">
        <v>1895.2</v>
      </c>
      <c r="CL6" s="14">
        <v>476.6</v>
      </c>
      <c r="CM6" s="14">
        <v>475.1</v>
      </c>
      <c r="CN6" s="14">
        <v>8812.2999999999993</v>
      </c>
      <c r="CO6" s="14">
        <v>5192.8</v>
      </c>
      <c r="CP6" s="14">
        <v>332.8</v>
      </c>
      <c r="CQ6" s="14">
        <v>617</v>
      </c>
      <c r="CR6" s="14">
        <v>120.7</v>
      </c>
      <c r="CS6" s="14">
        <v>124.4</v>
      </c>
      <c r="CT6" s="14">
        <v>86.1</v>
      </c>
      <c r="CU6" s="14">
        <v>153.30000000000001</v>
      </c>
      <c r="CV6" s="14">
        <v>6.7</v>
      </c>
      <c r="CW6" s="14">
        <v>76.900000000000006</v>
      </c>
      <c r="CX6" s="14">
        <v>224.4</v>
      </c>
      <c r="CY6" s="14">
        <v>21.3</v>
      </c>
      <c r="CZ6" s="14">
        <v>1056.3</v>
      </c>
      <c r="DA6" s="14">
        <v>63.6</v>
      </c>
      <c r="DB6" s="14">
        <v>81.900000000000006</v>
      </c>
      <c r="DC6" s="14">
        <v>49.7</v>
      </c>
      <c r="DD6" s="14">
        <v>68.2</v>
      </c>
      <c r="DE6" s="14">
        <v>79.599999999999994</v>
      </c>
      <c r="DF6" s="14">
        <v>9465.9</v>
      </c>
      <c r="DG6" s="14">
        <v>36.200000000000003</v>
      </c>
      <c r="DH6" s="14">
        <v>896.8</v>
      </c>
      <c r="DI6" s="14">
        <v>1619.8</v>
      </c>
      <c r="DJ6" s="14">
        <v>263.39999999999998</v>
      </c>
      <c r="DK6" s="14">
        <v>255.9</v>
      </c>
      <c r="DL6" s="14">
        <v>3112.2</v>
      </c>
      <c r="DM6" s="14">
        <v>138.6</v>
      </c>
      <c r="DN6" s="14">
        <v>807.7</v>
      </c>
      <c r="DO6" s="14">
        <v>2108.1</v>
      </c>
      <c r="DP6" s="14">
        <v>94.4</v>
      </c>
      <c r="DQ6" s="14">
        <v>318</v>
      </c>
      <c r="DR6" s="14">
        <v>1044.3</v>
      </c>
      <c r="DS6" s="14">
        <v>496.8</v>
      </c>
      <c r="DT6" s="14">
        <v>136.80000000000001</v>
      </c>
      <c r="DU6" s="14">
        <v>171</v>
      </c>
      <c r="DV6" s="14">
        <v>110.6</v>
      </c>
      <c r="DW6" s="14">
        <v>163.5</v>
      </c>
      <c r="DX6" s="14">
        <v>28.6</v>
      </c>
      <c r="DY6" s="14">
        <v>60.9</v>
      </c>
      <c r="DZ6" s="14">
        <v>157.9</v>
      </c>
      <c r="EA6" s="14">
        <v>203.3</v>
      </c>
      <c r="EB6" s="14">
        <v>324.7</v>
      </c>
      <c r="EC6" s="14">
        <v>93.3</v>
      </c>
      <c r="ED6" s="14">
        <v>48.7</v>
      </c>
      <c r="EE6" s="14">
        <v>140.6</v>
      </c>
      <c r="EF6" s="14">
        <v>1007.8</v>
      </c>
      <c r="EG6" s="14">
        <v>161</v>
      </c>
      <c r="EH6" s="14">
        <v>87.9</v>
      </c>
      <c r="EI6" s="14">
        <v>11357.7</v>
      </c>
      <c r="EJ6" s="14">
        <v>5097.2</v>
      </c>
      <c r="EK6" s="14">
        <v>244</v>
      </c>
      <c r="EL6" s="14">
        <v>191.8</v>
      </c>
      <c r="EM6" s="14">
        <v>198.1</v>
      </c>
      <c r="EN6" s="14">
        <v>665.9</v>
      </c>
      <c r="EO6" s="14">
        <v>136.4</v>
      </c>
      <c r="EP6" s="14">
        <v>115.7</v>
      </c>
      <c r="EQ6" s="14">
        <v>294.2</v>
      </c>
      <c r="ER6" s="14">
        <v>102.6</v>
      </c>
      <c r="ES6" s="14">
        <v>70.8</v>
      </c>
      <c r="ET6" s="14">
        <v>113.1</v>
      </c>
      <c r="EU6" s="14">
        <v>509.7</v>
      </c>
      <c r="EV6" s="14">
        <v>44.4</v>
      </c>
      <c r="EW6" s="14">
        <v>164.1</v>
      </c>
      <c r="EX6" s="14">
        <v>53</v>
      </c>
      <c r="EY6" s="14">
        <v>278.3</v>
      </c>
      <c r="EZ6" s="14">
        <v>63.8</v>
      </c>
      <c r="FA6" s="14">
        <v>1299.5999999999999</v>
      </c>
      <c r="FB6" s="14">
        <v>175.1</v>
      </c>
      <c r="FC6" s="14">
        <v>559.1</v>
      </c>
      <c r="FD6" s="14">
        <v>243.1</v>
      </c>
      <c r="FE6" s="14">
        <v>42.7</v>
      </c>
      <c r="FF6" s="14">
        <v>106.5</v>
      </c>
      <c r="FG6" s="14">
        <v>48.4</v>
      </c>
      <c r="FH6" s="14">
        <v>42.4</v>
      </c>
      <c r="FI6" s="14">
        <v>832.8</v>
      </c>
      <c r="FJ6" s="14">
        <v>604.5</v>
      </c>
      <c r="FK6" s="14">
        <v>1275.5999999999999</v>
      </c>
      <c r="FL6" s="14">
        <v>1577.8</v>
      </c>
      <c r="FM6" s="14">
        <v>926</v>
      </c>
      <c r="FN6" s="14">
        <v>15063.3</v>
      </c>
      <c r="FO6" s="14">
        <v>450.4</v>
      </c>
      <c r="FP6" s="14">
        <v>1386.2</v>
      </c>
      <c r="FQ6" s="14">
        <v>410.5</v>
      </c>
      <c r="FR6" s="14">
        <v>69.599999999999994</v>
      </c>
      <c r="FS6" s="14">
        <v>23.8</v>
      </c>
      <c r="FT6" s="14">
        <v>20.7</v>
      </c>
      <c r="FU6" s="14">
        <v>516.79999999999995</v>
      </c>
      <c r="FV6" s="14">
        <v>360.1</v>
      </c>
      <c r="FW6" s="14">
        <v>90.4</v>
      </c>
      <c r="FX6" s="14">
        <v>26.4</v>
      </c>
      <c r="FY6" s="14"/>
      <c r="FZ6" s="13">
        <f>SUM(C6:FY6)</f>
        <v>351285.89999999985</v>
      </c>
      <c r="GA6" s="13"/>
      <c r="GB6" s="13"/>
      <c r="GC6" s="13"/>
      <c r="GD6" s="13"/>
    </row>
    <row r="7" spans="1:255" x14ac:dyDescent="0.25">
      <c r="C7" s="15"/>
      <c r="D7" s="15"/>
      <c r="E7" s="15"/>
      <c r="F7" s="15"/>
      <c r="G7" s="15"/>
      <c r="H7" s="16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7"/>
      <c r="FX7" s="15"/>
      <c r="FY7" s="17"/>
    </row>
    <row r="8" spans="1:255" x14ac:dyDescent="0.25">
      <c r="A8" t="s">
        <v>396</v>
      </c>
      <c r="C8" s="17">
        <v>72550693.405990899</v>
      </c>
      <c r="D8" s="17">
        <v>373503138.0344131</v>
      </c>
      <c r="E8" s="17">
        <v>62563018.397784784</v>
      </c>
      <c r="F8" s="17">
        <v>231321560.62025738</v>
      </c>
      <c r="G8" s="17">
        <v>14393918.150578665</v>
      </c>
      <c r="H8" s="17">
        <v>12438420.238933271</v>
      </c>
      <c r="I8" s="17">
        <v>85877813.719019637</v>
      </c>
      <c r="J8" s="17">
        <v>22416858.313800015</v>
      </c>
      <c r="K8" s="17">
        <v>3836591.1149991327</v>
      </c>
      <c r="L8" s="17">
        <v>24861784.443930887</v>
      </c>
      <c r="M8" s="17">
        <v>13583354.164969461</v>
      </c>
      <c r="N8" s="17">
        <v>547075456.23410571</v>
      </c>
      <c r="O8" s="17">
        <v>136725829.6914264</v>
      </c>
      <c r="P8" s="17">
        <v>4584646.3739988813</v>
      </c>
      <c r="Q8" s="17">
        <v>419781338.73346186</v>
      </c>
      <c r="R8" s="17">
        <v>54072682.835825622</v>
      </c>
      <c r="S8" s="17">
        <v>17663375.208215337</v>
      </c>
      <c r="T8" s="17">
        <v>2897846.9954956369</v>
      </c>
      <c r="U8" s="17">
        <v>1142946.1991827511</v>
      </c>
      <c r="V8" s="17">
        <v>3837608.3831941183</v>
      </c>
      <c r="W8" s="17">
        <v>2481894.2741634632</v>
      </c>
      <c r="X8" s="17">
        <v>1037300.8258976385</v>
      </c>
      <c r="Y8" s="17">
        <v>8395046.2095641028</v>
      </c>
      <c r="Z8" s="17">
        <v>3413325.2378861685</v>
      </c>
      <c r="AA8" s="17">
        <v>323456596.90009516</v>
      </c>
      <c r="AB8" s="17">
        <v>292712288.53703016</v>
      </c>
      <c r="AC8" s="17">
        <v>10217137.257107783</v>
      </c>
      <c r="AD8" s="17">
        <v>12860098.608841233</v>
      </c>
      <c r="AE8" s="17">
        <v>1856364.773618931</v>
      </c>
      <c r="AF8" s="17">
        <v>3108448.4851762974</v>
      </c>
      <c r="AG8" s="17">
        <v>7384806.9267088119</v>
      </c>
      <c r="AH8" s="17">
        <v>10783318.181739086</v>
      </c>
      <c r="AI8" s="17">
        <v>4660207.4107406344</v>
      </c>
      <c r="AJ8" s="17">
        <v>2901647.5754681355</v>
      </c>
      <c r="AK8" s="17">
        <v>3231462.8446255694</v>
      </c>
      <c r="AL8" s="17">
        <v>4017718.0521788001</v>
      </c>
      <c r="AM8" s="17">
        <v>4895994.9512108378</v>
      </c>
      <c r="AN8" s="17">
        <v>4478775.8227245677</v>
      </c>
      <c r="AO8" s="17">
        <v>46001021.850027919</v>
      </c>
      <c r="AP8" s="17">
        <v>932320708.83021247</v>
      </c>
      <c r="AQ8" s="17">
        <v>3935700.4495641151</v>
      </c>
      <c r="AR8" s="17">
        <v>631225162.30433476</v>
      </c>
      <c r="AS8" s="17">
        <v>71218138.212331399</v>
      </c>
      <c r="AT8" s="17">
        <v>24673255.870609891</v>
      </c>
      <c r="AU8" s="17">
        <v>4257135.7977216542</v>
      </c>
      <c r="AV8" s="17">
        <v>4804130.1578168385</v>
      </c>
      <c r="AW8" s="17">
        <v>3928116.1134882946</v>
      </c>
      <c r="AX8" s="17">
        <v>1486872.3532532295</v>
      </c>
      <c r="AY8" s="17">
        <v>5480732.7413637778</v>
      </c>
      <c r="AZ8" s="17">
        <v>132023044.60189526</v>
      </c>
      <c r="BA8" s="17">
        <v>93568927.618715331</v>
      </c>
      <c r="BB8" s="17">
        <v>79304184.720602989</v>
      </c>
      <c r="BC8" s="17">
        <v>237670354.17081678</v>
      </c>
      <c r="BD8" s="17">
        <v>36283533.877976306</v>
      </c>
      <c r="BE8" s="17">
        <v>13971398.312144272</v>
      </c>
      <c r="BF8" s="17">
        <v>257203787.14486453</v>
      </c>
      <c r="BG8" s="17">
        <v>10766488.031913865</v>
      </c>
      <c r="BH8" s="17">
        <v>7132444.2425615154</v>
      </c>
      <c r="BI8" s="17">
        <v>4181750.60929769</v>
      </c>
      <c r="BJ8" s="17">
        <v>63484574.50743787</v>
      </c>
      <c r="BK8" s="17">
        <v>296650146.25158399</v>
      </c>
      <c r="BL8" s="17">
        <v>2519211.3092127265</v>
      </c>
      <c r="BM8" s="17">
        <v>4457527.9453653814</v>
      </c>
      <c r="BN8" s="17">
        <v>33582482.472790092</v>
      </c>
      <c r="BO8" s="17">
        <v>13748811.976494076</v>
      </c>
      <c r="BP8" s="17">
        <v>3254926.7769959942</v>
      </c>
      <c r="BQ8" s="17">
        <v>62820569.588839807</v>
      </c>
      <c r="BR8" s="17">
        <v>46559807.616052076</v>
      </c>
      <c r="BS8" s="17">
        <v>12916248.335633699</v>
      </c>
      <c r="BT8" s="17">
        <v>5294596.5340528237</v>
      </c>
      <c r="BU8" s="17">
        <v>5351299.2144494159</v>
      </c>
      <c r="BV8" s="17">
        <v>13433689.51</v>
      </c>
      <c r="BW8" s="17">
        <v>20842373.333638296</v>
      </c>
      <c r="BX8" s="17">
        <v>1737124.9757183809</v>
      </c>
      <c r="BY8" s="17">
        <v>5489249.9014275642</v>
      </c>
      <c r="BZ8" s="17">
        <v>3424190.4942468964</v>
      </c>
      <c r="CA8" s="17">
        <v>3041204.5137266023</v>
      </c>
      <c r="CB8" s="17">
        <v>783055348.19506729</v>
      </c>
      <c r="CC8" s="17">
        <v>3149024.6059043631</v>
      </c>
      <c r="CD8" s="17">
        <v>3329940.1273938981</v>
      </c>
      <c r="CE8" s="17">
        <v>2737701.7464284995</v>
      </c>
      <c r="CF8" s="17">
        <v>2334175.1210881555</v>
      </c>
      <c r="CG8" s="17">
        <v>3330910.7238722271</v>
      </c>
      <c r="CH8" s="17">
        <v>2141164.3500639508</v>
      </c>
      <c r="CI8" s="17">
        <v>7845704.2552300971</v>
      </c>
      <c r="CJ8" s="17">
        <v>10547084.272222614</v>
      </c>
      <c r="CK8" s="17">
        <v>55567148.016336471</v>
      </c>
      <c r="CL8" s="17">
        <v>14557670.352536479</v>
      </c>
      <c r="CM8" s="17">
        <v>9119209.2018623892</v>
      </c>
      <c r="CN8" s="17">
        <v>297980662.09177852</v>
      </c>
      <c r="CO8" s="17">
        <v>148428351.27042806</v>
      </c>
      <c r="CP8" s="17">
        <v>11291487.00917404</v>
      </c>
      <c r="CQ8" s="17">
        <v>9668155.4950202983</v>
      </c>
      <c r="CR8" s="17">
        <v>3725780.2330644759</v>
      </c>
      <c r="CS8" s="17">
        <v>4320612.1478378223</v>
      </c>
      <c r="CT8" s="17">
        <v>2138046.4608483426</v>
      </c>
      <c r="CU8" s="17">
        <v>4526786.8827826232</v>
      </c>
      <c r="CV8" s="17">
        <v>979323.12460468523</v>
      </c>
      <c r="CW8" s="17">
        <v>3264919.2988347914</v>
      </c>
      <c r="CX8" s="17">
        <v>5444714.2451883256</v>
      </c>
      <c r="CY8" s="17">
        <v>1069900.8378631547</v>
      </c>
      <c r="CZ8" s="17">
        <v>20099216.891983319</v>
      </c>
      <c r="DA8" s="17">
        <v>3331948.9899097839</v>
      </c>
      <c r="DB8" s="17">
        <v>4309808.969487058</v>
      </c>
      <c r="DC8" s="17">
        <v>3045824.3245762251</v>
      </c>
      <c r="DD8" s="17">
        <v>2823756.6543416567</v>
      </c>
      <c r="DE8" s="17">
        <v>4298219.4106110958</v>
      </c>
      <c r="DF8" s="17">
        <v>203524855.80948237</v>
      </c>
      <c r="DG8" s="17">
        <v>1856928.3387813771</v>
      </c>
      <c r="DH8" s="17">
        <v>19649340.64488139</v>
      </c>
      <c r="DI8" s="17">
        <v>25558872.931388255</v>
      </c>
      <c r="DJ8" s="17">
        <v>7274406.0589059303</v>
      </c>
      <c r="DK8" s="17">
        <v>5522882.8635211252</v>
      </c>
      <c r="DL8" s="17">
        <v>60444496.700732253</v>
      </c>
      <c r="DM8" s="17">
        <v>4130812.6586839226</v>
      </c>
      <c r="DN8" s="17">
        <v>14607616.344591102</v>
      </c>
      <c r="DO8" s="17">
        <v>34403838.995086767</v>
      </c>
      <c r="DP8" s="17">
        <v>3595176.0936542726</v>
      </c>
      <c r="DQ8" s="17">
        <v>9405775.4199999999</v>
      </c>
      <c r="DR8" s="17">
        <v>15275855.712876001</v>
      </c>
      <c r="DS8" s="17">
        <v>8074861.4094306165</v>
      </c>
      <c r="DT8" s="17">
        <v>3229155.1590851932</v>
      </c>
      <c r="DU8" s="17">
        <v>4668189.6918647839</v>
      </c>
      <c r="DV8" s="17">
        <v>3551739.6789035439</v>
      </c>
      <c r="DW8" s="17">
        <v>4357329.351408639</v>
      </c>
      <c r="DX8" s="17">
        <v>3329423.5292764148</v>
      </c>
      <c r="DY8" s="17">
        <v>4684414.6647692127</v>
      </c>
      <c r="DZ8" s="17">
        <v>8608250.2504103258</v>
      </c>
      <c r="EA8" s="17">
        <v>6745054.4530896749</v>
      </c>
      <c r="EB8" s="17">
        <v>6629025.9382845098</v>
      </c>
      <c r="EC8" s="17">
        <v>3991122.2418753305</v>
      </c>
      <c r="ED8" s="17">
        <v>21956312.75</v>
      </c>
      <c r="EE8" s="17">
        <v>3392243.1873709145</v>
      </c>
      <c r="EF8" s="17">
        <v>15675450.031975003</v>
      </c>
      <c r="EG8" s="17">
        <v>3727008.0211203988</v>
      </c>
      <c r="EH8" s="17">
        <v>3619170.3372198651</v>
      </c>
      <c r="EI8" s="17">
        <v>156998970.15802857</v>
      </c>
      <c r="EJ8" s="17">
        <v>103067581.58828829</v>
      </c>
      <c r="EK8" s="17">
        <v>7391390.3164007021</v>
      </c>
      <c r="EL8" s="17">
        <v>5203943.0789280906</v>
      </c>
      <c r="EM8" s="17">
        <v>4948410.813267326</v>
      </c>
      <c r="EN8" s="17">
        <v>11093243.138695279</v>
      </c>
      <c r="EO8" s="17">
        <v>4395169.9444791349</v>
      </c>
      <c r="EP8" s="17">
        <v>5448819.3086445173</v>
      </c>
      <c r="EQ8" s="17">
        <v>27156879.50354344</v>
      </c>
      <c r="ER8" s="17">
        <v>4638389.1067580217</v>
      </c>
      <c r="ES8" s="17">
        <v>2982131.7449185331</v>
      </c>
      <c r="ET8" s="17">
        <v>3677473.4410848669</v>
      </c>
      <c r="EU8" s="17">
        <v>7056897.3126685228</v>
      </c>
      <c r="EV8" s="17">
        <v>1765976.1590749219</v>
      </c>
      <c r="EW8" s="17">
        <v>12354628.805913053</v>
      </c>
      <c r="EX8" s="17">
        <v>3274288.2743321527</v>
      </c>
      <c r="EY8" s="17">
        <v>6092074.3452172847</v>
      </c>
      <c r="EZ8" s="17">
        <v>2437946.9709758381</v>
      </c>
      <c r="FA8" s="17">
        <v>38949846.395316444</v>
      </c>
      <c r="FB8" s="17">
        <v>4411746.9093474476</v>
      </c>
      <c r="FC8" s="17">
        <v>21589735.545701887</v>
      </c>
      <c r="FD8" s="17">
        <v>5242320.3721294459</v>
      </c>
      <c r="FE8" s="17">
        <v>1790940.19188814</v>
      </c>
      <c r="FF8" s="17">
        <v>3436135.4216737105</v>
      </c>
      <c r="FG8" s="17">
        <v>2470033.3184183789</v>
      </c>
      <c r="FH8" s="17">
        <v>1575062.809681355</v>
      </c>
      <c r="FI8" s="17">
        <v>19093659.339383293</v>
      </c>
      <c r="FJ8" s="17">
        <v>20919092.628923509</v>
      </c>
      <c r="FK8" s="17">
        <v>27371152.28253052</v>
      </c>
      <c r="FL8" s="17">
        <v>82740705.7524461</v>
      </c>
      <c r="FM8" s="17">
        <v>38413786.713422492</v>
      </c>
      <c r="FN8" s="17">
        <v>234202368.61197782</v>
      </c>
      <c r="FO8" s="17">
        <v>12024206.550000001</v>
      </c>
      <c r="FP8" s="17">
        <v>25771675.829999998</v>
      </c>
      <c r="FQ8" s="17">
        <v>10961367.58</v>
      </c>
      <c r="FR8" s="17">
        <v>3193288.0380844478</v>
      </c>
      <c r="FS8" s="17">
        <v>3268144.87</v>
      </c>
      <c r="FT8" s="17">
        <v>1330939.6599999999</v>
      </c>
      <c r="FU8" s="17">
        <v>9854741.8318912871</v>
      </c>
      <c r="FV8" s="17">
        <v>7950583.5370446481</v>
      </c>
      <c r="FW8" s="17">
        <v>3129994.2109765634</v>
      </c>
      <c r="FX8" s="17">
        <v>1395126.6952979509</v>
      </c>
      <c r="FY8" s="17">
        <v>226794011.06999996</v>
      </c>
      <c r="FZ8" s="11">
        <f>SUM(C8:FY8)</f>
        <v>9124883322.155901</v>
      </c>
      <c r="GA8" s="11"/>
    </row>
    <row r="9" spans="1:255" x14ac:dyDescent="0.25"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</row>
    <row r="10" spans="1:255" x14ac:dyDescent="0.25">
      <c r="A10" t="s">
        <v>397</v>
      </c>
      <c r="C10" s="18">
        <v>29011942.655704882</v>
      </c>
      <c r="D10" s="18">
        <v>110611126.42503007</v>
      </c>
      <c r="E10" s="18">
        <v>29531541.826713331</v>
      </c>
      <c r="F10" s="18">
        <v>79778883.311546445</v>
      </c>
      <c r="G10" s="18">
        <v>9731087.8117027897</v>
      </c>
      <c r="H10" s="18">
        <v>3455410.1781369136</v>
      </c>
      <c r="I10" s="18">
        <v>29012830.07023333</v>
      </c>
      <c r="J10" s="18">
        <v>4554143.386205229</v>
      </c>
      <c r="K10" s="18">
        <v>1335248.4678514181</v>
      </c>
      <c r="L10" s="18">
        <v>20131859.0611175</v>
      </c>
      <c r="M10" s="18">
        <v>6862023.0322554605</v>
      </c>
      <c r="N10" s="18">
        <v>161312662.96368015</v>
      </c>
      <c r="O10" s="18">
        <v>64953602.939083584</v>
      </c>
      <c r="P10" s="18">
        <v>1522398.1526461947</v>
      </c>
      <c r="Q10" s="18">
        <v>122183905.32513484</v>
      </c>
      <c r="R10" s="18">
        <v>1854170.2747306589</v>
      </c>
      <c r="S10" s="18">
        <v>10182639.834779313</v>
      </c>
      <c r="T10" s="18">
        <v>633630.36472488288</v>
      </c>
      <c r="U10" s="18">
        <v>640938.71556924819</v>
      </c>
      <c r="V10" s="18">
        <v>946015.07521129842</v>
      </c>
      <c r="W10" s="18">
        <v>183491.48837933262</v>
      </c>
      <c r="X10" s="18">
        <v>253296.87848137179</v>
      </c>
      <c r="Y10" s="18">
        <v>1684015.5824361576</v>
      </c>
      <c r="Z10" s="18">
        <v>592239.28567065019</v>
      </c>
      <c r="AA10" s="18">
        <v>149213786.68545696</v>
      </c>
      <c r="AB10" s="18">
        <v>233744913.5044198</v>
      </c>
      <c r="AC10" s="18">
        <v>7773486.2567451214</v>
      </c>
      <c r="AD10" s="18">
        <v>8823986.3950358517</v>
      </c>
      <c r="AE10" s="18">
        <v>562363.75222950173</v>
      </c>
      <c r="AF10" s="18">
        <v>982777.46563040221</v>
      </c>
      <c r="AG10" s="18">
        <v>4763146.6932060458</v>
      </c>
      <c r="AH10" s="18">
        <v>772440.19722275098</v>
      </c>
      <c r="AI10" s="18">
        <v>287616.23418271146</v>
      </c>
      <c r="AJ10" s="18">
        <v>717964.20440912177</v>
      </c>
      <c r="AK10" s="18">
        <v>1097718.7002704768</v>
      </c>
      <c r="AL10" s="18">
        <v>1911685.1619982957</v>
      </c>
      <c r="AM10" s="18">
        <v>1125215.3114815103</v>
      </c>
      <c r="AN10" s="18">
        <v>3289943.3664297778</v>
      </c>
      <c r="AO10" s="18">
        <v>11514255.60740765</v>
      </c>
      <c r="AP10" s="18">
        <v>678531491.985551</v>
      </c>
      <c r="AQ10" s="18">
        <v>1872135.0981348278</v>
      </c>
      <c r="AR10" s="18">
        <v>293405887.46503884</v>
      </c>
      <c r="AS10" s="18">
        <v>54067858.277270943</v>
      </c>
      <c r="AT10" s="18">
        <v>9288208.0546512753</v>
      </c>
      <c r="AU10" s="18">
        <v>1371261.8849949217</v>
      </c>
      <c r="AV10" s="18">
        <v>1252188.4028024659</v>
      </c>
      <c r="AW10" s="18">
        <v>725211.04400019685</v>
      </c>
      <c r="AX10" s="18">
        <v>605491.32265712298</v>
      </c>
      <c r="AY10" s="18">
        <v>1605916.7937143918</v>
      </c>
      <c r="AZ10" s="18">
        <v>16014052.763628311</v>
      </c>
      <c r="BA10" s="18">
        <v>21338017.518231865</v>
      </c>
      <c r="BB10" s="18">
        <v>5721750.9594345363</v>
      </c>
      <c r="BC10" s="18">
        <v>92445697.377273351</v>
      </c>
      <c r="BD10" s="18">
        <v>15208468.609824689</v>
      </c>
      <c r="BE10" s="18">
        <v>4805588.1619271785</v>
      </c>
      <c r="BF10" s="18">
        <v>73429053.997861803</v>
      </c>
      <c r="BG10" s="18">
        <v>1450162.1524713049</v>
      </c>
      <c r="BH10" s="18">
        <v>1796015.0224034744</v>
      </c>
      <c r="BI10" s="18">
        <v>625303.53425532533</v>
      </c>
      <c r="BJ10" s="18">
        <v>22633843.796848822</v>
      </c>
      <c r="BK10" s="18">
        <v>43219777.455244623</v>
      </c>
      <c r="BL10" s="18">
        <v>223677.70485694514</v>
      </c>
      <c r="BM10" s="18">
        <v>954808.37378012261</v>
      </c>
      <c r="BN10" s="18">
        <v>8897336.3618571069</v>
      </c>
      <c r="BO10" s="18">
        <v>3199152.1942143752</v>
      </c>
      <c r="BP10" s="18">
        <v>1896868.8528103959</v>
      </c>
      <c r="BQ10" s="18">
        <v>39883574.528297678</v>
      </c>
      <c r="BR10" s="18">
        <v>9282555.7708447929</v>
      </c>
      <c r="BS10" s="18">
        <v>5243318.7831249023</v>
      </c>
      <c r="BT10" s="18">
        <v>2748358.6975331772</v>
      </c>
      <c r="BU10" s="18">
        <v>2180622.3456054181</v>
      </c>
      <c r="BV10" s="18">
        <v>12754421.134199999</v>
      </c>
      <c r="BW10" s="18">
        <v>16139770.698932428</v>
      </c>
      <c r="BX10" s="18">
        <v>1102015.733845887</v>
      </c>
      <c r="BY10" s="18">
        <v>3009036.0405989164</v>
      </c>
      <c r="BZ10" s="18">
        <v>887009.26595519716</v>
      </c>
      <c r="CA10" s="18">
        <v>2515020.0252068243</v>
      </c>
      <c r="CB10" s="18">
        <v>369666122.67536503</v>
      </c>
      <c r="CC10" s="18">
        <v>564532.36813850771</v>
      </c>
      <c r="CD10" s="18">
        <v>429443.21963977534</v>
      </c>
      <c r="CE10" s="18">
        <v>1182670.8326398151</v>
      </c>
      <c r="CF10" s="18">
        <v>833826.77073929342</v>
      </c>
      <c r="CG10" s="18">
        <v>630931.51093945233</v>
      </c>
      <c r="CH10" s="18">
        <v>444647.9817600036</v>
      </c>
      <c r="CI10" s="18">
        <v>2857317.3298005345</v>
      </c>
      <c r="CJ10" s="18">
        <v>9789457.9638963118</v>
      </c>
      <c r="CK10" s="18">
        <v>14903015.554122757</v>
      </c>
      <c r="CL10" s="18">
        <v>2750848.257060437</v>
      </c>
      <c r="CM10" s="18">
        <v>1625561.9970394585</v>
      </c>
      <c r="CN10" s="18">
        <v>123208945.21338651</v>
      </c>
      <c r="CO10" s="18">
        <v>80615208.721823454</v>
      </c>
      <c r="CP10" s="18">
        <v>9909836.9805583712</v>
      </c>
      <c r="CQ10" s="18">
        <v>2365906.0983060137</v>
      </c>
      <c r="CR10" s="18">
        <v>552387.52844044089</v>
      </c>
      <c r="CS10" s="18">
        <v>1455685.8699187743</v>
      </c>
      <c r="CT10" s="18">
        <v>630215.57990428631</v>
      </c>
      <c r="CU10" s="18">
        <v>466604.46440585022</v>
      </c>
      <c r="CV10" s="18">
        <v>364780.89847639488</v>
      </c>
      <c r="CW10" s="18">
        <v>1380072.2687839577</v>
      </c>
      <c r="CX10" s="18">
        <v>2125327.0535831503</v>
      </c>
      <c r="CY10" s="18">
        <v>177229.63782632627</v>
      </c>
      <c r="CZ10" s="18">
        <v>6933840.9378183698</v>
      </c>
      <c r="DA10" s="18">
        <v>1415371.8167515015</v>
      </c>
      <c r="DB10" s="18">
        <v>1121382.5311282044</v>
      </c>
      <c r="DC10" s="18">
        <v>1417897.5488875504</v>
      </c>
      <c r="DD10" s="18">
        <v>1363299.7172947798</v>
      </c>
      <c r="DE10" s="18">
        <v>2989945.9943209304</v>
      </c>
      <c r="DF10" s="18">
        <v>67596192.924312919</v>
      </c>
      <c r="DG10" s="18">
        <v>1211110.8237477608</v>
      </c>
      <c r="DH10" s="18">
        <v>9309659.4423837569</v>
      </c>
      <c r="DI10" s="18">
        <v>11877174.766743043</v>
      </c>
      <c r="DJ10" s="18">
        <v>1449070.1190883268</v>
      </c>
      <c r="DK10" s="18">
        <v>959222.39455910155</v>
      </c>
      <c r="DL10" s="18">
        <v>18402391.657426003</v>
      </c>
      <c r="DM10" s="18">
        <v>586846.11376535159</v>
      </c>
      <c r="DN10" s="18">
        <v>6860166.6609643484</v>
      </c>
      <c r="DO10" s="18">
        <v>8327960.0455120131</v>
      </c>
      <c r="DP10" s="18">
        <v>848883.85089120432</v>
      </c>
      <c r="DQ10" s="18">
        <v>9016773.7337999996</v>
      </c>
      <c r="DR10" s="18">
        <v>2150963.2863256424</v>
      </c>
      <c r="DS10" s="18">
        <v>993777.79131545511</v>
      </c>
      <c r="DT10" s="18">
        <v>273855.82441280782</v>
      </c>
      <c r="DU10" s="18">
        <v>775619.75048475992</v>
      </c>
      <c r="DV10" s="18">
        <v>228112.10308211349</v>
      </c>
      <c r="DW10" s="18">
        <v>481927.80904324068</v>
      </c>
      <c r="DX10" s="18">
        <v>1871685.0018114005</v>
      </c>
      <c r="DY10" s="18">
        <v>2431831.9725011825</v>
      </c>
      <c r="DZ10" s="18">
        <v>4441230.8007853329</v>
      </c>
      <c r="EA10" s="18">
        <v>6122766.161389675</v>
      </c>
      <c r="EB10" s="18">
        <v>2144574.2651795959</v>
      </c>
      <c r="EC10" s="18">
        <v>961014.76005427958</v>
      </c>
      <c r="ED10" s="18">
        <v>21337944.617699999</v>
      </c>
      <c r="EE10" s="18">
        <v>459649.17915821029</v>
      </c>
      <c r="EF10" s="18">
        <v>2144784.6933786427</v>
      </c>
      <c r="EG10" s="18">
        <v>725616.6981398639</v>
      </c>
      <c r="EH10" s="18">
        <v>342262.66078852396</v>
      </c>
      <c r="EI10" s="18">
        <v>33384203.793364085</v>
      </c>
      <c r="EJ10" s="18">
        <v>23769384.495112162</v>
      </c>
      <c r="EK10" s="18">
        <v>3331283.4515756299</v>
      </c>
      <c r="EL10" s="18">
        <v>1486849.6366200459</v>
      </c>
      <c r="EM10" s="18">
        <v>2090166.49812782</v>
      </c>
      <c r="EN10" s="18">
        <v>1913957.1642838267</v>
      </c>
      <c r="EO10" s="18">
        <v>1255667.1010725903</v>
      </c>
      <c r="EP10" s="18">
        <v>3392510.8758249045</v>
      </c>
      <c r="EQ10" s="18">
        <v>9982739.7074281983</v>
      </c>
      <c r="ER10" s="18">
        <v>2763803.7268808847</v>
      </c>
      <c r="ES10" s="18">
        <v>739902.17521512357</v>
      </c>
      <c r="ET10" s="18">
        <v>901496.01098420867</v>
      </c>
      <c r="EU10" s="18">
        <v>1037386.8163472274</v>
      </c>
      <c r="EV10" s="18">
        <v>788122.72182642983</v>
      </c>
      <c r="EW10" s="18">
        <v>8010481.54588285</v>
      </c>
      <c r="EX10" s="18">
        <v>398998.05247890594</v>
      </c>
      <c r="EY10" s="18">
        <v>813702.02152892866</v>
      </c>
      <c r="EZ10" s="18">
        <v>697825.33195595408</v>
      </c>
      <c r="FA10" s="18">
        <v>37393068.904554859</v>
      </c>
      <c r="FB10" s="18">
        <v>3904718.9426919995</v>
      </c>
      <c r="FC10" s="18">
        <v>11057184.728167867</v>
      </c>
      <c r="FD10" s="18">
        <v>1341143.3419764237</v>
      </c>
      <c r="FE10" s="18">
        <v>539835.66788516415</v>
      </c>
      <c r="FF10" s="18">
        <v>565235.94616398856</v>
      </c>
      <c r="FG10" s="18">
        <v>611718.33286717348</v>
      </c>
      <c r="FH10" s="18">
        <v>857729.50044567662</v>
      </c>
      <c r="FI10" s="18">
        <v>18687654.567683294</v>
      </c>
      <c r="FJ10" s="18">
        <v>20309584.299123511</v>
      </c>
      <c r="FK10" s="18">
        <v>26656308.602830522</v>
      </c>
      <c r="FL10" s="18">
        <v>62524426.784174241</v>
      </c>
      <c r="FM10" s="18">
        <v>20333257.696074661</v>
      </c>
      <c r="FN10" s="18">
        <v>95379962.992507234</v>
      </c>
      <c r="FO10" s="18">
        <v>11502710.8035</v>
      </c>
      <c r="FP10" s="18">
        <v>25007720.555499997</v>
      </c>
      <c r="FQ10" s="18">
        <v>10648217.374014918</v>
      </c>
      <c r="FR10" s="18">
        <v>3100314.0992844477</v>
      </c>
      <c r="FS10" s="18">
        <v>3197406.6742000002</v>
      </c>
      <c r="FT10" s="18">
        <v>1241843.4342999998</v>
      </c>
      <c r="FU10" s="18">
        <v>3411136.5974964602</v>
      </c>
      <c r="FV10" s="18">
        <v>2423091.4575858298</v>
      </c>
      <c r="FW10" s="18">
        <v>549716.42571030022</v>
      </c>
      <c r="FX10" s="18">
        <v>367789.46769313887</v>
      </c>
      <c r="FY10" s="18">
        <v>0</v>
      </c>
      <c r="FZ10" s="11">
        <f>SUM(C10:FY10)</f>
        <v>3856746974.3874812</v>
      </c>
      <c r="GA10" s="11"/>
    </row>
    <row r="11" spans="1:255" x14ac:dyDescent="0.25">
      <c r="A11" s="15" t="s">
        <v>398</v>
      </c>
      <c r="C11" s="19">
        <v>1152688.9856</v>
      </c>
      <c r="D11" s="19">
        <v>5054552.9178999998</v>
      </c>
      <c r="E11" s="19">
        <v>1436452.7290000001</v>
      </c>
      <c r="F11" s="19">
        <v>2425447.6874000002</v>
      </c>
      <c r="G11" s="19">
        <v>459416.70920000004</v>
      </c>
      <c r="H11" s="19">
        <v>162883.15969999999</v>
      </c>
      <c r="I11" s="19">
        <v>1549072.8672</v>
      </c>
      <c r="J11" s="19">
        <v>562726.41989999998</v>
      </c>
      <c r="K11" s="19">
        <v>138714.91010000001</v>
      </c>
      <c r="L11" s="19">
        <v>995474.83260000008</v>
      </c>
      <c r="M11" s="19">
        <v>399130.23240000004</v>
      </c>
      <c r="N11" s="19">
        <v>11527055.3358</v>
      </c>
      <c r="O11" s="19">
        <v>4365365.8481000001</v>
      </c>
      <c r="P11" s="19">
        <v>91787.53330000001</v>
      </c>
      <c r="Q11" s="19">
        <v>6293323.9062999999</v>
      </c>
      <c r="R11" s="19">
        <v>119844.54789999999</v>
      </c>
      <c r="S11" s="19">
        <v>854999.69370000006</v>
      </c>
      <c r="T11" s="19">
        <v>49295.810300000005</v>
      </c>
      <c r="U11" s="19">
        <v>50012.927199999998</v>
      </c>
      <c r="V11" s="19">
        <v>88462.291599999997</v>
      </c>
      <c r="W11" s="19">
        <v>23634.349100000003</v>
      </c>
      <c r="X11" s="19">
        <v>20602.1836</v>
      </c>
      <c r="Y11" s="19">
        <v>134452.698</v>
      </c>
      <c r="Z11" s="19">
        <v>59753.060400000002</v>
      </c>
      <c r="AA11" s="19">
        <v>5887281.5087000001</v>
      </c>
      <c r="AB11" s="19">
        <v>11888761.7851</v>
      </c>
      <c r="AC11" s="19">
        <v>795060.39900000009</v>
      </c>
      <c r="AD11" s="19">
        <v>631118.4817</v>
      </c>
      <c r="AE11" s="19">
        <v>47201.089000000007</v>
      </c>
      <c r="AF11" s="19">
        <v>65858.900399999999</v>
      </c>
      <c r="AG11" s="19">
        <v>312399.3811</v>
      </c>
      <c r="AH11" s="19">
        <v>159271.23809999999</v>
      </c>
      <c r="AI11" s="19">
        <v>51471.046699999999</v>
      </c>
      <c r="AJ11" s="19">
        <v>117410.70939999999</v>
      </c>
      <c r="AK11" s="19">
        <v>76110.675799999997</v>
      </c>
      <c r="AL11" s="19">
        <v>86760.978800000012</v>
      </c>
      <c r="AM11" s="19">
        <v>109301.6018</v>
      </c>
      <c r="AN11" s="19">
        <v>401932.11050000001</v>
      </c>
      <c r="AO11" s="19">
        <v>1557087.5547</v>
      </c>
      <c r="AP11" s="19">
        <v>35337211.541099995</v>
      </c>
      <c r="AQ11" s="19">
        <v>112589.9283</v>
      </c>
      <c r="AR11" s="19">
        <v>19533486.664799999</v>
      </c>
      <c r="AS11" s="19">
        <v>2440060.5755000003</v>
      </c>
      <c r="AT11" s="19">
        <v>1251574.7844999998</v>
      </c>
      <c r="AU11" s="19">
        <v>173594.72710000002</v>
      </c>
      <c r="AV11" s="19">
        <v>165071.86850000001</v>
      </c>
      <c r="AW11" s="19">
        <v>101232.5818</v>
      </c>
      <c r="AX11" s="19">
        <v>66618.968300000008</v>
      </c>
      <c r="AY11" s="19">
        <v>155377.70420000001</v>
      </c>
      <c r="AZ11" s="19">
        <v>1517225.638</v>
      </c>
      <c r="BA11" s="19">
        <v>1837636.3694</v>
      </c>
      <c r="BB11" s="19">
        <v>438418.30520000006</v>
      </c>
      <c r="BC11" s="19">
        <v>8452501.8028999995</v>
      </c>
      <c r="BD11" s="19">
        <v>1366270.0122</v>
      </c>
      <c r="BE11" s="19">
        <v>400334.35389999999</v>
      </c>
      <c r="BF11" s="19">
        <v>7032351.3062000005</v>
      </c>
      <c r="BG11" s="19">
        <v>83793.270700000008</v>
      </c>
      <c r="BH11" s="19">
        <v>130168.52630000001</v>
      </c>
      <c r="BI11" s="19">
        <v>42159.970300000001</v>
      </c>
      <c r="BJ11" s="19">
        <v>1655625.4402000001</v>
      </c>
      <c r="BK11" s="19">
        <v>3370504.8955000001</v>
      </c>
      <c r="BL11" s="19">
        <v>17665.3652</v>
      </c>
      <c r="BM11" s="19">
        <v>73466.614300000001</v>
      </c>
      <c r="BN11" s="19">
        <v>1211374.3171000001</v>
      </c>
      <c r="BO11" s="19">
        <v>384074.78420000005</v>
      </c>
      <c r="BP11" s="19">
        <v>105716.31600000001</v>
      </c>
      <c r="BQ11" s="19">
        <v>1643988.3251</v>
      </c>
      <c r="BR11" s="19">
        <v>288217.82390000002</v>
      </c>
      <c r="BS11" s="19">
        <v>294797.69049999997</v>
      </c>
      <c r="BT11" s="19">
        <v>134142.32810000001</v>
      </c>
      <c r="BU11" s="19">
        <v>112935.13279999999</v>
      </c>
      <c r="BV11" s="19">
        <v>679268.37580000004</v>
      </c>
      <c r="BW11" s="19">
        <v>801501.79240000003</v>
      </c>
      <c r="BX11" s="19">
        <v>86496.917700000005</v>
      </c>
      <c r="BY11" s="19">
        <v>281711.8701</v>
      </c>
      <c r="BZ11" s="19">
        <v>100483.0817</v>
      </c>
      <c r="CA11" s="19">
        <v>330512.85810000001</v>
      </c>
      <c r="CB11" s="19">
        <v>24047453.744100001</v>
      </c>
      <c r="CC11" s="19">
        <v>88410.420800000007</v>
      </c>
      <c r="CD11" s="19">
        <v>74117.77</v>
      </c>
      <c r="CE11" s="19">
        <v>103953.2032</v>
      </c>
      <c r="CF11" s="19">
        <v>52325.328700000005</v>
      </c>
      <c r="CG11" s="19">
        <v>64587.530200000001</v>
      </c>
      <c r="CH11" s="19">
        <v>43258.990599999997</v>
      </c>
      <c r="CI11" s="19">
        <v>253690.94670000003</v>
      </c>
      <c r="CJ11" s="19">
        <v>310206.32569999999</v>
      </c>
      <c r="CK11" s="19">
        <v>1553657.6340999999</v>
      </c>
      <c r="CL11" s="19">
        <v>233822.19520000002</v>
      </c>
      <c r="CM11" s="19">
        <v>60748.751100000001</v>
      </c>
      <c r="CN11" s="19">
        <v>8479455.9862000011</v>
      </c>
      <c r="CO11" s="19">
        <v>4500724.4104999993</v>
      </c>
      <c r="CP11" s="19">
        <v>709462.72279999999</v>
      </c>
      <c r="CQ11" s="19">
        <v>318862.81650000002</v>
      </c>
      <c r="CR11" s="19">
        <v>50671.674000000006</v>
      </c>
      <c r="CS11" s="19">
        <v>226519.59820000001</v>
      </c>
      <c r="CT11" s="19">
        <v>83455.193800000008</v>
      </c>
      <c r="CU11" s="19">
        <v>49502.057500000003</v>
      </c>
      <c r="CV11" s="19">
        <v>59051.8364</v>
      </c>
      <c r="CW11" s="19">
        <v>121930.66869999999</v>
      </c>
      <c r="CX11" s="19">
        <v>228392.0558</v>
      </c>
      <c r="CY11" s="19">
        <v>18418.202499999999</v>
      </c>
      <c r="CZ11" s="19">
        <v>676402.23599999992</v>
      </c>
      <c r="DA11" s="19">
        <v>137869.8363</v>
      </c>
      <c r="DB11" s="19">
        <v>92953.462400000004</v>
      </c>
      <c r="DC11" s="19">
        <v>124581.35310000001</v>
      </c>
      <c r="DD11" s="19">
        <v>199463.00200000001</v>
      </c>
      <c r="DE11" s="19">
        <v>373449.19090000005</v>
      </c>
      <c r="DF11" s="19">
        <v>7046853.2427000003</v>
      </c>
      <c r="DG11" s="19">
        <v>113077.2831</v>
      </c>
      <c r="DH11" s="19">
        <v>901353.9682</v>
      </c>
      <c r="DI11" s="19">
        <v>1303313.7548</v>
      </c>
      <c r="DJ11" s="19">
        <v>175028.51800000001</v>
      </c>
      <c r="DK11" s="19">
        <v>79566.305200000003</v>
      </c>
      <c r="DL11" s="19">
        <v>2201960.8314999999</v>
      </c>
      <c r="DM11" s="19">
        <v>85336.087100000004</v>
      </c>
      <c r="DN11" s="19">
        <v>612535.69550000003</v>
      </c>
      <c r="DO11" s="19">
        <v>715967.72900000005</v>
      </c>
      <c r="DP11" s="19">
        <v>74291.324999999997</v>
      </c>
      <c r="DQ11" s="19">
        <v>389001.6862</v>
      </c>
      <c r="DR11" s="19">
        <v>348161.1974</v>
      </c>
      <c r="DS11" s="19">
        <v>229691.94670000003</v>
      </c>
      <c r="DT11" s="19">
        <v>50685.599600000001</v>
      </c>
      <c r="DU11" s="19">
        <v>105476.25390000001</v>
      </c>
      <c r="DV11" s="19">
        <v>47939.938900000001</v>
      </c>
      <c r="DW11" s="19">
        <v>99853.071899999995</v>
      </c>
      <c r="DX11" s="19">
        <v>139102.2519</v>
      </c>
      <c r="DY11" s="19">
        <v>189570.10949999999</v>
      </c>
      <c r="DZ11" s="19">
        <v>337929.93960000004</v>
      </c>
      <c r="EA11" s="19">
        <v>622288.29170000006</v>
      </c>
      <c r="EB11" s="19">
        <v>245659.77920000002</v>
      </c>
      <c r="EC11" s="19">
        <v>130338.71320000001</v>
      </c>
      <c r="ED11" s="19">
        <v>618368.13230000006</v>
      </c>
      <c r="EE11" s="19">
        <v>68115.259600000005</v>
      </c>
      <c r="EF11" s="19">
        <v>291459.57380000001</v>
      </c>
      <c r="EG11" s="19">
        <v>154052.01180000001</v>
      </c>
      <c r="EH11" s="19">
        <v>41437.219299999997</v>
      </c>
      <c r="EI11" s="19">
        <v>3221057.4266000004</v>
      </c>
      <c r="EJ11" s="19">
        <v>3225096.7157999999</v>
      </c>
      <c r="EK11" s="19">
        <v>110865.88340000001</v>
      </c>
      <c r="EL11" s="19">
        <v>58004.697200000002</v>
      </c>
      <c r="EM11" s="19">
        <v>229129.91690000001</v>
      </c>
      <c r="EN11" s="19">
        <v>240896.90469999998</v>
      </c>
      <c r="EO11" s="19">
        <v>219884.10130000001</v>
      </c>
      <c r="EP11" s="19">
        <v>222393.4388</v>
      </c>
      <c r="EQ11" s="19">
        <v>813660.13900000008</v>
      </c>
      <c r="ER11" s="19">
        <v>238263.92600000001</v>
      </c>
      <c r="ES11" s="19">
        <v>92656.863599999997</v>
      </c>
      <c r="ET11" s="19">
        <v>115783.96859999999</v>
      </c>
      <c r="EU11" s="19">
        <v>229206.63130000001</v>
      </c>
      <c r="EV11" s="19">
        <v>42198.986700000001</v>
      </c>
      <c r="EW11" s="19">
        <v>333455.66080000001</v>
      </c>
      <c r="EX11" s="19">
        <v>88997.603199999998</v>
      </c>
      <c r="EY11" s="19">
        <v>88501.421300000002</v>
      </c>
      <c r="EZ11" s="19">
        <v>78621.887900000002</v>
      </c>
      <c r="FA11" s="19">
        <v>1511272.5985000001</v>
      </c>
      <c r="FB11" s="19">
        <v>406869.05499999999</v>
      </c>
      <c r="FC11" s="19">
        <v>849781.71370000008</v>
      </c>
      <c r="FD11" s="19">
        <v>132536.14610000001</v>
      </c>
      <c r="FE11" s="19">
        <v>54064.617599999998</v>
      </c>
      <c r="FF11" s="19">
        <v>79768.741400000014</v>
      </c>
      <c r="FG11" s="19">
        <v>54124.192800000004</v>
      </c>
      <c r="FH11" s="19">
        <v>103880.4749</v>
      </c>
      <c r="FI11" s="19">
        <v>406004.77170000004</v>
      </c>
      <c r="FJ11" s="19">
        <v>609508.32980000007</v>
      </c>
      <c r="FK11" s="19">
        <v>714843.67969999998</v>
      </c>
      <c r="FL11" s="19">
        <v>1883996.9475</v>
      </c>
      <c r="FM11" s="19">
        <v>516897.44540000003</v>
      </c>
      <c r="FN11" s="19">
        <v>3484361.6723000002</v>
      </c>
      <c r="FO11" s="19">
        <v>521495.74650000001</v>
      </c>
      <c r="FP11" s="19">
        <v>763955.27450000006</v>
      </c>
      <c r="FQ11" s="19">
        <v>313150.20990000002</v>
      </c>
      <c r="FR11" s="19">
        <v>92973.938800000004</v>
      </c>
      <c r="FS11" s="19">
        <v>70738.195800000001</v>
      </c>
      <c r="FT11" s="19">
        <v>89096.22570000001</v>
      </c>
      <c r="FU11" s="19">
        <v>246753.5465</v>
      </c>
      <c r="FV11" s="19">
        <v>240814.43260000003</v>
      </c>
      <c r="FW11" s="19">
        <v>45218.915800000002</v>
      </c>
      <c r="FX11" s="19">
        <v>38181.852800000001</v>
      </c>
      <c r="FY11" s="19">
        <v>0</v>
      </c>
      <c r="FZ11" s="11">
        <f>SUM(C11:FY11)</f>
        <v>236047121.68399999</v>
      </c>
      <c r="GA11" s="11"/>
    </row>
    <row r="12" spans="1:255" x14ac:dyDescent="0.25">
      <c r="A12" t="s">
        <v>0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7"/>
      <c r="FX12" s="15"/>
      <c r="FY12" s="17"/>
    </row>
    <row r="13" spans="1:255" x14ac:dyDescent="0.25">
      <c r="A13" t="s">
        <v>399</v>
      </c>
      <c r="C13" s="20">
        <v>42386061.764686011</v>
      </c>
      <c r="D13" s="20">
        <v>257837458.69148305</v>
      </c>
      <c r="E13" s="20">
        <v>31595023.842071455</v>
      </c>
      <c r="F13" s="20">
        <v>149117229.62131092</v>
      </c>
      <c r="G13" s="20">
        <v>4203413.6296758745</v>
      </c>
      <c r="H13" s="20">
        <v>8820126.901096357</v>
      </c>
      <c r="I13" s="20">
        <v>55315910.781586297</v>
      </c>
      <c r="J13" s="20">
        <v>17299988.507694785</v>
      </c>
      <c r="K13" s="20">
        <v>2362627.7370477146</v>
      </c>
      <c r="L13" s="20">
        <v>3734450.5502133863</v>
      </c>
      <c r="M13" s="20">
        <v>6322200.9003140004</v>
      </c>
      <c r="N13" s="20">
        <v>374235737.93462557</v>
      </c>
      <c r="O13" s="20">
        <v>67406860.904242814</v>
      </c>
      <c r="P13" s="20">
        <v>2970460.6880526869</v>
      </c>
      <c r="Q13" s="20">
        <v>291304109.50202703</v>
      </c>
      <c r="R13" s="20">
        <v>52098668.013194963</v>
      </c>
      <c r="S13" s="20">
        <v>6625735.6797360247</v>
      </c>
      <c r="T13" s="20">
        <v>2214920.8204707541</v>
      </c>
      <c r="U13" s="20">
        <v>451994.55641350296</v>
      </c>
      <c r="V13" s="20">
        <v>2803131.01638282</v>
      </c>
      <c r="W13" s="20">
        <v>2274768.4366841302</v>
      </c>
      <c r="X13" s="20">
        <v>763401.76381626667</v>
      </c>
      <c r="Y13" s="20">
        <v>6576577.9291279456</v>
      </c>
      <c r="Z13" s="20">
        <v>2761332.8918155185</v>
      </c>
      <c r="AA13" s="20">
        <v>168355528.70593819</v>
      </c>
      <c r="AB13" s="20">
        <v>47078613.247510359</v>
      </c>
      <c r="AC13" s="20">
        <v>1648590.6013626615</v>
      </c>
      <c r="AD13" s="20">
        <v>3404993.7321053799</v>
      </c>
      <c r="AE13" s="20">
        <v>1246799.9323894293</v>
      </c>
      <c r="AF13" s="20">
        <v>2059812.1191458951</v>
      </c>
      <c r="AG13" s="20">
        <v>2309260.8524027662</v>
      </c>
      <c r="AH13" s="20">
        <v>9851606.7464163359</v>
      </c>
      <c r="AI13" s="20">
        <v>4321120.1298579229</v>
      </c>
      <c r="AJ13" s="20">
        <v>2066272.6616590135</v>
      </c>
      <c r="AK13" s="20">
        <v>2057633.4685550926</v>
      </c>
      <c r="AL13" s="20">
        <v>2019271.9113805045</v>
      </c>
      <c r="AM13" s="20">
        <v>3661478.0379293277</v>
      </c>
      <c r="AN13" s="20">
        <v>786900.34579478996</v>
      </c>
      <c r="AO13" s="20">
        <v>32929678.687920269</v>
      </c>
      <c r="AP13" s="20">
        <v>218452005.30356148</v>
      </c>
      <c r="AQ13" s="20">
        <v>1950975.4231292873</v>
      </c>
      <c r="AR13" s="20">
        <v>318285788.17449594</v>
      </c>
      <c r="AS13" s="20">
        <v>14710219.359560456</v>
      </c>
      <c r="AT13" s="20">
        <v>14133473.031458616</v>
      </c>
      <c r="AU13" s="20">
        <v>2712279.1856267322</v>
      </c>
      <c r="AV13" s="20">
        <v>3386869.8865143727</v>
      </c>
      <c r="AW13" s="20">
        <v>3101672.4876880981</v>
      </c>
      <c r="AX13" s="20">
        <v>814762.06229610648</v>
      </c>
      <c r="AY13" s="20">
        <v>3719438.2434493857</v>
      </c>
      <c r="AZ13" s="20">
        <v>114491766.20026694</v>
      </c>
      <c r="BA13" s="20">
        <v>70393273.731083468</v>
      </c>
      <c r="BB13" s="20">
        <v>73144015.455968454</v>
      </c>
      <c r="BC13" s="20">
        <v>136772154.99064344</v>
      </c>
      <c r="BD13" s="20">
        <v>19708795.255951617</v>
      </c>
      <c r="BE13" s="20">
        <v>8765475.7963170931</v>
      </c>
      <c r="BF13" s="20">
        <v>176742381.84080273</v>
      </c>
      <c r="BG13" s="20">
        <v>9232532.6087425612</v>
      </c>
      <c r="BH13" s="20">
        <v>5206260.6938580405</v>
      </c>
      <c r="BI13" s="20">
        <v>3514287.1047423645</v>
      </c>
      <c r="BJ13" s="20">
        <v>39195105.27038905</v>
      </c>
      <c r="BK13" s="20">
        <v>250059863.90083936</v>
      </c>
      <c r="BL13" s="20">
        <v>2277868.2391557815</v>
      </c>
      <c r="BM13" s="20">
        <v>3429252.9572852589</v>
      </c>
      <c r="BN13" s="20">
        <v>23473771.793832984</v>
      </c>
      <c r="BO13" s="20">
        <v>10165584.9980797</v>
      </c>
      <c r="BP13" s="20">
        <v>1252341.6081855982</v>
      </c>
      <c r="BQ13" s="20">
        <v>21293006.735442128</v>
      </c>
      <c r="BR13" s="20">
        <v>36989034.021307282</v>
      </c>
      <c r="BS13" s="20">
        <v>7378131.862008797</v>
      </c>
      <c r="BT13" s="20">
        <v>2412095.5084196464</v>
      </c>
      <c r="BU13" s="20">
        <v>3057741.736043998</v>
      </c>
      <c r="BV13" s="20">
        <v>4.6566128730773926E-10</v>
      </c>
      <c r="BW13" s="20">
        <v>3901100.8423058675</v>
      </c>
      <c r="BX13" s="20">
        <v>548612.32417249389</v>
      </c>
      <c r="BY13" s="20">
        <v>2198501.9907286479</v>
      </c>
      <c r="BZ13" s="20">
        <v>2436698.1465916992</v>
      </c>
      <c r="CA13" s="20">
        <v>195671.630419778</v>
      </c>
      <c r="CB13" s="20">
        <v>389341771.77560228</v>
      </c>
      <c r="CC13" s="20">
        <v>2496081.8169658552</v>
      </c>
      <c r="CD13" s="20">
        <v>2826379.1377541227</v>
      </c>
      <c r="CE13" s="20">
        <v>1451077.7105886843</v>
      </c>
      <c r="CF13" s="20">
        <v>1448023.0216488622</v>
      </c>
      <c r="CG13" s="20">
        <v>2635391.6827327749</v>
      </c>
      <c r="CH13" s="20">
        <v>1653257.3777039472</v>
      </c>
      <c r="CI13" s="20">
        <v>4734695.9787295619</v>
      </c>
      <c r="CJ13" s="20">
        <v>447419.98262630211</v>
      </c>
      <c r="CK13" s="20">
        <v>39110474.82811372</v>
      </c>
      <c r="CL13" s="20">
        <v>11572999.900276043</v>
      </c>
      <c r="CM13" s="20">
        <v>7432898.4537229305</v>
      </c>
      <c r="CN13" s="20">
        <v>166292260.89219201</v>
      </c>
      <c r="CO13" s="20">
        <v>63312418.13810461</v>
      </c>
      <c r="CP13" s="20">
        <v>672187.30581566843</v>
      </c>
      <c r="CQ13" s="20">
        <v>6983386.5802142853</v>
      </c>
      <c r="CR13" s="20">
        <v>3122721.0306240348</v>
      </c>
      <c r="CS13" s="20">
        <v>2638406.6797190481</v>
      </c>
      <c r="CT13" s="20">
        <v>1424375.6871440564</v>
      </c>
      <c r="CU13" s="20">
        <v>4010680.360876773</v>
      </c>
      <c r="CV13" s="20">
        <v>555490.38972829038</v>
      </c>
      <c r="CW13" s="20">
        <v>1762916.3613508337</v>
      </c>
      <c r="CX13" s="20">
        <v>3090995.1358051752</v>
      </c>
      <c r="CY13" s="20">
        <v>874252.99753682839</v>
      </c>
      <c r="CZ13" s="20">
        <v>12488973.718164949</v>
      </c>
      <c r="DA13" s="20">
        <v>1778707.3368582823</v>
      </c>
      <c r="DB13" s="20">
        <v>3095472.9759588535</v>
      </c>
      <c r="DC13" s="20">
        <v>1503345.4225886748</v>
      </c>
      <c r="DD13" s="20">
        <v>1260993.9350468768</v>
      </c>
      <c r="DE13" s="20">
        <v>934824.22539016535</v>
      </c>
      <c r="DF13" s="20">
        <v>128881809.64246942</v>
      </c>
      <c r="DG13" s="20">
        <v>532740.23193361622</v>
      </c>
      <c r="DH13" s="20">
        <v>9438327.2342976332</v>
      </c>
      <c r="DI13" s="20">
        <v>12378384.409845212</v>
      </c>
      <c r="DJ13" s="20">
        <v>5650307.4218176035</v>
      </c>
      <c r="DK13" s="20">
        <v>4484094.1637620237</v>
      </c>
      <c r="DL13" s="20">
        <v>39840144.211806245</v>
      </c>
      <c r="DM13" s="20">
        <v>3458630.457818571</v>
      </c>
      <c r="DN13" s="20">
        <v>7134913.9881267529</v>
      </c>
      <c r="DO13" s="20">
        <v>25359911.220574755</v>
      </c>
      <c r="DP13" s="20">
        <v>2672000.9177630683</v>
      </c>
      <c r="DQ13" s="20">
        <v>3.4924596548080444E-10</v>
      </c>
      <c r="DR13" s="20">
        <v>12776731.229150359</v>
      </c>
      <c r="DS13" s="20">
        <v>6851391.6714151613</v>
      </c>
      <c r="DT13" s="20">
        <v>2904613.7350723855</v>
      </c>
      <c r="DU13" s="20">
        <v>3787093.6874800241</v>
      </c>
      <c r="DV13" s="20">
        <v>3275687.6369214305</v>
      </c>
      <c r="DW13" s="20">
        <v>3775548.4704653984</v>
      </c>
      <c r="DX13" s="20">
        <v>1318636.2755650142</v>
      </c>
      <c r="DY13" s="20">
        <v>2063012.5827680302</v>
      </c>
      <c r="DZ13" s="20">
        <v>3829089.5100249927</v>
      </c>
      <c r="EA13" s="20">
        <v>0</v>
      </c>
      <c r="EB13" s="20">
        <v>4238791.8939049141</v>
      </c>
      <c r="EC13" s="20">
        <v>2899768.7686210508</v>
      </c>
      <c r="ED13" s="20">
        <v>5.8207660913467407E-10</v>
      </c>
      <c r="EE13" s="20">
        <v>2864478.7486127042</v>
      </c>
      <c r="EF13" s="20">
        <v>13239205.764796361</v>
      </c>
      <c r="EG13" s="20">
        <v>2847339.3111805348</v>
      </c>
      <c r="EH13" s="20">
        <v>3235470.4571313411</v>
      </c>
      <c r="EI13" s="20">
        <v>120393708.9380645</v>
      </c>
      <c r="EJ13" s="20">
        <v>76073100.377376124</v>
      </c>
      <c r="EK13" s="20">
        <v>3949240.9814250721</v>
      </c>
      <c r="EL13" s="20">
        <v>3659088.7451080452</v>
      </c>
      <c r="EM13" s="20">
        <v>2629114.3982395059</v>
      </c>
      <c r="EN13" s="20">
        <v>8938389.0697114524</v>
      </c>
      <c r="EO13" s="20">
        <v>2919618.7421065443</v>
      </c>
      <c r="EP13" s="20">
        <v>1833914.9940196127</v>
      </c>
      <c r="EQ13" s="20">
        <v>16360479.657115242</v>
      </c>
      <c r="ER13" s="20">
        <v>1636321.453877137</v>
      </c>
      <c r="ES13" s="20">
        <v>2149572.7061034096</v>
      </c>
      <c r="ET13" s="20">
        <v>2660193.4615006582</v>
      </c>
      <c r="EU13" s="20">
        <v>5790303.8650212958</v>
      </c>
      <c r="EV13" s="20">
        <v>935654.45054849202</v>
      </c>
      <c r="EW13" s="20">
        <v>4010691.5992302033</v>
      </c>
      <c r="EX13" s="20">
        <v>2786292.6186532471</v>
      </c>
      <c r="EY13" s="20">
        <v>5189870.9023883566</v>
      </c>
      <c r="EZ13" s="20">
        <v>1661499.7511198842</v>
      </c>
      <c r="FA13" s="20">
        <v>45504.892261585454</v>
      </c>
      <c r="FB13" s="20">
        <v>100158.91165544809</v>
      </c>
      <c r="FC13" s="20">
        <v>9682769.10383402</v>
      </c>
      <c r="FD13" s="20">
        <v>3768640.8840530221</v>
      </c>
      <c r="FE13" s="20">
        <v>1197039.9064029758</v>
      </c>
      <c r="FF13" s="20">
        <v>2791130.7341097216</v>
      </c>
      <c r="FG13" s="20">
        <v>1804190.7927512054</v>
      </c>
      <c r="FH13" s="20">
        <v>613452.83433567837</v>
      </c>
      <c r="FI13" s="20">
        <v>0</v>
      </c>
      <c r="FJ13" s="20">
        <v>0</v>
      </c>
      <c r="FK13" s="20">
        <v>0</v>
      </c>
      <c r="FL13" s="20">
        <v>18332282.020771857</v>
      </c>
      <c r="FM13" s="20">
        <v>17563631.571947832</v>
      </c>
      <c r="FN13" s="20">
        <v>135338043.94717059</v>
      </c>
      <c r="FO13" s="20">
        <v>3.4924596548080444E-10</v>
      </c>
      <c r="FP13" s="20">
        <v>1.1641532182693481E-9</v>
      </c>
      <c r="FQ13" s="20">
        <v>0</v>
      </c>
      <c r="FR13" s="20">
        <v>1.1641532182693481E-10</v>
      </c>
      <c r="FS13" s="20">
        <v>0</v>
      </c>
      <c r="FT13" s="20">
        <v>5.8207660913467407E-11</v>
      </c>
      <c r="FU13" s="20">
        <v>6196851.6878948268</v>
      </c>
      <c r="FV13" s="20">
        <v>5286677.6468588179</v>
      </c>
      <c r="FW13" s="20">
        <v>2535058.8694662633</v>
      </c>
      <c r="FX13" s="20">
        <v>989155.37480481202</v>
      </c>
      <c r="FY13" s="20">
        <f>ROUND(FY8-FY10-FY11,2)</f>
        <v>226794011.06999999</v>
      </c>
      <c r="FZ13" s="11">
        <f>SUM(C13:FY13)</f>
        <v>5032089226.0883389</v>
      </c>
      <c r="GA13" s="11"/>
      <c r="GB13" s="11"/>
    </row>
    <row r="14" spans="1:255" x14ac:dyDescent="0.25">
      <c r="A14" t="s">
        <v>400</v>
      </c>
      <c r="C14" s="21">
        <v>12</v>
      </c>
      <c r="D14" s="21">
        <v>12</v>
      </c>
      <c r="E14" s="21">
        <v>12</v>
      </c>
      <c r="F14" s="21">
        <v>12</v>
      </c>
      <c r="G14" s="21">
        <v>12</v>
      </c>
      <c r="H14" s="21">
        <v>12</v>
      </c>
      <c r="I14" s="21">
        <v>12</v>
      </c>
      <c r="J14" s="21">
        <v>12</v>
      </c>
      <c r="K14" s="21">
        <v>12</v>
      </c>
      <c r="L14" s="21">
        <v>12</v>
      </c>
      <c r="M14" s="21">
        <v>12</v>
      </c>
      <c r="N14" s="21">
        <v>12</v>
      </c>
      <c r="O14" s="21">
        <v>12</v>
      </c>
      <c r="P14" s="21">
        <v>12</v>
      </c>
      <c r="Q14" s="21">
        <v>12</v>
      </c>
      <c r="R14" s="21">
        <v>12</v>
      </c>
      <c r="S14" s="21">
        <v>12</v>
      </c>
      <c r="T14" s="21">
        <v>12</v>
      </c>
      <c r="U14" s="21">
        <v>12</v>
      </c>
      <c r="V14" s="21">
        <v>12</v>
      </c>
      <c r="W14" s="21">
        <v>12</v>
      </c>
      <c r="X14" s="21">
        <v>12</v>
      </c>
      <c r="Y14" s="21">
        <v>12</v>
      </c>
      <c r="Z14" s="21">
        <v>12</v>
      </c>
      <c r="AA14" s="21">
        <v>12</v>
      </c>
      <c r="AB14" s="21">
        <v>12</v>
      </c>
      <c r="AC14" s="21">
        <v>12</v>
      </c>
      <c r="AD14" s="21">
        <v>12</v>
      </c>
      <c r="AE14" s="21">
        <v>12</v>
      </c>
      <c r="AF14" s="21">
        <v>12</v>
      </c>
      <c r="AG14" s="21">
        <v>12</v>
      </c>
      <c r="AH14" s="21">
        <v>12</v>
      </c>
      <c r="AI14" s="21">
        <v>12</v>
      </c>
      <c r="AJ14" s="21">
        <v>12</v>
      </c>
      <c r="AK14" s="21">
        <v>12</v>
      </c>
      <c r="AL14" s="21">
        <v>12</v>
      </c>
      <c r="AM14" s="21">
        <v>12</v>
      </c>
      <c r="AN14" s="21">
        <v>12</v>
      </c>
      <c r="AO14" s="21">
        <v>12</v>
      </c>
      <c r="AP14" s="21">
        <v>12</v>
      </c>
      <c r="AQ14" s="21">
        <v>12</v>
      </c>
      <c r="AR14" s="21">
        <v>12</v>
      </c>
      <c r="AS14" s="21">
        <v>12</v>
      </c>
      <c r="AT14" s="21">
        <v>12</v>
      </c>
      <c r="AU14" s="21">
        <v>12</v>
      </c>
      <c r="AV14" s="21">
        <v>12</v>
      </c>
      <c r="AW14" s="21">
        <v>12</v>
      </c>
      <c r="AX14" s="21">
        <v>12</v>
      </c>
      <c r="AY14" s="21">
        <v>12</v>
      </c>
      <c r="AZ14" s="21">
        <v>12</v>
      </c>
      <c r="BA14" s="21">
        <v>12</v>
      </c>
      <c r="BB14" s="21">
        <v>12</v>
      </c>
      <c r="BC14" s="21">
        <v>12</v>
      </c>
      <c r="BD14" s="21">
        <v>12</v>
      </c>
      <c r="BE14" s="21">
        <v>12</v>
      </c>
      <c r="BF14" s="21">
        <v>12</v>
      </c>
      <c r="BG14" s="21">
        <v>12</v>
      </c>
      <c r="BH14" s="21">
        <v>12</v>
      </c>
      <c r="BI14" s="21">
        <v>12</v>
      </c>
      <c r="BJ14" s="21">
        <v>12</v>
      </c>
      <c r="BK14" s="21">
        <v>12</v>
      </c>
      <c r="BL14" s="21">
        <v>12</v>
      </c>
      <c r="BM14" s="21">
        <v>12</v>
      </c>
      <c r="BN14" s="21">
        <v>12</v>
      </c>
      <c r="BO14" s="21">
        <v>12</v>
      </c>
      <c r="BP14" s="21">
        <v>12</v>
      </c>
      <c r="BQ14" s="21">
        <v>12</v>
      </c>
      <c r="BR14" s="21">
        <v>12</v>
      </c>
      <c r="BS14" s="21">
        <v>12</v>
      </c>
      <c r="BT14" s="21">
        <v>12</v>
      </c>
      <c r="BU14" s="21">
        <v>12</v>
      </c>
      <c r="BV14" s="21">
        <v>12</v>
      </c>
      <c r="BW14" s="21">
        <v>12</v>
      </c>
      <c r="BX14" s="21">
        <v>12</v>
      </c>
      <c r="BY14" s="21">
        <v>12</v>
      </c>
      <c r="BZ14" s="21">
        <v>12</v>
      </c>
      <c r="CA14" s="21">
        <v>12</v>
      </c>
      <c r="CB14" s="21">
        <v>12</v>
      </c>
      <c r="CC14" s="21">
        <v>12</v>
      </c>
      <c r="CD14" s="21">
        <v>12</v>
      </c>
      <c r="CE14" s="21">
        <v>12</v>
      </c>
      <c r="CF14" s="21">
        <v>12</v>
      </c>
      <c r="CG14" s="21">
        <v>12</v>
      </c>
      <c r="CH14" s="21">
        <v>12</v>
      </c>
      <c r="CI14" s="21">
        <v>12</v>
      </c>
      <c r="CJ14" s="21">
        <v>12</v>
      </c>
      <c r="CK14" s="21">
        <v>12</v>
      </c>
      <c r="CL14" s="21">
        <v>12</v>
      </c>
      <c r="CM14" s="21">
        <v>12</v>
      </c>
      <c r="CN14" s="21">
        <v>12</v>
      </c>
      <c r="CO14" s="21">
        <v>12</v>
      </c>
      <c r="CP14" s="21">
        <v>12</v>
      </c>
      <c r="CQ14" s="21">
        <v>12</v>
      </c>
      <c r="CR14" s="21">
        <v>12</v>
      </c>
      <c r="CS14" s="21">
        <v>12</v>
      </c>
      <c r="CT14" s="21">
        <v>12</v>
      </c>
      <c r="CU14" s="21">
        <v>12</v>
      </c>
      <c r="CV14" s="21">
        <v>12</v>
      </c>
      <c r="CW14" s="21">
        <v>12</v>
      </c>
      <c r="CX14" s="21">
        <v>12</v>
      </c>
      <c r="CY14" s="21">
        <v>12</v>
      </c>
      <c r="CZ14" s="21">
        <v>12</v>
      </c>
      <c r="DA14" s="21">
        <v>12</v>
      </c>
      <c r="DB14" s="21">
        <v>12</v>
      </c>
      <c r="DC14" s="21">
        <v>12</v>
      </c>
      <c r="DD14" s="21">
        <v>12</v>
      </c>
      <c r="DE14" s="21">
        <v>12</v>
      </c>
      <c r="DF14" s="21">
        <v>12</v>
      </c>
      <c r="DG14" s="21">
        <v>12</v>
      </c>
      <c r="DH14" s="21">
        <v>12</v>
      </c>
      <c r="DI14" s="21">
        <v>12</v>
      </c>
      <c r="DJ14" s="21">
        <v>12</v>
      </c>
      <c r="DK14" s="21">
        <v>12</v>
      </c>
      <c r="DL14" s="21">
        <v>12</v>
      </c>
      <c r="DM14" s="21">
        <v>12</v>
      </c>
      <c r="DN14" s="21">
        <v>12</v>
      </c>
      <c r="DO14" s="21">
        <v>12</v>
      </c>
      <c r="DP14" s="21">
        <v>12</v>
      </c>
      <c r="DQ14" s="21">
        <v>12</v>
      </c>
      <c r="DR14" s="21">
        <v>12</v>
      </c>
      <c r="DS14" s="21">
        <v>12</v>
      </c>
      <c r="DT14" s="21">
        <v>12</v>
      </c>
      <c r="DU14" s="21">
        <v>12</v>
      </c>
      <c r="DV14" s="21">
        <v>12</v>
      </c>
      <c r="DW14" s="21">
        <v>12</v>
      </c>
      <c r="DX14" s="21">
        <v>12</v>
      </c>
      <c r="DY14" s="21">
        <v>12</v>
      </c>
      <c r="DZ14" s="21">
        <v>12</v>
      </c>
      <c r="EA14" s="21">
        <v>12</v>
      </c>
      <c r="EB14" s="21">
        <v>12</v>
      </c>
      <c r="EC14" s="21">
        <v>12</v>
      </c>
      <c r="ED14" s="21">
        <v>12</v>
      </c>
      <c r="EE14" s="21">
        <v>12</v>
      </c>
      <c r="EF14" s="21">
        <v>12</v>
      </c>
      <c r="EG14" s="21">
        <v>12</v>
      </c>
      <c r="EH14" s="21">
        <v>12</v>
      </c>
      <c r="EI14" s="21">
        <v>12</v>
      </c>
      <c r="EJ14" s="21">
        <v>12</v>
      </c>
      <c r="EK14" s="21">
        <v>12</v>
      </c>
      <c r="EL14" s="21">
        <v>12</v>
      </c>
      <c r="EM14" s="21">
        <v>12</v>
      </c>
      <c r="EN14" s="21">
        <v>12</v>
      </c>
      <c r="EO14" s="21">
        <v>12</v>
      </c>
      <c r="EP14" s="21">
        <v>12</v>
      </c>
      <c r="EQ14" s="21">
        <v>12</v>
      </c>
      <c r="ER14" s="21">
        <v>12</v>
      </c>
      <c r="ES14" s="21">
        <v>12</v>
      </c>
      <c r="ET14" s="21">
        <v>12</v>
      </c>
      <c r="EU14" s="21">
        <v>12</v>
      </c>
      <c r="EV14" s="21">
        <v>12</v>
      </c>
      <c r="EW14" s="21">
        <v>12</v>
      </c>
      <c r="EX14" s="21">
        <v>12</v>
      </c>
      <c r="EY14" s="21">
        <v>12</v>
      </c>
      <c r="EZ14" s="21">
        <v>12</v>
      </c>
      <c r="FA14" s="21">
        <v>12</v>
      </c>
      <c r="FB14" s="21">
        <v>12</v>
      </c>
      <c r="FC14" s="21">
        <v>12</v>
      </c>
      <c r="FD14" s="21">
        <v>12</v>
      </c>
      <c r="FE14" s="21">
        <v>12</v>
      </c>
      <c r="FF14" s="21">
        <v>12</v>
      </c>
      <c r="FG14" s="21">
        <v>12</v>
      </c>
      <c r="FH14" s="21">
        <v>12</v>
      </c>
      <c r="FI14" s="21">
        <v>12</v>
      </c>
      <c r="FJ14" s="21">
        <v>12</v>
      </c>
      <c r="FK14" s="21">
        <v>12</v>
      </c>
      <c r="FL14" s="21">
        <v>12</v>
      </c>
      <c r="FM14" s="21">
        <v>12</v>
      </c>
      <c r="FN14" s="21">
        <v>12</v>
      </c>
      <c r="FO14" s="21">
        <v>12</v>
      </c>
      <c r="FP14" s="21">
        <v>12</v>
      </c>
      <c r="FQ14" s="21">
        <v>12</v>
      </c>
      <c r="FR14" s="21">
        <v>12</v>
      </c>
      <c r="FS14" s="21">
        <v>12</v>
      </c>
      <c r="FT14" s="21">
        <v>12</v>
      </c>
      <c r="FU14" s="21">
        <v>12</v>
      </c>
      <c r="FV14" s="21">
        <v>12</v>
      </c>
      <c r="FW14" s="21">
        <v>12</v>
      </c>
      <c r="FX14" s="21">
        <v>12</v>
      </c>
      <c r="FY14" s="21">
        <v>12</v>
      </c>
      <c r="FZ14" s="22"/>
      <c r="GA14" s="11"/>
    </row>
    <row r="15" spans="1:255" x14ac:dyDescent="0.25">
      <c r="A15" t="s">
        <v>401</v>
      </c>
      <c r="C15" s="17">
        <f>C13</f>
        <v>42386061.764686011</v>
      </c>
      <c r="D15" s="17">
        <f t="shared" ref="D15:BO15" si="0">D13</f>
        <v>257837458.69148305</v>
      </c>
      <c r="E15" s="17">
        <f t="shared" si="0"/>
        <v>31595023.842071455</v>
      </c>
      <c r="F15" s="17">
        <f t="shared" si="0"/>
        <v>149117229.62131092</v>
      </c>
      <c r="G15" s="17">
        <f t="shared" si="0"/>
        <v>4203413.6296758745</v>
      </c>
      <c r="H15" s="17">
        <f t="shared" si="0"/>
        <v>8820126.901096357</v>
      </c>
      <c r="I15" s="17">
        <f t="shared" si="0"/>
        <v>55315910.781586297</v>
      </c>
      <c r="J15" s="17">
        <f t="shared" si="0"/>
        <v>17299988.507694785</v>
      </c>
      <c r="K15" s="17">
        <f t="shared" si="0"/>
        <v>2362627.7370477146</v>
      </c>
      <c r="L15" s="17">
        <f t="shared" si="0"/>
        <v>3734450.5502133863</v>
      </c>
      <c r="M15" s="17">
        <f t="shared" si="0"/>
        <v>6322200.9003140004</v>
      </c>
      <c r="N15" s="17">
        <f t="shared" si="0"/>
        <v>374235737.93462557</v>
      </c>
      <c r="O15" s="17">
        <f t="shared" si="0"/>
        <v>67406860.904242814</v>
      </c>
      <c r="P15" s="17">
        <f t="shared" si="0"/>
        <v>2970460.6880526869</v>
      </c>
      <c r="Q15" s="17">
        <f t="shared" si="0"/>
        <v>291304109.50202703</v>
      </c>
      <c r="R15" s="17">
        <f t="shared" si="0"/>
        <v>52098668.013194963</v>
      </c>
      <c r="S15" s="17">
        <f t="shared" si="0"/>
        <v>6625735.6797360247</v>
      </c>
      <c r="T15" s="17">
        <f t="shared" si="0"/>
        <v>2214920.8204707541</v>
      </c>
      <c r="U15" s="17">
        <f t="shared" si="0"/>
        <v>451994.55641350296</v>
      </c>
      <c r="V15" s="17">
        <f t="shared" si="0"/>
        <v>2803131.01638282</v>
      </c>
      <c r="W15" s="17">
        <f t="shared" si="0"/>
        <v>2274768.4366841302</v>
      </c>
      <c r="X15" s="17">
        <f t="shared" si="0"/>
        <v>763401.76381626667</v>
      </c>
      <c r="Y15" s="17">
        <f t="shared" si="0"/>
        <v>6576577.9291279456</v>
      </c>
      <c r="Z15" s="17">
        <f t="shared" si="0"/>
        <v>2761332.8918155185</v>
      </c>
      <c r="AA15" s="17">
        <f t="shared" si="0"/>
        <v>168355528.70593819</v>
      </c>
      <c r="AB15" s="17">
        <f t="shared" si="0"/>
        <v>47078613.247510359</v>
      </c>
      <c r="AC15" s="17">
        <f t="shared" si="0"/>
        <v>1648590.6013626615</v>
      </c>
      <c r="AD15" s="17">
        <f t="shared" si="0"/>
        <v>3404993.7321053799</v>
      </c>
      <c r="AE15" s="17">
        <f t="shared" si="0"/>
        <v>1246799.9323894293</v>
      </c>
      <c r="AF15" s="17">
        <f t="shared" si="0"/>
        <v>2059812.1191458951</v>
      </c>
      <c r="AG15" s="17">
        <f t="shared" si="0"/>
        <v>2309260.8524027662</v>
      </c>
      <c r="AH15" s="17">
        <f t="shared" si="0"/>
        <v>9851606.7464163359</v>
      </c>
      <c r="AI15" s="17">
        <f t="shared" si="0"/>
        <v>4321120.1298579229</v>
      </c>
      <c r="AJ15" s="17">
        <f t="shared" si="0"/>
        <v>2066272.6616590135</v>
      </c>
      <c r="AK15" s="17">
        <f t="shared" si="0"/>
        <v>2057633.4685550926</v>
      </c>
      <c r="AL15" s="17">
        <f t="shared" si="0"/>
        <v>2019271.9113805045</v>
      </c>
      <c r="AM15" s="17">
        <f t="shared" si="0"/>
        <v>3661478.0379293277</v>
      </c>
      <c r="AN15" s="17">
        <f t="shared" si="0"/>
        <v>786900.34579478996</v>
      </c>
      <c r="AO15" s="17">
        <f t="shared" si="0"/>
        <v>32929678.687920269</v>
      </c>
      <c r="AP15" s="17">
        <f t="shared" si="0"/>
        <v>218452005.30356148</v>
      </c>
      <c r="AQ15" s="17">
        <f t="shared" si="0"/>
        <v>1950975.4231292873</v>
      </c>
      <c r="AR15" s="17">
        <f t="shared" si="0"/>
        <v>318285788.17449594</v>
      </c>
      <c r="AS15" s="17">
        <f t="shared" si="0"/>
        <v>14710219.359560456</v>
      </c>
      <c r="AT15" s="17">
        <f t="shared" si="0"/>
        <v>14133473.031458616</v>
      </c>
      <c r="AU15" s="17">
        <f t="shared" si="0"/>
        <v>2712279.1856267322</v>
      </c>
      <c r="AV15" s="17">
        <f t="shared" si="0"/>
        <v>3386869.8865143727</v>
      </c>
      <c r="AW15" s="17">
        <f t="shared" si="0"/>
        <v>3101672.4876880981</v>
      </c>
      <c r="AX15" s="17">
        <f t="shared" si="0"/>
        <v>814762.06229610648</v>
      </c>
      <c r="AY15" s="17">
        <f t="shared" si="0"/>
        <v>3719438.2434493857</v>
      </c>
      <c r="AZ15" s="17">
        <f t="shared" si="0"/>
        <v>114491766.20026694</v>
      </c>
      <c r="BA15" s="17">
        <f t="shared" si="0"/>
        <v>70393273.731083468</v>
      </c>
      <c r="BB15" s="17">
        <f t="shared" si="0"/>
        <v>73144015.455968454</v>
      </c>
      <c r="BC15" s="17">
        <f t="shared" si="0"/>
        <v>136772154.99064344</v>
      </c>
      <c r="BD15" s="17">
        <f t="shared" si="0"/>
        <v>19708795.255951617</v>
      </c>
      <c r="BE15" s="17">
        <f t="shared" si="0"/>
        <v>8765475.7963170931</v>
      </c>
      <c r="BF15" s="17">
        <f t="shared" si="0"/>
        <v>176742381.84080273</v>
      </c>
      <c r="BG15" s="17">
        <f t="shared" si="0"/>
        <v>9232532.6087425612</v>
      </c>
      <c r="BH15" s="17">
        <f t="shared" si="0"/>
        <v>5206260.6938580405</v>
      </c>
      <c r="BI15" s="17">
        <f t="shared" si="0"/>
        <v>3514287.1047423645</v>
      </c>
      <c r="BJ15" s="17">
        <f t="shared" si="0"/>
        <v>39195105.27038905</v>
      </c>
      <c r="BK15" s="17">
        <f t="shared" si="0"/>
        <v>250059863.90083936</v>
      </c>
      <c r="BL15" s="17">
        <f t="shared" si="0"/>
        <v>2277868.2391557815</v>
      </c>
      <c r="BM15" s="17">
        <f t="shared" si="0"/>
        <v>3429252.9572852589</v>
      </c>
      <c r="BN15" s="17">
        <f t="shared" si="0"/>
        <v>23473771.793832984</v>
      </c>
      <c r="BO15" s="17">
        <f t="shared" si="0"/>
        <v>10165584.9980797</v>
      </c>
      <c r="BP15" s="17">
        <f t="shared" ref="BP15:EA15" si="1">BP13</f>
        <v>1252341.6081855982</v>
      </c>
      <c r="BQ15" s="17">
        <f t="shared" si="1"/>
        <v>21293006.735442128</v>
      </c>
      <c r="BR15" s="17">
        <f t="shared" si="1"/>
        <v>36989034.021307282</v>
      </c>
      <c r="BS15" s="17">
        <f t="shared" si="1"/>
        <v>7378131.862008797</v>
      </c>
      <c r="BT15" s="17">
        <f t="shared" si="1"/>
        <v>2412095.5084196464</v>
      </c>
      <c r="BU15" s="17">
        <f t="shared" si="1"/>
        <v>3057741.736043998</v>
      </c>
      <c r="BV15" s="17">
        <f t="shared" si="1"/>
        <v>4.6566128730773926E-10</v>
      </c>
      <c r="BW15" s="17">
        <f t="shared" si="1"/>
        <v>3901100.8423058675</v>
      </c>
      <c r="BX15" s="17">
        <f t="shared" si="1"/>
        <v>548612.32417249389</v>
      </c>
      <c r="BY15" s="17">
        <f t="shared" si="1"/>
        <v>2198501.9907286479</v>
      </c>
      <c r="BZ15" s="17">
        <f t="shared" si="1"/>
        <v>2436698.1465916992</v>
      </c>
      <c r="CA15" s="17">
        <f t="shared" si="1"/>
        <v>195671.630419778</v>
      </c>
      <c r="CB15" s="17">
        <f t="shared" si="1"/>
        <v>389341771.77560228</v>
      </c>
      <c r="CC15" s="17">
        <f t="shared" si="1"/>
        <v>2496081.8169658552</v>
      </c>
      <c r="CD15" s="17">
        <f t="shared" si="1"/>
        <v>2826379.1377541227</v>
      </c>
      <c r="CE15" s="17">
        <f t="shared" si="1"/>
        <v>1451077.7105886843</v>
      </c>
      <c r="CF15" s="17">
        <f t="shared" si="1"/>
        <v>1448023.0216488622</v>
      </c>
      <c r="CG15" s="17">
        <f t="shared" si="1"/>
        <v>2635391.6827327749</v>
      </c>
      <c r="CH15" s="17">
        <f t="shared" si="1"/>
        <v>1653257.3777039472</v>
      </c>
      <c r="CI15" s="17">
        <f t="shared" si="1"/>
        <v>4734695.9787295619</v>
      </c>
      <c r="CJ15" s="17">
        <f t="shared" si="1"/>
        <v>447419.98262630211</v>
      </c>
      <c r="CK15" s="17">
        <f t="shared" si="1"/>
        <v>39110474.82811372</v>
      </c>
      <c r="CL15" s="17">
        <f t="shared" si="1"/>
        <v>11572999.900276043</v>
      </c>
      <c r="CM15" s="17">
        <f t="shared" si="1"/>
        <v>7432898.4537229305</v>
      </c>
      <c r="CN15" s="17">
        <f t="shared" si="1"/>
        <v>166292260.89219201</v>
      </c>
      <c r="CO15" s="17">
        <f t="shared" si="1"/>
        <v>63312418.13810461</v>
      </c>
      <c r="CP15" s="17">
        <f t="shared" si="1"/>
        <v>672187.30581566843</v>
      </c>
      <c r="CQ15" s="17">
        <f t="shared" si="1"/>
        <v>6983386.5802142853</v>
      </c>
      <c r="CR15" s="17">
        <f t="shared" si="1"/>
        <v>3122721.0306240348</v>
      </c>
      <c r="CS15" s="17">
        <f t="shared" si="1"/>
        <v>2638406.6797190481</v>
      </c>
      <c r="CT15" s="17">
        <f t="shared" si="1"/>
        <v>1424375.6871440564</v>
      </c>
      <c r="CU15" s="17">
        <f t="shared" si="1"/>
        <v>4010680.360876773</v>
      </c>
      <c r="CV15" s="17">
        <f t="shared" si="1"/>
        <v>555490.38972829038</v>
      </c>
      <c r="CW15" s="17">
        <f t="shared" si="1"/>
        <v>1762916.3613508337</v>
      </c>
      <c r="CX15" s="17">
        <f t="shared" si="1"/>
        <v>3090995.1358051752</v>
      </c>
      <c r="CY15" s="17">
        <f t="shared" si="1"/>
        <v>874252.99753682839</v>
      </c>
      <c r="CZ15" s="17">
        <f t="shared" si="1"/>
        <v>12488973.718164949</v>
      </c>
      <c r="DA15" s="17">
        <f t="shared" si="1"/>
        <v>1778707.3368582823</v>
      </c>
      <c r="DB15" s="17">
        <f t="shared" si="1"/>
        <v>3095472.9759588535</v>
      </c>
      <c r="DC15" s="17">
        <f t="shared" si="1"/>
        <v>1503345.4225886748</v>
      </c>
      <c r="DD15" s="17">
        <f t="shared" si="1"/>
        <v>1260993.9350468768</v>
      </c>
      <c r="DE15" s="17">
        <f t="shared" si="1"/>
        <v>934824.22539016535</v>
      </c>
      <c r="DF15" s="17">
        <f t="shared" si="1"/>
        <v>128881809.64246942</v>
      </c>
      <c r="DG15" s="17">
        <f t="shared" si="1"/>
        <v>532740.23193361622</v>
      </c>
      <c r="DH15" s="17">
        <f t="shared" si="1"/>
        <v>9438327.2342976332</v>
      </c>
      <c r="DI15" s="17">
        <f t="shared" si="1"/>
        <v>12378384.409845212</v>
      </c>
      <c r="DJ15" s="17">
        <f t="shared" si="1"/>
        <v>5650307.4218176035</v>
      </c>
      <c r="DK15" s="17">
        <f t="shared" si="1"/>
        <v>4484094.1637620237</v>
      </c>
      <c r="DL15" s="17">
        <f t="shared" si="1"/>
        <v>39840144.211806245</v>
      </c>
      <c r="DM15" s="17">
        <f t="shared" si="1"/>
        <v>3458630.457818571</v>
      </c>
      <c r="DN15" s="17">
        <f t="shared" si="1"/>
        <v>7134913.9881267529</v>
      </c>
      <c r="DO15" s="17">
        <f t="shared" si="1"/>
        <v>25359911.220574755</v>
      </c>
      <c r="DP15" s="17">
        <f t="shared" si="1"/>
        <v>2672000.9177630683</v>
      </c>
      <c r="DQ15" s="17">
        <f t="shared" si="1"/>
        <v>3.4924596548080444E-10</v>
      </c>
      <c r="DR15" s="17">
        <f t="shared" si="1"/>
        <v>12776731.229150359</v>
      </c>
      <c r="DS15" s="17">
        <f t="shared" si="1"/>
        <v>6851391.6714151613</v>
      </c>
      <c r="DT15" s="17">
        <f t="shared" si="1"/>
        <v>2904613.7350723855</v>
      </c>
      <c r="DU15" s="17">
        <f t="shared" si="1"/>
        <v>3787093.6874800241</v>
      </c>
      <c r="DV15" s="17">
        <f t="shared" si="1"/>
        <v>3275687.6369214305</v>
      </c>
      <c r="DW15" s="17">
        <f t="shared" si="1"/>
        <v>3775548.4704653984</v>
      </c>
      <c r="DX15" s="17">
        <f t="shared" si="1"/>
        <v>1318636.2755650142</v>
      </c>
      <c r="DY15" s="17">
        <f t="shared" si="1"/>
        <v>2063012.5827680302</v>
      </c>
      <c r="DZ15" s="17">
        <f t="shared" si="1"/>
        <v>3829089.5100249927</v>
      </c>
      <c r="EA15" s="17">
        <f t="shared" si="1"/>
        <v>0</v>
      </c>
      <c r="EB15" s="17">
        <f t="shared" ref="EB15:FY15" si="2">EB13</f>
        <v>4238791.8939049141</v>
      </c>
      <c r="EC15" s="17">
        <f t="shared" si="2"/>
        <v>2899768.7686210508</v>
      </c>
      <c r="ED15" s="17">
        <f t="shared" si="2"/>
        <v>5.8207660913467407E-10</v>
      </c>
      <c r="EE15" s="17">
        <f t="shared" si="2"/>
        <v>2864478.7486127042</v>
      </c>
      <c r="EF15" s="17">
        <f t="shared" si="2"/>
        <v>13239205.764796361</v>
      </c>
      <c r="EG15" s="17">
        <f t="shared" si="2"/>
        <v>2847339.3111805348</v>
      </c>
      <c r="EH15" s="17">
        <f t="shared" si="2"/>
        <v>3235470.4571313411</v>
      </c>
      <c r="EI15" s="17">
        <f t="shared" si="2"/>
        <v>120393708.9380645</v>
      </c>
      <c r="EJ15" s="17">
        <f t="shared" si="2"/>
        <v>76073100.377376124</v>
      </c>
      <c r="EK15" s="17">
        <f t="shared" si="2"/>
        <v>3949240.9814250721</v>
      </c>
      <c r="EL15" s="17">
        <f t="shared" si="2"/>
        <v>3659088.7451080452</v>
      </c>
      <c r="EM15" s="17">
        <f t="shared" si="2"/>
        <v>2629114.3982395059</v>
      </c>
      <c r="EN15" s="17">
        <f t="shared" si="2"/>
        <v>8938389.0697114524</v>
      </c>
      <c r="EO15" s="17">
        <f t="shared" si="2"/>
        <v>2919618.7421065443</v>
      </c>
      <c r="EP15" s="17">
        <f t="shared" si="2"/>
        <v>1833914.9940196127</v>
      </c>
      <c r="EQ15" s="17">
        <f t="shared" si="2"/>
        <v>16360479.657115242</v>
      </c>
      <c r="ER15" s="17">
        <f t="shared" si="2"/>
        <v>1636321.453877137</v>
      </c>
      <c r="ES15" s="17">
        <f t="shared" si="2"/>
        <v>2149572.7061034096</v>
      </c>
      <c r="ET15" s="17">
        <f t="shared" si="2"/>
        <v>2660193.4615006582</v>
      </c>
      <c r="EU15" s="17">
        <f t="shared" si="2"/>
        <v>5790303.8650212958</v>
      </c>
      <c r="EV15" s="17">
        <f t="shared" si="2"/>
        <v>935654.45054849202</v>
      </c>
      <c r="EW15" s="17">
        <f t="shared" si="2"/>
        <v>4010691.5992302033</v>
      </c>
      <c r="EX15" s="17">
        <f t="shared" si="2"/>
        <v>2786292.6186532471</v>
      </c>
      <c r="EY15" s="17">
        <f t="shared" si="2"/>
        <v>5189870.9023883566</v>
      </c>
      <c r="EZ15" s="17">
        <f t="shared" si="2"/>
        <v>1661499.7511198842</v>
      </c>
      <c r="FA15" s="17">
        <f t="shared" si="2"/>
        <v>45504.892261585454</v>
      </c>
      <c r="FB15" s="17">
        <f t="shared" si="2"/>
        <v>100158.91165544809</v>
      </c>
      <c r="FC15" s="17">
        <f t="shared" si="2"/>
        <v>9682769.10383402</v>
      </c>
      <c r="FD15" s="17">
        <f t="shared" si="2"/>
        <v>3768640.8840530221</v>
      </c>
      <c r="FE15" s="17">
        <f t="shared" si="2"/>
        <v>1197039.9064029758</v>
      </c>
      <c r="FF15" s="17">
        <f t="shared" si="2"/>
        <v>2791130.7341097216</v>
      </c>
      <c r="FG15" s="17">
        <f t="shared" si="2"/>
        <v>1804190.7927512054</v>
      </c>
      <c r="FH15" s="17">
        <f t="shared" si="2"/>
        <v>613452.83433567837</v>
      </c>
      <c r="FI15" s="17">
        <f t="shared" si="2"/>
        <v>0</v>
      </c>
      <c r="FJ15" s="17">
        <f t="shared" si="2"/>
        <v>0</v>
      </c>
      <c r="FK15" s="17">
        <f t="shared" si="2"/>
        <v>0</v>
      </c>
      <c r="FL15" s="17">
        <f t="shared" si="2"/>
        <v>18332282.020771857</v>
      </c>
      <c r="FM15" s="17">
        <f t="shared" si="2"/>
        <v>17563631.571947832</v>
      </c>
      <c r="FN15" s="17">
        <f t="shared" si="2"/>
        <v>135338043.94717059</v>
      </c>
      <c r="FO15" s="17">
        <f t="shared" si="2"/>
        <v>3.4924596548080444E-10</v>
      </c>
      <c r="FP15" s="17">
        <f t="shared" si="2"/>
        <v>1.1641532182693481E-9</v>
      </c>
      <c r="FQ15" s="17">
        <f t="shared" si="2"/>
        <v>0</v>
      </c>
      <c r="FR15" s="17">
        <f t="shared" si="2"/>
        <v>1.1641532182693481E-10</v>
      </c>
      <c r="FS15" s="17">
        <f t="shared" si="2"/>
        <v>0</v>
      </c>
      <c r="FT15" s="17">
        <f t="shared" si="2"/>
        <v>5.8207660913467407E-11</v>
      </c>
      <c r="FU15" s="17">
        <f t="shared" si="2"/>
        <v>6196851.6878948268</v>
      </c>
      <c r="FV15" s="17">
        <f t="shared" si="2"/>
        <v>5286677.6468588179</v>
      </c>
      <c r="FW15" s="17">
        <f t="shared" si="2"/>
        <v>2535058.8694662633</v>
      </c>
      <c r="FX15" s="17">
        <f t="shared" si="2"/>
        <v>989155.37480481202</v>
      </c>
      <c r="FY15" s="17">
        <f t="shared" si="2"/>
        <v>226794011.06999999</v>
      </c>
      <c r="FZ15" s="11">
        <f>SUM(C15:FY15)</f>
        <v>5032089226.0883389</v>
      </c>
      <c r="GA15" s="23"/>
      <c r="GB15" s="11"/>
      <c r="GC15" s="24"/>
    </row>
    <row r="16" spans="1:255" x14ac:dyDescent="0.25">
      <c r="A16" t="s">
        <v>402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25">
        <v>0</v>
      </c>
      <c r="T16" s="25">
        <v>0</v>
      </c>
      <c r="U16" s="25">
        <v>0</v>
      </c>
      <c r="V16" s="25">
        <v>0</v>
      </c>
      <c r="W16" s="25">
        <v>0</v>
      </c>
      <c r="X16" s="25">
        <v>0</v>
      </c>
      <c r="Y16" s="25">
        <v>0</v>
      </c>
      <c r="Z16" s="25">
        <v>0</v>
      </c>
      <c r="AA16" s="25">
        <v>0</v>
      </c>
      <c r="AB16" s="25">
        <v>0</v>
      </c>
      <c r="AC16" s="25">
        <v>0</v>
      </c>
      <c r="AD16" s="25">
        <v>0</v>
      </c>
      <c r="AE16" s="25">
        <v>0</v>
      </c>
      <c r="AF16" s="25">
        <v>0</v>
      </c>
      <c r="AG16" s="25">
        <v>0</v>
      </c>
      <c r="AH16" s="25">
        <v>0</v>
      </c>
      <c r="AI16" s="25">
        <v>0</v>
      </c>
      <c r="AJ16" s="25">
        <v>0</v>
      </c>
      <c r="AK16" s="25">
        <v>0</v>
      </c>
      <c r="AL16" s="25">
        <v>0</v>
      </c>
      <c r="AM16" s="25">
        <v>0</v>
      </c>
      <c r="AN16" s="25">
        <v>0</v>
      </c>
      <c r="AO16" s="25">
        <v>0</v>
      </c>
      <c r="AP16" s="25">
        <v>0</v>
      </c>
      <c r="AQ16" s="25">
        <v>0</v>
      </c>
      <c r="AR16" s="25">
        <v>0</v>
      </c>
      <c r="AS16" s="25">
        <v>0</v>
      </c>
      <c r="AT16" s="25">
        <v>0</v>
      </c>
      <c r="AU16" s="25">
        <v>0</v>
      </c>
      <c r="AV16" s="25">
        <v>0</v>
      </c>
      <c r="AW16" s="25">
        <v>0</v>
      </c>
      <c r="AX16" s="25">
        <v>0</v>
      </c>
      <c r="AY16" s="25">
        <v>0</v>
      </c>
      <c r="AZ16" s="25">
        <v>0</v>
      </c>
      <c r="BA16" s="25">
        <v>0</v>
      </c>
      <c r="BB16" s="25">
        <v>0</v>
      </c>
      <c r="BC16" s="25">
        <v>0</v>
      </c>
      <c r="BD16" s="25">
        <v>0</v>
      </c>
      <c r="BE16" s="25">
        <v>0</v>
      </c>
      <c r="BF16" s="25">
        <v>0</v>
      </c>
      <c r="BG16" s="25">
        <v>0</v>
      </c>
      <c r="BH16" s="25">
        <v>0</v>
      </c>
      <c r="BI16" s="25">
        <v>0</v>
      </c>
      <c r="BJ16" s="25">
        <v>0</v>
      </c>
      <c r="BK16" s="25">
        <v>0</v>
      </c>
      <c r="BL16" s="25">
        <v>0</v>
      </c>
      <c r="BM16" s="25">
        <v>0</v>
      </c>
      <c r="BN16" s="25">
        <v>0</v>
      </c>
      <c r="BO16" s="25">
        <v>0</v>
      </c>
      <c r="BP16" s="25">
        <v>0</v>
      </c>
      <c r="BQ16" s="25">
        <v>0</v>
      </c>
      <c r="BR16" s="25">
        <v>0</v>
      </c>
      <c r="BS16" s="25">
        <v>0</v>
      </c>
      <c r="BT16" s="25">
        <v>0</v>
      </c>
      <c r="BU16" s="25">
        <v>0</v>
      </c>
      <c r="BV16" s="25">
        <v>0</v>
      </c>
      <c r="BW16" s="25">
        <v>0</v>
      </c>
      <c r="BX16" s="25">
        <v>0</v>
      </c>
      <c r="BY16" s="25">
        <v>0</v>
      </c>
      <c r="BZ16" s="25">
        <v>0</v>
      </c>
      <c r="CA16" s="25">
        <v>0</v>
      </c>
      <c r="CB16" s="25">
        <v>0</v>
      </c>
      <c r="CC16" s="25">
        <v>0</v>
      </c>
      <c r="CD16" s="25">
        <v>0</v>
      </c>
      <c r="CE16" s="25">
        <v>0</v>
      </c>
      <c r="CF16" s="25">
        <v>0</v>
      </c>
      <c r="CG16" s="25">
        <v>0</v>
      </c>
      <c r="CH16" s="25">
        <v>0</v>
      </c>
      <c r="CI16" s="25">
        <v>0</v>
      </c>
      <c r="CJ16" s="25">
        <v>0</v>
      </c>
      <c r="CK16" s="25">
        <v>0</v>
      </c>
      <c r="CL16" s="25">
        <v>0</v>
      </c>
      <c r="CM16" s="25">
        <v>0</v>
      </c>
      <c r="CN16" s="25">
        <v>0</v>
      </c>
      <c r="CO16" s="25">
        <v>0</v>
      </c>
      <c r="CP16" s="25">
        <v>0</v>
      </c>
      <c r="CQ16" s="25">
        <v>0</v>
      </c>
      <c r="CR16" s="25">
        <v>0</v>
      </c>
      <c r="CS16" s="25">
        <v>0</v>
      </c>
      <c r="CT16" s="25">
        <v>0</v>
      </c>
      <c r="CU16" s="25">
        <v>0</v>
      </c>
      <c r="CV16" s="25">
        <v>0</v>
      </c>
      <c r="CW16" s="25">
        <v>0</v>
      </c>
      <c r="CX16" s="25">
        <v>0</v>
      </c>
      <c r="CY16" s="25">
        <v>0</v>
      </c>
      <c r="CZ16" s="25">
        <v>0</v>
      </c>
      <c r="DA16" s="25">
        <v>0</v>
      </c>
      <c r="DB16" s="25">
        <v>0</v>
      </c>
      <c r="DC16" s="25">
        <v>0</v>
      </c>
      <c r="DD16" s="25">
        <v>0</v>
      </c>
      <c r="DE16" s="25">
        <v>0</v>
      </c>
      <c r="DF16" s="25">
        <v>0</v>
      </c>
      <c r="DG16" s="25">
        <v>0</v>
      </c>
      <c r="DH16" s="25">
        <v>0</v>
      </c>
      <c r="DI16" s="25">
        <v>0</v>
      </c>
      <c r="DJ16" s="25">
        <v>0</v>
      </c>
      <c r="DK16" s="25">
        <v>0</v>
      </c>
      <c r="DL16" s="25">
        <v>0</v>
      </c>
      <c r="DM16" s="25">
        <v>0</v>
      </c>
      <c r="DN16" s="25">
        <v>0</v>
      </c>
      <c r="DO16" s="25">
        <v>0</v>
      </c>
      <c r="DP16" s="25">
        <v>0</v>
      </c>
      <c r="DQ16" s="25">
        <v>0</v>
      </c>
      <c r="DR16" s="25">
        <v>0</v>
      </c>
      <c r="DS16" s="25">
        <v>0</v>
      </c>
      <c r="DT16" s="25">
        <v>0</v>
      </c>
      <c r="DU16" s="25">
        <v>0</v>
      </c>
      <c r="DV16" s="25">
        <v>0</v>
      </c>
      <c r="DW16" s="25">
        <v>0</v>
      </c>
      <c r="DX16" s="25">
        <v>0</v>
      </c>
      <c r="DY16" s="25">
        <v>0</v>
      </c>
      <c r="DZ16" s="25">
        <v>0</v>
      </c>
      <c r="EA16" s="25">
        <v>0</v>
      </c>
      <c r="EB16" s="25">
        <v>0</v>
      </c>
      <c r="EC16" s="25">
        <v>0</v>
      </c>
      <c r="ED16" s="25">
        <v>0</v>
      </c>
      <c r="EE16" s="25">
        <v>0</v>
      </c>
      <c r="EF16" s="25">
        <v>0</v>
      </c>
      <c r="EG16" s="25">
        <v>0</v>
      </c>
      <c r="EH16" s="25">
        <v>0</v>
      </c>
      <c r="EI16" s="25">
        <v>0</v>
      </c>
      <c r="EJ16" s="25">
        <v>0</v>
      </c>
      <c r="EK16" s="25">
        <v>0</v>
      </c>
      <c r="EL16" s="25">
        <v>0</v>
      </c>
      <c r="EM16" s="25">
        <v>0</v>
      </c>
      <c r="EN16" s="25">
        <v>0</v>
      </c>
      <c r="EO16" s="25">
        <v>0</v>
      </c>
      <c r="EP16" s="25">
        <v>0</v>
      </c>
      <c r="EQ16" s="25">
        <v>0</v>
      </c>
      <c r="ER16" s="25">
        <v>0</v>
      </c>
      <c r="ES16" s="25">
        <v>0</v>
      </c>
      <c r="ET16" s="25">
        <v>0</v>
      </c>
      <c r="EU16" s="25">
        <v>0</v>
      </c>
      <c r="EV16" s="25">
        <v>0</v>
      </c>
      <c r="EW16" s="25">
        <v>0</v>
      </c>
      <c r="EX16" s="25">
        <v>0</v>
      </c>
      <c r="EY16" s="25">
        <v>0</v>
      </c>
      <c r="EZ16" s="25">
        <v>0</v>
      </c>
      <c r="FA16" s="25">
        <v>0</v>
      </c>
      <c r="FB16" s="25">
        <v>0</v>
      </c>
      <c r="FC16" s="25">
        <v>0</v>
      </c>
      <c r="FD16" s="25">
        <v>0</v>
      </c>
      <c r="FE16" s="25">
        <v>0</v>
      </c>
      <c r="FF16" s="25">
        <v>0</v>
      </c>
      <c r="FG16" s="25">
        <v>0</v>
      </c>
      <c r="FH16" s="25">
        <v>0</v>
      </c>
      <c r="FI16" s="25">
        <v>0</v>
      </c>
      <c r="FJ16" s="25">
        <v>0</v>
      </c>
      <c r="FK16" s="25">
        <v>0</v>
      </c>
      <c r="FL16" s="25">
        <v>0</v>
      </c>
      <c r="FM16" s="25">
        <v>0</v>
      </c>
      <c r="FN16" s="25">
        <v>0</v>
      </c>
      <c r="FO16" s="25">
        <v>0</v>
      </c>
      <c r="FP16" s="25">
        <v>0</v>
      </c>
      <c r="FQ16" s="25">
        <v>0</v>
      </c>
      <c r="FR16" s="25">
        <v>0</v>
      </c>
      <c r="FS16" s="25">
        <v>0</v>
      </c>
      <c r="FT16" s="25">
        <v>0</v>
      </c>
      <c r="FU16" s="25">
        <v>0</v>
      </c>
      <c r="FV16" s="25">
        <v>0</v>
      </c>
      <c r="FW16" s="25">
        <v>0</v>
      </c>
      <c r="FX16" s="25">
        <v>0</v>
      </c>
      <c r="FY16" s="25">
        <v>0</v>
      </c>
      <c r="FZ16" s="26">
        <f>SUM(C16:FY16)</f>
        <v>0</v>
      </c>
      <c r="GA16" s="11"/>
      <c r="GD16" s="11"/>
    </row>
    <row r="17" spans="1:255" s="19" customFormat="1" x14ac:dyDescent="0.25">
      <c r="A17" s="19" t="s">
        <v>403</v>
      </c>
      <c r="C17" s="18">
        <f>IF(C15-C16&lt;0,0,ROUND((C15-C16)/C14,2))</f>
        <v>3532171.81</v>
      </c>
      <c r="D17" s="18">
        <f t="shared" ref="D17:BO17" si="3">IF(D15-D16&lt;0,0,ROUND((D15-D16)/D14,2))</f>
        <v>21486454.890000001</v>
      </c>
      <c r="E17" s="18">
        <f t="shared" si="3"/>
        <v>2632918.65</v>
      </c>
      <c r="F17" s="18">
        <f t="shared" si="3"/>
        <v>12426435.800000001</v>
      </c>
      <c r="G17" s="18">
        <f t="shared" si="3"/>
        <v>350284.47</v>
      </c>
      <c r="H17" s="18">
        <f t="shared" si="3"/>
        <v>735010.58</v>
      </c>
      <c r="I17" s="18">
        <f t="shared" si="3"/>
        <v>4609659.2300000004</v>
      </c>
      <c r="J17" s="18">
        <f t="shared" si="3"/>
        <v>1441665.71</v>
      </c>
      <c r="K17" s="18">
        <f t="shared" si="3"/>
        <v>196885.64</v>
      </c>
      <c r="L17" s="18">
        <f t="shared" si="3"/>
        <v>311204.21000000002</v>
      </c>
      <c r="M17" s="18">
        <f t="shared" si="3"/>
        <v>526850.07999999996</v>
      </c>
      <c r="N17" s="18">
        <f t="shared" si="3"/>
        <v>31186311.489999998</v>
      </c>
      <c r="O17" s="18">
        <f t="shared" si="3"/>
        <v>5617238.4100000001</v>
      </c>
      <c r="P17" s="18">
        <f t="shared" si="3"/>
        <v>247538.39</v>
      </c>
      <c r="Q17" s="18">
        <f t="shared" si="3"/>
        <v>24275342.460000001</v>
      </c>
      <c r="R17" s="18">
        <f t="shared" si="3"/>
        <v>4341555.67</v>
      </c>
      <c r="S17" s="18">
        <f t="shared" si="3"/>
        <v>552144.64000000001</v>
      </c>
      <c r="T17" s="18">
        <f t="shared" si="3"/>
        <v>184576.74</v>
      </c>
      <c r="U17" s="18">
        <f t="shared" si="3"/>
        <v>37666.21</v>
      </c>
      <c r="V17" s="18">
        <f t="shared" si="3"/>
        <v>233594.25</v>
      </c>
      <c r="W17" s="18">
        <f t="shared" si="3"/>
        <v>189564.04</v>
      </c>
      <c r="X17" s="18">
        <f t="shared" si="3"/>
        <v>63616.81</v>
      </c>
      <c r="Y17" s="18">
        <f t="shared" si="3"/>
        <v>548048.16</v>
      </c>
      <c r="Z17" s="18">
        <f t="shared" si="3"/>
        <v>230111.07</v>
      </c>
      <c r="AA17" s="18">
        <f t="shared" si="3"/>
        <v>14029627.390000001</v>
      </c>
      <c r="AB17" s="18">
        <f t="shared" si="3"/>
        <v>3923217.77</v>
      </c>
      <c r="AC17" s="18">
        <f t="shared" si="3"/>
        <v>137382.54999999999</v>
      </c>
      <c r="AD17" s="18">
        <f t="shared" si="3"/>
        <v>283749.48</v>
      </c>
      <c r="AE17" s="18">
        <f t="shared" si="3"/>
        <v>103899.99</v>
      </c>
      <c r="AF17" s="18">
        <f t="shared" si="3"/>
        <v>171651.01</v>
      </c>
      <c r="AG17" s="18">
        <f t="shared" si="3"/>
        <v>192438.39999999999</v>
      </c>
      <c r="AH17" s="18">
        <f t="shared" si="3"/>
        <v>820967.23</v>
      </c>
      <c r="AI17" s="18">
        <f t="shared" si="3"/>
        <v>360093.34</v>
      </c>
      <c r="AJ17" s="18">
        <f t="shared" si="3"/>
        <v>172189.39</v>
      </c>
      <c r="AK17" s="18">
        <f t="shared" si="3"/>
        <v>171469.46</v>
      </c>
      <c r="AL17" s="18">
        <f t="shared" si="3"/>
        <v>168272.66</v>
      </c>
      <c r="AM17" s="18">
        <f t="shared" si="3"/>
        <v>305123.17</v>
      </c>
      <c r="AN17" s="18">
        <f t="shared" si="3"/>
        <v>65575.03</v>
      </c>
      <c r="AO17" s="18">
        <f t="shared" si="3"/>
        <v>2744139.89</v>
      </c>
      <c r="AP17" s="18">
        <f t="shared" si="3"/>
        <v>18204333.780000001</v>
      </c>
      <c r="AQ17" s="18">
        <f t="shared" si="3"/>
        <v>162581.29</v>
      </c>
      <c r="AR17" s="18">
        <f t="shared" si="3"/>
        <v>26523815.68</v>
      </c>
      <c r="AS17" s="18">
        <f t="shared" si="3"/>
        <v>1225851.6100000001</v>
      </c>
      <c r="AT17" s="18">
        <f t="shared" si="3"/>
        <v>1177789.42</v>
      </c>
      <c r="AU17" s="18">
        <f t="shared" si="3"/>
        <v>226023.27</v>
      </c>
      <c r="AV17" s="18">
        <f t="shared" si="3"/>
        <v>282239.15999999997</v>
      </c>
      <c r="AW17" s="18">
        <f t="shared" si="3"/>
        <v>258472.71</v>
      </c>
      <c r="AX17" s="18">
        <f t="shared" si="3"/>
        <v>67896.84</v>
      </c>
      <c r="AY17" s="18">
        <f t="shared" si="3"/>
        <v>309953.19</v>
      </c>
      <c r="AZ17" s="18">
        <f t="shared" si="3"/>
        <v>9540980.5199999996</v>
      </c>
      <c r="BA17" s="18">
        <f t="shared" si="3"/>
        <v>5866106.1399999997</v>
      </c>
      <c r="BB17" s="18">
        <f t="shared" si="3"/>
        <v>6095334.6200000001</v>
      </c>
      <c r="BC17" s="18">
        <f t="shared" si="3"/>
        <v>11397679.58</v>
      </c>
      <c r="BD17" s="18">
        <f t="shared" si="3"/>
        <v>1642399.6</v>
      </c>
      <c r="BE17" s="18">
        <f t="shared" si="3"/>
        <v>730456.32</v>
      </c>
      <c r="BF17" s="18">
        <f t="shared" si="3"/>
        <v>14728531.82</v>
      </c>
      <c r="BG17" s="18">
        <f t="shared" si="3"/>
        <v>769377.72</v>
      </c>
      <c r="BH17" s="18">
        <f t="shared" si="3"/>
        <v>433855.06</v>
      </c>
      <c r="BI17" s="18">
        <f t="shared" si="3"/>
        <v>292857.26</v>
      </c>
      <c r="BJ17" s="18">
        <f t="shared" si="3"/>
        <v>3266258.77</v>
      </c>
      <c r="BK17" s="18">
        <f t="shared" si="3"/>
        <v>20838321.989999998</v>
      </c>
      <c r="BL17" s="18">
        <f t="shared" si="3"/>
        <v>189822.35</v>
      </c>
      <c r="BM17" s="18">
        <f t="shared" si="3"/>
        <v>285771.08</v>
      </c>
      <c r="BN17" s="18">
        <f t="shared" si="3"/>
        <v>1956147.65</v>
      </c>
      <c r="BO17" s="18">
        <f t="shared" si="3"/>
        <v>847132.08</v>
      </c>
      <c r="BP17" s="18">
        <f t="shared" ref="BP17:EA17" si="4">IF(BP15-BP16&lt;0,0,ROUND((BP15-BP16)/BP14,2))</f>
        <v>104361.8</v>
      </c>
      <c r="BQ17" s="18">
        <f t="shared" si="4"/>
        <v>1774417.23</v>
      </c>
      <c r="BR17" s="18">
        <f t="shared" si="4"/>
        <v>3082419.5</v>
      </c>
      <c r="BS17" s="18">
        <f t="shared" si="4"/>
        <v>614844.31999999995</v>
      </c>
      <c r="BT17" s="18">
        <f t="shared" si="4"/>
        <v>201007.96</v>
      </c>
      <c r="BU17" s="18">
        <f t="shared" si="4"/>
        <v>254811.81</v>
      </c>
      <c r="BV17" s="18">
        <f t="shared" si="4"/>
        <v>0</v>
      </c>
      <c r="BW17" s="18">
        <f t="shared" si="4"/>
        <v>325091.74</v>
      </c>
      <c r="BX17" s="18">
        <f t="shared" si="4"/>
        <v>45717.69</v>
      </c>
      <c r="BY17" s="18">
        <f t="shared" si="4"/>
        <v>183208.5</v>
      </c>
      <c r="BZ17" s="18">
        <f t="shared" si="4"/>
        <v>203058.18</v>
      </c>
      <c r="CA17" s="18">
        <f t="shared" si="4"/>
        <v>16305.97</v>
      </c>
      <c r="CB17" s="18">
        <f t="shared" si="4"/>
        <v>32445147.649999999</v>
      </c>
      <c r="CC17" s="18">
        <f t="shared" si="4"/>
        <v>208006.82</v>
      </c>
      <c r="CD17" s="18">
        <f t="shared" si="4"/>
        <v>235531.59</v>
      </c>
      <c r="CE17" s="18">
        <f t="shared" si="4"/>
        <v>120923.14</v>
      </c>
      <c r="CF17" s="18">
        <f t="shared" si="4"/>
        <v>120668.59</v>
      </c>
      <c r="CG17" s="18">
        <f t="shared" si="4"/>
        <v>219615.97</v>
      </c>
      <c r="CH17" s="18">
        <f t="shared" si="4"/>
        <v>137771.45000000001</v>
      </c>
      <c r="CI17" s="18">
        <f t="shared" si="4"/>
        <v>394558</v>
      </c>
      <c r="CJ17" s="18">
        <f t="shared" si="4"/>
        <v>37285</v>
      </c>
      <c r="CK17" s="18">
        <f t="shared" si="4"/>
        <v>3259206.24</v>
      </c>
      <c r="CL17" s="18">
        <f t="shared" si="4"/>
        <v>964416.66</v>
      </c>
      <c r="CM17" s="18">
        <f t="shared" si="4"/>
        <v>619408.19999999995</v>
      </c>
      <c r="CN17" s="18">
        <f t="shared" si="4"/>
        <v>13857688.41</v>
      </c>
      <c r="CO17" s="18">
        <f t="shared" si="4"/>
        <v>5276034.84</v>
      </c>
      <c r="CP17" s="18">
        <f t="shared" si="4"/>
        <v>56015.61</v>
      </c>
      <c r="CQ17" s="18">
        <f t="shared" si="4"/>
        <v>581948.88</v>
      </c>
      <c r="CR17" s="18">
        <f t="shared" si="4"/>
        <v>260226.75</v>
      </c>
      <c r="CS17" s="18">
        <f t="shared" si="4"/>
        <v>219867.22</v>
      </c>
      <c r="CT17" s="18">
        <f t="shared" si="4"/>
        <v>118697.97</v>
      </c>
      <c r="CU17" s="18">
        <f t="shared" si="4"/>
        <v>334223.35999999999</v>
      </c>
      <c r="CV17" s="18">
        <f t="shared" si="4"/>
        <v>46290.87</v>
      </c>
      <c r="CW17" s="18">
        <f t="shared" si="4"/>
        <v>146909.70000000001</v>
      </c>
      <c r="CX17" s="18">
        <f t="shared" si="4"/>
        <v>257582.93</v>
      </c>
      <c r="CY17" s="18">
        <f t="shared" si="4"/>
        <v>72854.42</v>
      </c>
      <c r="CZ17" s="18">
        <f t="shared" si="4"/>
        <v>1040747.81</v>
      </c>
      <c r="DA17" s="18">
        <f t="shared" si="4"/>
        <v>148225.60999999999</v>
      </c>
      <c r="DB17" s="18">
        <f t="shared" si="4"/>
        <v>257956.08</v>
      </c>
      <c r="DC17" s="18">
        <f t="shared" si="4"/>
        <v>125278.79</v>
      </c>
      <c r="DD17" s="18">
        <f t="shared" si="4"/>
        <v>105082.83</v>
      </c>
      <c r="DE17" s="18">
        <f t="shared" si="4"/>
        <v>77902.02</v>
      </c>
      <c r="DF17" s="18">
        <f t="shared" si="4"/>
        <v>10740150.800000001</v>
      </c>
      <c r="DG17" s="18">
        <f t="shared" si="4"/>
        <v>44395.02</v>
      </c>
      <c r="DH17" s="18">
        <f t="shared" si="4"/>
        <v>786527.27</v>
      </c>
      <c r="DI17" s="18">
        <f t="shared" si="4"/>
        <v>1031532.03</v>
      </c>
      <c r="DJ17" s="18">
        <f t="shared" si="4"/>
        <v>470858.95</v>
      </c>
      <c r="DK17" s="18">
        <f t="shared" si="4"/>
        <v>373674.51</v>
      </c>
      <c r="DL17" s="18">
        <f t="shared" si="4"/>
        <v>3320012.02</v>
      </c>
      <c r="DM17" s="18">
        <f t="shared" si="4"/>
        <v>288219.2</v>
      </c>
      <c r="DN17" s="18">
        <f t="shared" si="4"/>
        <v>594576.17000000004</v>
      </c>
      <c r="DO17" s="18">
        <f t="shared" si="4"/>
        <v>2113325.94</v>
      </c>
      <c r="DP17" s="18">
        <f t="shared" si="4"/>
        <v>222666.74</v>
      </c>
      <c r="DQ17" s="18">
        <f t="shared" si="4"/>
        <v>0</v>
      </c>
      <c r="DR17" s="18">
        <f t="shared" si="4"/>
        <v>1064727.6000000001</v>
      </c>
      <c r="DS17" s="18">
        <f t="shared" si="4"/>
        <v>570949.31000000006</v>
      </c>
      <c r="DT17" s="18">
        <f t="shared" si="4"/>
        <v>242051.14</v>
      </c>
      <c r="DU17" s="18">
        <f t="shared" si="4"/>
        <v>315591.14</v>
      </c>
      <c r="DV17" s="18">
        <f t="shared" si="4"/>
        <v>272973.96999999997</v>
      </c>
      <c r="DW17" s="18">
        <f t="shared" si="4"/>
        <v>314629.03999999998</v>
      </c>
      <c r="DX17" s="18">
        <f t="shared" si="4"/>
        <v>109886.36</v>
      </c>
      <c r="DY17" s="18">
        <f t="shared" si="4"/>
        <v>171917.72</v>
      </c>
      <c r="DZ17" s="18">
        <f t="shared" si="4"/>
        <v>319090.78999999998</v>
      </c>
      <c r="EA17" s="18">
        <f t="shared" si="4"/>
        <v>0</v>
      </c>
      <c r="EB17" s="18">
        <f t="shared" ref="EB17:FX17" si="5">IF(EB15-EB16&lt;0,0,ROUND((EB15-EB16)/EB14,2))</f>
        <v>353232.66</v>
      </c>
      <c r="EC17" s="18">
        <f t="shared" si="5"/>
        <v>241647.4</v>
      </c>
      <c r="ED17" s="18">
        <f t="shared" si="5"/>
        <v>0</v>
      </c>
      <c r="EE17" s="18">
        <f t="shared" si="5"/>
        <v>238706.56</v>
      </c>
      <c r="EF17" s="18">
        <f t="shared" si="5"/>
        <v>1103267.1499999999</v>
      </c>
      <c r="EG17" s="18">
        <f t="shared" si="5"/>
        <v>237278.28</v>
      </c>
      <c r="EH17" s="18">
        <f t="shared" si="5"/>
        <v>269622.53999999998</v>
      </c>
      <c r="EI17" s="18">
        <f t="shared" si="5"/>
        <v>10032809.08</v>
      </c>
      <c r="EJ17" s="18">
        <f t="shared" si="5"/>
        <v>6339425.0300000003</v>
      </c>
      <c r="EK17" s="18">
        <f t="shared" si="5"/>
        <v>329103.42</v>
      </c>
      <c r="EL17" s="18">
        <f t="shared" si="5"/>
        <v>304924.06</v>
      </c>
      <c r="EM17" s="18">
        <f t="shared" si="5"/>
        <v>219092.87</v>
      </c>
      <c r="EN17" s="18">
        <f t="shared" si="5"/>
        <v>744865.76</v>
      </c>
      <c r="EO17" s="18">
        <f t="shared" si="5"/>
        <v>243301.56</v>
      </c>
      <c r="EP17" s="18">
        <f t="shared" si="5"/>
        <v>152826.25</v>
      </c>
      <c r="EQ17" s="18">
        <f t="shared" si="5"/>
        <v>1363373.3</v>
      </c>
      <c r="ER17" s="18">
        <f t="shared" si="5"/>
        <v>136360.12</v>
      </c>
      <c r="ES17" s="18">
        <f t="shared" si="5"/>
        <v>179131.06</v>
      </c>
      <c r="ET17" s="18">
        <f t="shared" si="5"/>
        <v>221682.79</v>
      </c>
      <c r="EU17" s="18">
        <f t="shared" si="5"/>
        <v>482525.32</v>
      </c>
      <c r="EV17" s="18">
        <f t="shared" si="5"/>
        <v>77971.199999999997</v>
      </c>
      <c r="EW17" s="18">
        <f t="shared" si="5"/>
        <v>334224.3</v>
      </c>
      <c r="EX17" s="18">
        <f t="shared" si="5"/>
        <v>232191.05</v>
      </c>
      <c r="EY17" s="18">
        <f t="shared" si="5"/>
        <v>432489.24</v>
      </c>
      <c r="EZ17" s="18">
        <f t="shared" si="5"/>
        <v>138458.31</v>
      </c>
      <c r="FA17" s="18">
        <f t="shared" si="5"/>
        <v>3792.07</v>
      </c>
      <c r="FB17" s="18">
        <f t="shared" si="5"/>
        <v>8346.58</v>
      </c>
      <c r="FC17" s="18">
        <f t="shared" si="5"/>
        <v>806897.43</v>
      </c>
      <c r="FD17" s="18">
        <f t="shared" si="5"/>
        <v>314053.40999999997</v>
      </c>
      <c r="FE17" s="18">
        <f t="shared" si="5"/>
        <v>99753.33</v>
      </c>
      <c r="FF17" s="18">
        <f t="shared" si="5"/>
        <v>232594.23</v>
      </c>
      <c r="FG17" s="18">
        <f t="shared" si="5"/>
        <v>150349.23000000001</v>
      </c>
      <c r="FH17" s="18">
        <f t="shared" si="5"/>
        <v>51121.07</v>
      </c>
      <c r="FI17" s="18">
        <f t="shared" si="5"/>
        <v>0</v>
      </c>
      <c r="FJ17" s="18">
        <f t="shared" si="5"/>
        <v>0</v>
      </c>
      <c r="FK17" s="18">
        <f t="shared" si="5"/>
        <v>0</v>
      </c>
      <c r="FL17" s="18">
        <f t="shared" si="5"/>
        <v>1527690.17</v>
      </c>
      <c r="FM17" s="18">
        <f t="shared" si="5"/>
        <v>1463635.96</v>
      </c>
      <c r="FN17" s="18">
        <f t="shared" si="5"/>
        <v>11278170.33</v>
      </c>
      <c r="FO17" s="18">
        <f t="shared" si="5"/>
        <v>0</v>
      </c>
      <c r="FP17" s="18">
        <f t="shared" si="5"/>
        <v>0</v>
      </c>
      <c r="FQ17" s="18">
        <f t="shared" si="5"/>
        <v>0</v>
      </c>
      <c r="FR17" s="18">
        <f t="shared" si="5"/>
        <v>0</v>
      </c>
      <c r="FS17" s="18">
        <f t="shared" si="5"/>
        <v>0</v>
      </c>
      <c r="FT17" s="18">
        <f t="shared" si="5"/>
        <v>0</v>
      </c>
      <c r="FU17" s="18">
        <f t="shared" si="5"/>
        <v>516404.31</v>
      </c>
      <c r="FV17" s="18">
        <f t="shared" si="5"/>
        <v>440556.47</v>
      </c>
      <c r="FW17" s="18">
        <f t="shared" si="5"/>
        <v>211254.91</v>
      </c>
      <c r="FX17" s="18">
        <f t="shared" si="5"/>
        <v>82429.61</v>
      </c>
      <c r="FY17" s="18">
        <f>IF(FY15-FY16&lt;0,0,ROUND((FY15-FY16)/FY14,2))-0.03</f>
        <v>18899500.890000001</v>
      </c>
      <c r="FZ17" s="11">
        <f>SUM(C17:FY17)</f>
        <v>419340768.82000011</v>
      </c>
      <c r="GB17" s="18"/>
    </row>
    <row r="18" spans="1:255" x14ac:dyDescent="0.25"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>
        <v>115540.99</v>
      </c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27"/>
      <c r="GB18" s="27"/>
      <c r="GC18" s="24"/>
    </row>
    <row r="19" spans="1:255" x14ac:dyDescent="0.25">
      <c r="A19" s="28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>
        <f>DD18-DD17</f>
        <v>10458.160000000003</v>
      </c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29"/>
      <c r="FZ19" s="11"/>
    </row>
    <row r="20" spans="1:255" s="28" customFormat="1" ht="13" x14ac:dyDescent="0.3">
      <c r="A20" s="30" t="s">
        <v>404</v>
      </c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</row>
    <row r="21" spans="1:255" s="28" customFormat="1" x14ac:dyDescent="0.25">
      <c r="A21" s="44" t="s">
        <v>405</v>
      </c>
      <c r="C21" s="31">
        <v>-18674.98</v>
      </c>
      <c r="D21" s="31">
        <v>-22855</v>
      </c>
      <c r="E21" s="31">
        <v>-19284.522500000003</v>
      </c>
      <c r="F21" s="31">
        <v>0</v>
      </c>
      <c r="G21" s="31">
        <v>0</v>
      </c>
      <c r="H21" s="31">
        <v>0</v>
      </c>
      <c r="I21" s="31">
        <v>-20383.333333333332</v>
      </c>
      <c r="J21" s="31">
        <v>-11904.583333333334</v>
      </c>
      <c r="K21" s="31">
        <v>0</v>
      </c>
      <c r="L21" s="31">
        <v>-8931.5833333333339</v>
      </c>
      <c r="M21" s="31">
        <v>0</v>
      </c>
      <c r="N21" s="31">
        <v>0</v>
      </c>
      <c r="O21" s="31">
        <v>-22218.75</v>
      </c>
      <c r="P21" s="31">
        <v>0</v>
      </c>
      <c r="Q21" s="31">
        <v>-15961.5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1">
        <v>0</v>
      </c>
      <c r="Y21" s="31">
        <v>0</v>
      </c>
      <c r="Z21" s="31">
        <v>0</v>
      </c>
      <c r="AA21" s="31">
        <v>-35550.614999999998</v>
      </c>
      <c r="AB21" s="31">
        <v>-25699.166666666668</v>
      </c>
      <c r="AC21" s="31">
        <v>0</v>
      </c>
      <c r="AD21" s="31">
        <v>0</v>
      </c>
      <c r="AE21" s="31">
        <v>0</v>
      </c>
      <c r="AF21" s="31">
        <v>0</v>
      </c>
      <c r="AG21" s="31">
        <v>0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0</v>
      </c>
      <c r="AO21" s="31">
        <v>-10841.877500000001</v>
      </c>
      <c r="AP21" s="31">
        <v>-46633.333333333336</v>
      </c>
      <c r="AQ21" s="31">
        <v>0</v>
      </c>
      <c r="AR21" s="31">
        <v>-21329.333333333332</v>
      </c>
      <c r="AS21" s="31">
        <v>-9442.5</v>
      </c>
      <c r="AT21" s="31">
        <v>0</v>
      </c>
      <c r="AU21" s="31">
        <v>0</v>
      </c>
      <c r="AV21" s="31">
        <v>0</v>
      </c>
      <c r="AW21" s="31">
        <v>0</v>
      </c>
      <c r="AX21" s="31">
        <v>0</v>
      </c>
      <c r="AY21" s="31">
        <v>0</v>
      </c>
      <c r="AZ21" s="31">
        <v>-6681.7483600000005</v>
      </c>
      <c r="BA21" s="31">
        <v>-5249.9451400000007</v>
      </c>
      <c r="BB21" s="31">
        <v>-4474.3850625000005</v>
      </c>
      <c r="BC21" s="31">
        <v>0</v>
      </c>
      <c r="BD21" s="31">
        <v>-2883.4925958333333</v>
      </c>
      <c r="BE21" s="31">
        <v>0</v>
      </c>
      <c r="BF21" s="31">
        <v>-20297.25</v>
      </c>
      <c r="BG21" s="31">
        <v>-596.58467499999995</v>
      </c>
      <c r="BH21" s="31">
        <v>0</v>
      </c>
      <c r="BI21" s="31">
        <v>0</v>
      </c>
      <c r="BJ21" s="31">
        <v>0</v>
      </c>
      <c r="BK21" s="31">
        <v>-7484.416666666667</v>
      </c>
      <c r="BL21" s="31">
        <v>0</v>
      </c>
      <c r="BM21" s="31">
        <v>0</v>
      </c>
      <c r="BN21" s="31">
        <v>0</v>
      </c>
      <c r="BO21" s="31">
        <v>0</v>
      </c>
      <c r="BP21" s="31">
        <v>0</v>
      </c>
      <c r="BQ21" s="31">
        <v>0</v>
      </c>
      <c r="BR21" s="31">
        <v>0</v>
      </c>
      <c r="BS21" s="31">
        <v>0</v>
      </c>
      <c r="BT21" s="31">
        <v>0</v>
      </c>
      <c r="BU21" s="31">
        <v>0</v>
      </c>
      <c r="BV21" s="31">
        <v>0</v>
      </c>
      <c r="BW21" s="31">
        <v>0</v>
      </c>
      <c r="BX21" s="31">
        <v>0</v>
      </c>
      <c r="BY21" s="31">
        <v>0</v>
      </c>
      <c r="BZ21" s="31">
        <v>0</v>
      </c>
      <c r="CA21" s="31">
        <v>0</v>
      </c>
      <c r="CB21" s="31">
        <v>-41597.106666666667</v>
      </c>
      <c r="CC21" s="31">
        <v>0</v>
      </c>
      <c r="CD21" s="31">
        <v>0</v>
      </c>
      <c r="CE21" s="31">
        <v>0</v>
      </c>
      <c r="CF21" s="31">
        <v>0</v>
      </c>
      <c r="CG21" s="31">
        <v>0</v>
      </c>
      <c r="CH21" s="31">
        <v>0</v>
      </c>
      <c r="CI21" s="31">
        <v>0</v>
      </c>
      <c r="CJ21" s="31">
        <v>0</v>
      </c>
      <c r="CK21" s="31">
        <v>0</v>
      </c>
      <c r="CL21" s="31">
        <v>0</v>
      </c>
      <c r="CM21" s="31">
        <v>0</v>
      </c>
      <c r="CN21" s="31">
        <v>-38149.333333333336</v>
      </c>
      <c r="CO21" s="31">
        <v>-19165.583333333332</v>
      </c>
      <c r="CP21" s="31">
        <v>0</v>
      </c>
      <c r="CQ21" s="31">
        <v>0</v>
      </c>
      <c r="CR21" s="31">
        <v>0</v>
      </c>
      <c r="CS21" s="31">
        <v>0</v>
      </c>
      <c r="CT21" s="31">
        <v>0</v>
      </c>
      <c r="CU21" s="31">
        <v>0</v>
      </c>
      <c r="CV21" s="31">
        <v>0</v>
      </c>
      <c r="CW21" s="31">
        <v>0</v>
      </c>
      <c r="CX21" s="31">
        <v>0</v>
      </c>
      <c r="CY21" s="31">
        <v>0</v>
      </c>
      <c r="CZ21" s="31">
        <v>-5333.333333333333</v>
      </c>
      <c r="DA21" s="31">
        <v>0</v>
      </c>
      <c r="DB21" s="31">
        <v>0</v>
      </c>
      <c r="DC21" s="31">
        <v>0</v>
      </c>
      <c r="DD21" s="31">
        <v>0</v>
      </c>
      <c r="DE21" s="31">
        <v>0</v>
      </c>
      <c r="DF21" s="31">
        <v>-30201</v>
      </c>
      <c r="DG21" s="31">
        <v>0</v>
      </c>
      <c r="DH21" s="31">
        <v>-10155.5</v>
      </c>
      <c r="DI21" s="31">
        <v>0</v>
      </c>
      <c r="DJ21" s="31">
        <v>0</v>
      </c>
      <c r="DK21" s="31">
        <v>0</v>
      </c>
      <c r="DL21" s="31">
        <v>-6240.6433333333334</v>
      </c>
      <c r="DM21" s="31">
        <v>0</v>
      </c>
      <c r="DN21" s="31">
        <v>0</v>
      </c>
      <c r="DO21" s="31">
        <v>0</v>
      </c>
      <c r="DP21" s="31">
        <v>0</v>
      </c>
      <c r="DQ21" s="31">
        <v>0</v>
      </c>
      <c r="DR21" s="31">
        <v>0</v>
      </c>
      <c r="DS21" s="31">
        <v>0</v>
      </c>
      <c r="DT21" s="31">
        <v>0</v>
      </c>
      <c r="DU21" s="31">
        <v>0</v>
      </c>
      <c r="DV21" s="31">
        <v>0</v>
      </c>
      <c r="DW21" s="31">
        <v>0</v>
      </c>
      <c r="DX21" s="31">
        <v>0</v>
      </c>
      <c r="DY21" s="31">
        <v>0</v>
      </c>
      <c r="DZ21" s="31">
        <v>0</v>
      </c>
      <c r="EA21" s="31">
        <v>0</v>
      </c>
      <c r="EB21" s="31">
        <v>0</v>
      </c>
      <c r="EC21" s="31">
        <v>0</v>
      </c>
      <c r="ED21" s="31">
        <v>0</v>
      </c>
      <c r="EE21" s="31">
        <v>0</v>
      </c>
      <c r="EF21" s="31">
        <v>0</v>
      </c>
      <c r="EG21" s="31">
        <v>0</v>
      </c>
      <c r="EH21" s="31">
        <v>0</v>
      </c>
      <c r="EI21" s="31">
        <v>0</v>
      </c>
      <c r="EJ21" s="31">
        <v>0</v>
      </c>
      <c r="EK21" s="31">
        <v>0</v>
      </c>
      <c r="EL21" s="31">
        <v>-8483.25</v>
      </c>
      <c r="EM21" s="31">
        <v>0</v>
      </c>
      <c r="EN21" s="31">
        <v>0</v>
      </c>
      <c r="EO21" s="31">
        <v>0</v>
      </c>
      <c r="EP21" s="31">
        <v>0</v>
      </c>
      <c r="EQ21" s="31">
        <v>0</v>
      </c>
      <c r="ER21" s="31">
        <v>0</v>
      </c>
      <c r="ES21" s="31">
        <v>0</v>
      </c>
      <c r="ET21" s="31">
        <v>0</v>
      </c>
      <c r="EU21" s="31">
        <v>0</v>
      </c>
      <c r="EV21" s="31">
        <v>0</v>
      </c>
      <c r="EW21" s="31">
        <v>0</v>
      </c>
      <c r="EX21" s="31">
        <v>0</v>
      </c>
      <c r="EY21" s="31">
        <v>0</v>
      </c>
      <c r="EZ21" s="31">
        <v>0</v>
      </c>
      <c r="FA21" s="31">
        <v>0</v>
      </c>
      <c r="FB21" s="31">
        <v>0</v>
      </c>
      <c r="FC21" s="31">
        <v>-16717.819166666664</v>
      </c>
      <c r="FD21" s="31">
        <v>0</v>
      </c>
      <c r="FE21" s="31">
        <v>0</v>
      </c>
      <c r="FF21" s="31">
        <v>0</v>
      </c>
      <c r="FG21" s="31">
        <v>0</v>
      </c>
      <c r="FH21" s="31">
        <v>0</v>
      </c>
      <c r="FI21" s="31">
        <v>0</v>
      </c>
      <c r="FJ21" s="31">
        <v>0</v>
      </c>
      <c r="FK21" s="31">
        <v>0</v>
      </c>
      <c r="FL21" s="31">
        <v>-19684.333333333332</v>
      </c>
      <c r="FM21" s="31">
        <v>0</v>
      </c>
      <c r="FN21" s="31">
        <v>-13886.5725</v>
      </c>
      <c r="FO21" s="31">
        <v>0</v>
      </c>
      <c r="FP21" s="31">
        <v>0</v>
      </c>
      <c r="FQ21" s="31">
        <v>0</v>
      </c>
      <c r="FR21" s="31">
        <v>0</v>
      </c>
      <c r="FS21" s="31">
        <v>0</v>
      </c>
      <c r="FT21" s="31">
        <v>0</v>
      </c>
      <c r="FU21" s="31">
        <v>0</v>
      </c>
      <c r="FV21" s="31">
        <v>0</v>
      </c>
      <c r="FW21" s="31">
        <v>0</v>
      </c>
      <c r="FX21" s="31">
        <v>0</v>
      </c>
      <c r="FY21" s="31">
        <v>0</v>
      </c>
      <c r="FZ21" s="28">
        <f>SUM(C21:FY21)</f>
        <v>-546993.37583333335</v>
      </c>
    </row>
    <row r="22" spans="1:255" s="28" customFormat="1" x14ac:dyDescent="0.25">
      <c r="A22" s="44" t="s">
        <v>406</v>
      </c>
      <c r="C22" s="31">
        <v>0</v>
      </c>
      <c r="D22" s="31">
        <v>-458373.05</v>
      </c>
      <c r="E22" s="31">
        <v>0</v>
      </c>
      <c r="F22" s="31">
        <v>-191707.95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v>-138815.91</v>
      </c>
      <c r="O22" s="31">
        <v>-82329.59</v>
      </c>
      <c r="P22" s="31">
        <v>0</v>
      </c>
      <c r="Q22" s="31">
        <v>-425969.35</v>
      </c>
      <c r="R22" s="31">
        <v>0</v>
      </c>
      <c r="S22" s="31">
        <v>0</v>
      </c>
      <c r="T22" s="31">
        <v>0</v>
      </c>
      <c r="U22" s="31">
        <v>0</v>
      </c>
      <c r="V22" s="31">
        <v>0</v>
      </c>
      <c r="W22" s="31">
        <v>0</v>
      </c>
      <c r="X22" s="31">
        <v>0</v>
      </c>
      <c r="Y22" s="31">
        <v>0</v>
      </c>
      <c r="Z22" s="31">
        <v>0</v>
      </c>
      <c r="AA22" s="31">
        <v>-365444.26</v>
      </c>
      <c r="AB22" s="31">
        <v>-119706.25</v>
      </c>
      <c r="AC22" s="31">
        <v>0</v>
      </c>
      <c r="AD22" s="31">
        <v>0</v>
      </c>
      <c r="AE22" s="31">
        <v>0</v>
      </c>
      <c r="AF22" s="31">
        <v>0</v>
      </c>
      <c r="AG22" s="31">
        <v>0</v>
      </c>
      <c r="AH22" s="31">
        <v>0</v>
      </c>
      <c r="AI22" s="31">
        <v>0</v>
      </c>
      <c r="AJ22" s="31">
        <v>0</v>
      </c>
      <c r="AK22" s="31">
        <v>0</v>
      </c>
      <c r="AL22" s="31">
        <v>0</v>
      </c>
      <c r="AM22" s="31">
        <v>0</v>
      </c>
      <c r="AN22" s="31">
        <v>0</v>
      </c>
      <c r="AO22" s="31">
        <v>0</v>
      </c>
      <c r="AP22" s="31">
        <v>-196799.15</v>
      </c>
      <c r="AQ22" s="31">
        <v>0</v>
      </c>
      <c r="AR22" s="31">
        <v>-1591972.6900000004</v>
      </c>
      <c r="AS22" s="31">
        <v>0</v>
      </c>
      <c r="AT22" s="31">
        <v>-53065.46</v>
      </c>
      <c r="AU22" s="31">
        <v>0</v>
      </c>
      <c r="AV22" s="31">
        <v>0</v>
      </c>
      <c r="AW22" s="31">
        <v>0</v>
      </c>
      <c r="AX22" s="31">
        <v>0</v>
      </c>
      <c r="AY22" s="31">
        <v>0</v>
      </c>
      <c r="AZ22" s="31">
        <v>-255506.49</v>
      </c>
      <c r="BA22" s="31">
        <v>-14114.58</v>
      </c>
      <c r="BB22" s="31">
        <v>0</v>
      </c>
      <c r="BC22" s="31">
        <v>0</v>
      </c>
      <c r="BD22" s="31">
        <v>0</v>
      </c>
      <c r="BE22" s="31">
        <v>0</v>
      </c>
      <c r="BF22" s="31">
        <v>-370012.51</v>
      </c>
      <c r="BG22" s="31">
        <v>0</v>
      </c>
      <c r="BH22" s="31">
        <v>0</v>
      </c>
      <c r="BI22" s="31">
        <v>0</v>
      </c>
      <c r="BJ22" s="31">
        <v>-231803.96999999997</v>
      </c>
      <c r="BK22" s="31">
        <v>-713685.33</v>
      </c>
      <c r="BL22" s="31">
        <v>0</v>
      </c>
      <c r="BM22" s="31">
        <v>0</v>
      </c>
      <c r="BN22" s="31">
        <v>0</v>
      </c>
      <c r="BO22" s="31">
        <v>0</v>
      </c>
      <c r="BP22" s="31">
        <v>0</v>
      </c>
      <c r="BQ22" s="31">
        <v>-42588.34</v>
      </c>
      <c r="BR22" s="31">
        <v>0</v>
      </c>
      <c r="BS22" s="31">
        <v>0</v>
      </c>
      <c r="BT22" s="31">
        <v>0</v>
      </c>
      <c r="BU22" s="31">
        <v>0</v>
      </c>
      <c r="BV22" s="31">
        <v>0</v>
      </c>
      <c r="BW22" s="31">
        <v>0</v>
      </c>
      <c r="BX22" s="31">
        <v>0</v>
      </c>
      <c r="BY22" s="31">
        <v>0</v>
      </c>
      <c r="BZ22" s="31">
        <v>0</v>
      </c>
      <c r="CA22" s="31">
        <v>0</v>
      </c>
      <c r="CB22" s="31">
        <v>-452391.99999999994</v>
      </c>
      <c r="CC22" s="31">
        <v>0</v>
      </c>
      <c r="CD22" s="31">
        <v>0</v>
      </c>
      <c r="CE22" s="31">
        <v>0</v>
      </c>
      <c r="CF22" s="31">
        <v>0</v>
      </c>
      <c r="CG22" s="31">
        <v>0</v>
      </c>
      <c r="CH22" s="31">
        <v>0</v>
      </c>
      <c r="CI22" s="31">
        <v>0</v>
      </c>
      <c r="CJ22" s="31">
        <v>0</v>
      </c>
      <c r="CK22" s="31">
        <v>-18952.38</v>
      </c>
      <c r="CL22" s="31">
        <v>0</v>
      </c>
      <c r="CM22" s="31">
        <v>0</v>
      </c>
      <c r="CN22" s="31">
        <v>-225679.42</v>
      </c>
      <c r="CO22" s="31">
        <v>-270903.32</v>
      </c>
      <c r="CP22" s="31">
        <v>0</v>
      </c>
      <c r="CQ22" s="31">
        <v>0</v>
      </c>
      <c r="CR22" s="31">
        <v>0</v>
      </c>
      <c r="CS22" s="31">
        <v>0</v>
      </c>
      <c r="CT22" s="31">
        <v>0</v>
      </c>
      <c r="CU22" s="31">
        <v>0</v>
      </c>
      <c r="CV22" s="31">
        <v>0</v>
      </c>
      <c r="CW22" s="31">
        <v>0</v>
      </c>
      <c r="CX22" s="31">
        <v>0</v>
      </c>
      <c r="CY22" s="31">
        <v>0</v>
      </c>
      <c r="CZ22" s="31">
        <v>0</v>
      </c>
      <c r="DA22" s="31">
        <v>0</v>
      </c>
      <c r="DB22" s="31">
        <v>0</v>
      </c>
      <c r="DC22" s="31">
        <v>0</v>
      </c>
      <c r="DD22" s="31">
        <v>0</v>
      </c>
      <c r="DE22" s="31">
        <v>0</v>
      </c>
      <c r="DF22" s="31">
        <v>-59995.62</v>
      </c>
      <c r="DG22" s="31">
        <v>0</v>
      </c>
      <c r="DH22" s="31">
        <v>0</v>
      </c>
      <c r="DI22" s="31">
        <v>0</v>
      </c>
      <c r="DJ22" s="31">
        <v>0</v>
      </c>
      <c r="DK22" s="31">
        <v>0</v>
      </c>
      <c r="DL22" s="31">
        <v>0</v>
      </c>
      <c r="DM22" s="31">
        <v>0</v>
      </c>
      <c r="DN22" s="31">
        <v>0</v>
      </c>
      <c r="DO22" s="31">
        <v>0</v>
      </c>
      <c r="DP22" s="31">
        <v>0</v>
      </c>
      <c r="DQ22" s="31">
        <v>0</v>
      </c>
      <c r="DR22" s="31">
        <v>0</v>
      </c>
      <c r="DS22" s="31">
        <v>0</v>
      </c>
      <c r="DT22" s="31">
        <v>0</v>
      </c>
      <c r="DU22" s="31">
        <v>0</v>
      </c>
      <c r="DV22" s="31">
        <v>0</v>
      </c>
      <c r="DW22" s="31">
        <v>0</v>
      </c>
      <c r="DX22" s="31">
        <v>0</v>
      </c>
      <c r="DY22" s="31">
        <v>0</v>
      </c>
      <c r="DZ22" s="31">
        <v>0</v>
      </c>
      <c r="EA22" s="31">
        <v>0</v>
      </c>
      <c r="EB22" s="31">
        <v>0</v>
      </c>
      <c r="EC22" s="31">
        <v>0</v>
      </c>
      <c r="ED22" s="31">
        <v>0</v>
      </c>
      <c r="EE22" s="31">
        <v>0</v>
      </c>
      <c r="EF22" s="31">
        <v>0</v>
      </c>
      <c r="EG22" s="31">
        <v>0</v>
      </c>
      <c r="EH22" s="31">
        <v>0</v>
      </c>
      <c r="EI22" s="31">
        <v>-185737.51</v>
      </c>
      <c r="EJ22" s="31">
        <v>-88240.709999999992</v>
      </c>
      <c r="EK22" s="31">
        <v>0</v>
      </c>
      <c r="EL22" s="31">
        <v>0</v>
      </c>
      <c r="EM22" s="31">
        <v>0</v>
      </c>
      <c r="EN22" s="31">
        <v>0</v>
      </c>
      <c r="EO22" s="31">
        <v>0</v>
      </c>
      <c r="EP22" s="31">
        <v>0</v>
      </c>
      <c r="EQ22" s="31">
        <v>0</v>
      </c>
      <c r="ER22" s="31">
        <v>0</v>
      </c>
      <c r="ES22" s="31">
        <v>0</v>
      </c>
      <c r="ET22" s="31">
        <v>0</v>
      </c>
      <c r="EU22" s="31">
        <v>0</v>
      </c>
      <c r="EV22" s="31">
        <v>0</v>
      </c>
      <c r="EW22" s="31">
        <v>0</v>
      </c>
      <c r="EX22" s="31">
        <v>0</v>
      </c>
      <c r="EY22" s="31">
        <v>0</v>
      </c>
      <c r="EZ22" s="31">
        <v>0</v>
      </c>
      <c r="FA22" s="31">
        <v>0</v>
      </c>
      <c r="FB22" s="31">
        <v>0</v>
      </c>
      <c r="FC22" s="31">
        <v>0</v>
      </c>
      <c r="FD22" s="31">
        <v>0</v>
      </c>
      <c r="FE22" s="31">
        <v>0</v>
      </c>
      <c r="FF22" s="31">
        <v>0</v>
      </c>
      <c r="FG22" s="31">
        <v>0</v>
      </c>
      <c r="FH22" s="31">
        <v>0</v>
      </c>
      <c r="FI22" s="31">
        <v>0</v>
      </c>
      <c r="FJ22" s="31">
        <v>0</v>
      </c>
      <c r="FK22" s="31">
        <v>0</v>
      </c>
      <c r="FL22" s="31">
        <v>-118303.34</v>
      </c>
      <c r="FM22" s="31">
        <v>-61324.95</v>
      </c>
      <c r="FN22" s="31">
        <v>-488320.38</v>
      </c>
      <c r="FO22" s="31">
        <v>0</v>
      </c>
      <c r="FP22" s="31">
        <v>0</v>
      </c>
      <c r="FQ22" s="31">
        <v>0</v>
      </c>
      <c r="FR22" s="31">
        <v>0</v>
      </c>
      <c r="FS22" s="31">
        <v>0</v>
      </c>
      <c r="FT22" s="31">
        <v>0</v>
      </c>
      <c r="FU22" s="31">
        <v>0</v>
      </c>
      <c r="FV22" s="31">
        <v>0</v>
      </c>
      <c r="FW22" s="31">
        <v>0</v>
      </c>
      <c r="FX22" s="31">
        <v>0</v>
      </c>
      <c r="FY22" s="31">
        <v>-1865797.01</v>
      </c>
      <c r="FZ22" s="28">
        <f>SUM(C22:FY22)</f>
        <v>-9087541.5199999996</v>
      </c>
    </row>
    <row r="23" spans="1:255" s="33" customFormat="1" x14ac:dyDescent="0.25">
      <c r="A23" s="44" t="s">
        <v>407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 s="31">
        <v>0</v>
      </c>
      <c r="AC23" s="31">
        <v>0</v>
      </c>
      <c r="AD23" s="31">
        <v>0</v>
      </c>
      <c r="AE23" s="31">
        <v>0</v>
      </c>
      <c r="AF23" s="31">
        <v>0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1">
        <v>0</v>
      </c>
      <c r="AQ23" s="31">
        <v>0</v>
      </c>
      <c r="AR23" s="31">
        <v>0</v>
      </c>
      <c r="AS23" s="31">
        <v>0</v>
      </c>
      <c r="AT23" s="31">
        <v>0</v>
      </c>
      <c r="AU23" s="31">
        <v>0</v>
      </c>
      <c r="AV23" s="31">
        <v>0</v>
      </c>
      <c r="AW23" s="31">
        <v>0</v>
      </c>
      <c r="AX23" s="31">
        <v>0</v>
      </c>
      <c r="AY23" s="31">
        <v>0</v>
      </c>
      <c r="AZ23" s="31">
        <v>0</v>
      </c>
      <c r="BA23" s="31">
        <v>0</v>
      </c>
      <c r="BB23" s="31">
        <v>0</v>
      </c>
      <c r="BC23" s="31">
        <v>0</v>
      </c>
      <c r="BD23" s="31">
        <v>0</v>
      </c>
      <c r="BE23" s="31">
        <v>0</v>
      </c>
      <c r="BF23" s="31">
        <v>0</v>
      </c>
      <c r="BG23" s="31">
        <v>0</v>
      </c>
      <c r="BH23" s="31">
        <v>0</v>
      </c>
      <c r="BI23" s="31">
        <v>0</v>
      </c>
      <c r="BJ23" s="31">
        <v>0</v>
      </c>
      <c r="BK23" s="31">
        <v>0</v>
      </c>
      <c r="BL23" s="31">
        <v>0</v>
      </c>
      <c r="BM23" s="31">
        <v>0</v>
      </c>
      <c r="BN23" s="31">
        <v>0</v>
      </c>
      <c r="BO23" s="31">
        <v>0</v>
      </c>
      <c r="BP23" s="31">
        <v>0</v>
      </c>
      <c r="BQ23" s="31">
        <v>0</v>
      </c>
      <c r="BR23" s="31">
        <v>0</v>
      </c>
      <c r="BS23" s="31">
        <v>0</v>
      </c>
      <c r="BT23" s="31">
        <v>0</v>
      </c>
      <c r="BU23" s="31">
        <v>0</v>
      </c>
      <c r="BV23" s="31">
        <v>0</v>
      </c>
      <c r="BW23" s="31">
        <v>0</v>
      </c>
      <c r="BX23" s="31">
        <v>0</v>
      </c>
      <c r="BY23" s="31">
        <v>0</v>
      </c>
      <c r="BZ23" s="31">
        <v>0</v>
      </c>
      <c r="CA23" s="31">
        <v>0</v>
      </c>
      <c r="CB23" s="31">
        <v>0</v>
      </c>
      <c r="CC23" s="31">
        <v>0</v>
      </c>
      <c r="CD23" s="31">
        <v>0</v>
      </c>
      <c r="CE23" s="31">
        <v>0</v>
      </c>
      <c r="CF23" s="31">
        <v>0</v>
      </c>
      <c r="CG23" s="31">
        <v>0</v>
      </c>
      <c r="CH23" s="31">
        <v>0</v>
      </c>
      <c r="CI23" s="31">
        <v>0</v>
      </c>
      <c r="CJ23" s="31">
        <v>0</v>
      </c>
      <c r="CK23" s="31">
        <v>0</v>
      </c>
      <c r="CL23" s="31">
        <v>0</v>
      </c>
      <c r="CM23" s="31">
        <v>0</v>
      </c>
      <c r="CN23" s="31">
        <v>0</v>
      </c>
      <c r="CO23" s="31">
        <v>0</v>
      </c>
      <c r="CP23" s="31">
        <v>0</v>
      </c>
      <c r="CQ23" s="31">
        <v>0</v>
      </c>
      <c r="CR23" s="31">
        <v>0</v>
      </c>
      <c r="CS23" s="31">
        <v>0</v>
      </c>
      <c r="CT23" s="31">
        <v>0</v>
      </c>
      <c r="CU23" s="31">
        <v>0</v>
      </c>
      <c r="CV23" s="31">
        <v>0</v>
      </c>
      <c r="CW23" s="31">
        <v>0</v>
      </c>
      <c r="CX23" s="31">
        <v>0</v>
      </c>
      <c r="CY23" s="31">
        <v>0</v>
      </c>
      <c r="CZ23" s="31">
        <v>0</v>
      </c>
      <c r="DA23" s="31">
        <v>0</v>
      </c>
      <c r="DB23" s="31">
        <v>0</v>
      </c>
      <c r="DC23" s="31">
        <v>0</v>
      </c>
      <c r="DD23" s="31">
        <v>0</v>
      </c>
      <c r="DE23" s="31">
        <v>0</v>
      </c>
      <c r="DF23" s="31">
        <v>0</v>
      </c>
      <c r="DG23" s="31">
        <v>0</v>
      </c>
      <c r="DH23" s="31">
        <v>0</v>
      </c>
      <c r="DI23" s="31">
        <v>0</v>
      </c>
      <c r="DJ23" s="31">
        <v>0</v>
      </c>
      <c r="DK23" s="31">
        <v>0</v>
      </c>
      <c r="DL23" s="31">
        <v>0</v>
      </c>
      <c r="DM23" s="31">
        <v>0</v>
      </c>
      <c r="DN23" s="31">
        <v>0</v>
      </c>
      <c r="DO23" s="31">
        <v>0</v>
      </c>
      <c r="DP23" s="31">
        <v>0</v>
      </c>
      <c r="DQ23" s="31">
        <v>0</v>
      </c>
      <c r="DR23" s="31">
        <v>0</v>
      </c>
      <c r="DS23" s="31">
        <v>0</v>
      </c>
      <c r="DT23" s="31">
        <v>0</v>
      </c>
      <c r="DU23" s="31">
        <v>0</v>
      </c>
      <c r="DV23" s="31">
        <v>0</v>
      </c>
      <c r="DW23" s="31">
        <v>0</v>
      </c>
      <c r="DX23" s="31">
        <v>0</v>
      </c>
      <c r="DY23" s="31">
        <v>0</v>
      </c>
      <c r="DZ23" s="31">
        <v>0</v>
      </c>
      <c r="EA23" s="31">
        <v>0</v>
      </c>
      <c r="EB23" s="31">
        <v>0</v>
      </c>
      <c r="EC23" s="31">
        <v>0</v>
      </c>
      <c r="ED23" s="31">
        <v>0</v>
      </c>
      <c r="EE23" s="31">
        <v>0</v>
      </c>
      <c r="EF23" s="31">
        <v>0</v>
      </c>
      <c r="EG23" s="31">
        <v>0</v>
      </c>
      <c r="EH23" s="31">
        <v>0</v>
      </c>
      <c r="EI23" s="31">
        <v>0</v>
      </c>
      <c r="EJ23" s="31">
        <v>0</v>
      </c>
      <c r="EK23" s="31">
        <v>0</v>
      </c>
      <c r="EL23" s="31">
        <v>0</v>
      </c>
      <c r="EM23" s="31">
        <v>0</v>
      </c>
      <c r="EN23" s="31">
        <v>0</v>
      </c>
      <c r="EO23" s="31">
        <v>0</v>
      </c>
      <c r="EP23" s="31">
        <v>0</v>
      </c>
      <c r="EQ23" s="31">
        <v>0</v>
      </c>
      <c r="ER23" s="31">
        <v>0</v>
      </c>
      <c r="ES23" s="31">
        <v>0</v>
      </c>
      <c r="ET23" s="31">
        <v>0</v>
      </c>
      <c r="EU23" s="31">
        <v>0</v>
      </c>
      <c r="EV23" s="31">
        <v>0</v>
      </c>
      <c r="EW23" s="31">
        <v>0</v>
      </c>
      <c r="EX23" s="31">
        <v>0</v>
      </c>
      <c r="EY23" s="31">
        <v>0</v>
      </c>
      <c r="EZ23" s="31">
        <v>0</v>
      </c>
      <c r="FA23" s="31">
        <v>0</v>
      </c>
      <c r="FB23" s="31">
        <v>0</v>
      </c>
      <c r="FC23" s="31">
        <v>0</v>
      </c>
      <c r="FD23" s="31">
        <v>0</v>
      </c>
      <c r="FE23" s="31">
        <v>0</v>
      </c>
      <c r="FF23" s="31">
        <v>0</v>
      </c>
      <c r="FG23" s="31">
        <v>0</v>
      </c>
      <c r="FH23" s="31">
        <v>0</v>
      </c>
      <c r="FI23" s="31">
        <v>0</v>
      </c>
      <c r="FJ23" s="31">
        <v>0</v>
      </c>
      <c r="FK23" s="31">
        <v>0</v>
      </c>
      <c r="FL23" s="31">
        <v>0</v>
      </c>
      <c r="FM23" s="31">
        <v>0</v>
      </c>
      <c r="FN23" s="31">
        <v>0</v>
      </c>
      <c r="FO23" s="31">
        <v>0</v>
      </c>
      <c r="FP23" s="31">
        <v>0</v>
      </c>
      <c r="FQ23" s="31">
        <v>0</v>
      </c>
      <c r="FR23" s="31">
        <v>0</v>
      </c>
      <c r="FS23" s="31">
        <v>0</v>
      </c>
      <c r="FT23" s="31">
        <v>0</v>
      </c>
      <c r="FU23" s="31">
        <v>0</v>
      </c>
      <c r="FV23" s="31">
        <v>0</v>
      </c>
      <c r="FW23" s="31">
        <v>0</v>
      </c>
      <c r="FX23" s="31">
        <v>0</v>
      </c>
      <c r="FY23" s="31">
        <v>-755980.01</v>
      </c>
      <c r="FZ23" s="28">
        <f>SUM(C23:FY23)</f>
        <v>-755980.01</v>
      </c>
      <c r="GA23" s="28"/>
      <c r="GB23" s="28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</row>
    <row r="24" spans="1:255" s="33" customFormat="1" x14ac:dyDescent="0.25">
      <c r="A24" s="44" t="s">
        <v>408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1">
        <v>0</v>
      </c>
      <c r="W24" s="31">
        <v>0</v>
      </c>
      <c r="X24" s="31">
        <v>0</v>
      </c>
      <c r="Y24" s="31">
        <v>0</v>
      </c>
      <c r="Z24" s="31">
        <v>0</v>
      </c>
      <c r="AA24" s="31">
        <v>0</v>
      </c>
      <c r="AB24" s="32">
        <v>0</v>
      </c>
      <c r="AC24" s="31">
        <v>0</v>
      </c>
      <c r="AD24" s="31">
        <v>0</v>
      </c>
      <c r="AE24" s="31">
        <v>0</v>
      </c>
      <c r="AF24" s="31">
        <v>0</v>
      </c>
      <c r="AG24" s="31">
        <v>0</v>
      </c>
      <c r="AH24" s="31">
        <v>0</v>
      </c>
      <c r="AI24" s="31">
        <v>0</v>
      </c>
      <c r="AJ24" s="31">
        <v>0</v>
      </c>
      <c r="AK24" s="31">
        <v>0</v>
      </c>
      <c r="AL24" s="31">
        <v>0</v>
      </c>
      <c r="AM24" s="31">
        <v>0</v>
      </c>
      <c r="AN24" s="31">
        <v>0</v>
      </c>
      <c r="AO24" s="31">
        <v>0</v>
      </c>
      <c r="AP24" s="31">
        <v>0</v>
      </c>
      <c r="AQ24" s="31">
        <v>0</v>
      </c>
      <c r="AR24" s="31">
        <v>0</v>
      </c>
      <c r="AS24" s="31">
        <v>0</v>
      </c>
      <c r="AT24" s="31">
        <v>0</v>
      </c>
      <c r="AU24" s="31">
        <v>0</v>
      </c>
      <c r="AV24" s="31">
        <v>0</v>
      </c>
      <c r="AW24" s="31">
        <v>0</v>
      </c>
      <c r="AX24" s="31">
        <v>0</v>
      </c>
      <c r="AY24" s="31">
        <v>0</v>
      </c>
      <c r="AZ24" s="31">
        <v>0</v>
      </c>
      <c r="BA24" s="31">
        <v>0</v>
      </c>
      <c r="BB24" s="31">
        <v>0</v>
      </c>
      <c r="BC24" s="31">
        <v>0</v>
      </c>
      <c r="BD24" s="31">
        <v>0</v>
      </c>
      <c r="BE24" s="31">
        <v>0</v>
      </c>
      <c r="BF24" s="31">
        <v>0</v>
      </c>
      <c r="BG24" s="31">
        <v>0</v>
      </c>
      <c r="BH24" s="31">
        <v>0</v>
      </c>
      <c r="BI24" s="31">
        <v>0</v>
      </c>
      <c r="BJ24" s="31">
        <v>0</v>
      </c>
      <c r="BK24" s="31">
        <v>0</v>
      </c>
      <c r="BL24" s="31">
        <v>0</v>
      </c>
      <c r="BM24" s="31">
        <v>0</v>
      </c>
      <c r="BN24" s="31">
        <v>0</v>
      </c>
      <c r="BO24" s="31">
        <v>0</v>
      </c>
      <c r="BP24" s="31">
        <v>0</v>
      </c>
      <c r="BQ24" s="31">
        <v>0</v>
      </c>
      <c r="BR24" s="31">
        <v>0</v>
      </c>
      <c r="BS24" s="31">
        <v>0</v>
      </c>
      <c r="BT24" s="31">
        <v>0</v>
      </c>
      <c r="BU24" s="31">
        <v>0</v>
      </c>
      <c r="BV24" s="31">
        <v>0</v>
      </c>
      <c r="BW24" s="31">
        <v>0</v>
      </c>
      <c r="BX24" s="31">
        <v>0</v>
      </c>
      <c r="BY24" s="31">
        <v>0</v>
      </c>
      <c r="BZ24" s="31">
        <v>0</v>
      </c>
      <c r="CA24" s="31">
        <v>0</v>
      </c>
      <c r="CB24" s="31">
        <v>0</v>
      </c>
      <c r="CC24" s="31">
        <v>0</v>
      </c>
      <c r="CD24" s="31">
        <v>0</v>
      </c>
      <c r="CE24" s="34">
        <v>-700</v>
      </c>
      <c r="CF24" s="31">
        <v>0</v>
      </c>
      <c r="CG24" s="31">
        <v>0</v>
      </c>
      <c r="CH24" s="31">
        <v>0</v>
      </c>
      <c r="CI24" s="31">
        <v>0</v>
      </c>
      <c r="CJ24" s="31">
        <v>0</v>
      </c>
      <c r="CK24" s="31">
        <v>0</v>
      </c>
      <c r="CL24" s="31">
        <v>0</v>
      </c>
      <c r="CM24" s="31">
        <v>0</v>
      </c>
      <c r="CN24" s="31">
        <v>0</v>
      </c>
      <c r="CO24" s="31">
        <v>0</v>
      </c>
      <c r="CP24" s="31">
        <v>0</v>
      </c>
      <c r="CQ24" s="31">
        <v>0</v>
      </c>
      <c r="CR24" s="31">
        <v>0</v>
      </c>
      <c r="CS24" s="31">
        <v>0</v>
      </c>
      <c r="CT24" s="31">
        <v>0</v>
      </c>
      <c r="CU24" s="31">
        <v>0</v>
      </c>
      <c r="CV24" s="31">
        <v>0</v>
      </c>
      <c r="CW24" s="31">
        <v>0</v>
      </c>
      <c r="CX24" s="31">
        <v>0</v>
      </c>
      <c r="CY24" s="35">
        <v>-4177.32</v>
      </c>
      <c r="CZ24" s="31">
        <v>0</v>
      </c>
      <c r="DA24" s="31">
        <v>0</v>
      </c>
      <c r="DB24" s="31">
        <v>0</v>
      </c>
      <c r="DC24" s="31">
        <v>0</v>
      </c>
      <c r="DD24" s="31">
        <v>0</v>
      </c>
      <c r="DE24" s="31">
        <v>0</v>
      </c>
      <c r="DF24" s="31">
        <v>0</v>
      </c>
      <c r="DG24" s="31">
        <v>0</v>
      </c>
      <c r="DH24" s="31">
        <v>0</v>
      </c>
      <c r="DI24" s="32">
        <v>0</v>
      </c>
      <c r="DJ24" s="31">
        <v>0</v>
      </c>
      <c r="DK24" s="31">
        <v>0</v>
      </c>
      <c r="DL24" s="31">
        <v>0</v>
      </c>
      <c r="DM24" s="31">
        <v>0</v>
      </c>
      <c r="DN24" s="31">
        <v>0</v>
      </c>
      <c r="DO24" s="31">
        <v>0</v>
      </c>
      <c r="DP24" s="31">
        <v>0</v>
      </c>
      <c r="DQ24" s="31">
        <v>0</v>
      </c>
      <c r="DR24" s="31">
        <v>0</v>
      </c>
      <c r="DS24" s="31">
        <v>0</v>
      </c>
      <c r="DT24" s="31">
        <v>0</v>
      </c>
      <c r="DU24" s="31">
        <v>0</v>
      </c>
      <c r="DV24" s="31">
        <v>0</v>
      </c>
      <c r="DW24" s="31">
        <v>0</v>
      </c>
      <c r="DX24" s="31">
        <v>0</v>
      </c>
      <c r="DY24" s="31">
        <v>0</v>
      </c>
      <c r="DZ24" s="31">
        <v>0</v>
      </c>
      <c r="EA24" s="31">
        <v>0</v>
      </c>
      <c r="EB24" s="31">
        <v>0</v>
      </c>
      <c r="EC24" s="31">
        <v>0</v>
      </c>
      <c r="ED24" s="32">
        <v>0</v>
      </c>
      <c r="EE24" s="31">
        <v>0</v>
      </c>
      <c r="EF24" s="31">
        <v>0</v>
      </c>
      <c r="EG24" s="31">
        <v>0</v>
      </c>
      <c r="EH24" s="31">
        <v>0</v>
      </c>
      <c r="EI24" s="31">
        <v>0</v>
      </c>
      <c r="EJ24" s="31">
        <v>0</v>
      </c>
      <c r="EK24" s="31">
        <v>0</v>
      </c>
      <c r="EL24" s="31">
        <v>0</v>
      </c>
      <c r="EM24" s="31">
        <v>0</v>
      </c>
      <c r="EN24" s="31">
        <v>0</v>
      </c>
      <c r="EO24" s="31">
        <v>0</v>
      </c>
      <c r="EP24" s="31">
        <v>0</v>
      </c>
      <c r="EQ24" s="31">
        <v>0</v>
      </c>
      <c r="ER24" s="31">
        <v>0</v>
      </c>
      <c r="ES24" s="31">
        <v>0</v>
      </c>
      <c r="ET24" s="31">
        <v>0</v>
      </c>
      <c r="EU24" s="31">
        <v>0</v>
      </c>
      <c r="EV24" s="31">
        <v>0</v>
      </c>
      <c r="EW24" s="31">
        <v>0</v>
      </c>
      <c r="EX24" s="31">
        <v>0</v>
      </c>
      <c r="EY24" s="31">
        <v>0</v>
      </c>
      <c r="EZ24" s="31">
        <v>0</v>
      </c>
      <c r="FA24" s="31">
        <v>0</v>
      </c>
      <c r="FB24" s="31">
        <v>0</v>
      </c>
      <c r="FC24" s="31">
        <v>0</v>
      </c>
      <c r="FD24" s="31">
        <v>0</v>
      </c>
      <c r="FE24" s="31">
        <v>0</v>
      </c>
      <c r="FF24" s="31">
        <v>0</v>
      </c>
      <c r="FG24" s="31">
        <v>0</v>
      </c>
      <c r="FH24" s="31">
        <v>0</v>
      </c>
      <c r="FI24" s="31">
        <v>0</v>
      </c>
      <c r="FJ24" s="31">
        <v>0</v>
      </c>
      <c r="FK24" s="31">
        <v>0</v>
      </c>
      <c r="FL24" s="31">
        <v>0</v>
      </c>
      <c r="FM24" s="31">
        <v>0</v>
      </c>
      <c r="FN24" s="31">
        <v>0</v>
      </c>
      <c r="FO24" s="31">
        <v>0</v>
      </c>
      <c r="FP24" s="31">
        <v>0</v>
      </c>
      <c r="FQ24" s="31">
        <v>0</v>
      </c>
      <c r="FR24" s="31">
        <v>0</v>
      </c>
      <c r="FS24" s="31">
        <v>0</v>
      </c>
      <c r="FT24" s="31">
        <v>0</v>
      </c>
      <c r="FU24" s="31">
        <v>0</v>
      </c>
      <c r="FV24" s="31">
        <v>0</v>
      </c>
      <c r="FW24" s="31">
        <v>0</v>
      </c>
      <c r="FX24" s="31">
        <v>0</v>
      </c>
      <c r="FY24" s="31">
        <v>0</v>
      </c>
      <c r="FZ24" s="28">
        <f>SUM(C24:FY24)</f>
        <v>-4877.32</v>
      </c>
      <c r="GA24" s="11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</row>
    <row r="25" spans="1:255" x14ac:dyDescent="0.25">
      <c r="A25" s="44" t="s">
        <v>409</v>
      </c>
      <c r="B25" s="28"/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1">
        <v>0</v>
      </c>
      <c r="W25" s="31">
        <v>0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1">
        <v>0</v>
      </c>
      <c r="AQ25" s="31">
        <v>0</v>
      </c>
      <c r="AR25" s="31">
        <v>0</v>
      </c>
      <c r="AS25" s="31">
        <v>0</v>
      </c>
      <c r="AT25" s="31">
        <v>0</v>
      </c>
      <c r="AU25" s="31">
        <v>0</v>
      </c>
      <c r="AV25" s="31">
        <v>0</v>
      </c>
      <c r="AW25" s="31">
        <v>0</v>
      </c>
      <c r="AX25" s="31">
        <v>0</v>
      </c>
      <c r="AY25" s="31">
        <v>0</v>
      </c>
      <c r="AZ25" s="31">
        <v>0</v>
      </c>
      <c r="BA25" s="31">
        <v>0</v>
      </c>
      <c r="BB25" s="31">
        <v>0</v>
      </c>
      <c r="BC25" s="31">
        <v>0</v>
      </c>
      <c r="BD25" s="31">
        <v>0</v>
      </c>
      <c r="BE25" s="31">
        <v>0</v>
      </c>
      <c r="BF25" s="31">
        <v>0</v>
      </c>
      <c r="BG25" s="31">
        <v>0</v>
      </c>
      <c r="BH25" s="31">
        <v>0</v>
      </c>
      <c r="BI25" s="31">
        <v>0</v>
      </c>
      <c r="BJ25" s="31">
        <v>0</v>
      </c>
      <c r="BK25" s="31">
        <v>0</v>
      </c>
      <c r="BL25" s="31">
        <v>0</v>
      </c>
      <c r="BM25" s="31">
        <v>0</v>
      </c>
      <c r="BN25" s="31">
        <v>0</v>
      </c>
      <c r="BO25" s="31">
        <v>0</v>
      </c>
      <c r="BP25" s="31">
        <v>0</v>
      </c>
      <c r="BQ25" s="31">
        <v>0</v>
      </c>
      <c r="BR25" s="31">
        <v>0</v>
      </c>
      <c r="BS25" s="31">
        <v>0</v>
      </c>
      <c r="BT25" s="31">
        <v>0</v>
      </c>
      <c r="BU25" s="31">
        <v>0</v>
      </c>
      <c r="BV25" s="31">
        <v>0</v>
      </c>
      <c r="BW25" s="31">
        <v>0</v>
      </c>
      <c r="BX25" s="31">
        <v>0</v>
      </c>
      <c r="BY25" s="31">
        <v>0</v>
      </c>
      <c r="BZ25" s="31">
        <v>0</v>
      </c>
      <c r="CA25" s="31">
        <v>0</v>
      </c>
      <c r="CB25" s="31">
        <v>0</v>
      </c>
      <c r="CC25" s="31">
        <v>0</v>
      </c>
      <c r="CD25" s="31">
        <v>0</v>
      </c>
      <c r="CE25" s="31">
        <v>0</v>
      </c>
      <c r="CF25" s="31">
        <v>0</v>
      </c>
      <c r="CG25" s="31">
        <v>0</v>
      </c>
      <c r="CH25" s="31">
        <v>0</v>
      </c>
      <c r="CI25" s="31">
        <v>0</v>
      </c>
      <c r="CJ25" s="31">
        <v>0</v>
      </c>
      <c r="CK25" s="31">
        <v>0</v>
      </c>
      <c r="CL25" s="31">
        <v>0</v>
      </c>
      <c r="CM25" s="31">
        <v>0</v>
      </c>
      <c r="CN25" s="31">
        <v>0</v>
      </c>
      <c r="CO25" s="31">
        <v>0</v>
      </c>
      <c r="CP25" s="31">
        <v>0</v>
      </c>
      <c r="CQ25" s="31">
        <v>0</v>
      </c>
      <c r="CR25" s="31">
        <v>0</v>
      </c>
      <c r="CS25" s="31">
        <v>0</v>
      </c>
      <c r="CT25" s="31">
        <v>0</v>
      </c>
      <c r="CU25" s="31">
        <v>0</v>
      </c>
      <c r="CV25" s="31">
        <v>0</v>
      </c>
      <c r="CW25" s="31">
        <v>0</v>
      </c>
      <c r="CX25" s="31">
        <v>0</v>
      </c>
      <c r="CY25" s="31">
        <v>0</v>
      </c>
      <c r="CZ25" s="31">
        <v>0</v>
      </c>
      <c r="DA25" s="31">
        <v>0</v>
      </c>
      <c r="DB25" s="31">
        <v>0</v>
      </c>
      <c r="DC25" s="31">
        <v>0</v>
      </c>
      <c r="DD25" s="31">
        <v>0</v>
      </c>
      <c r="DE25" s="31">
        <v>0</v>
      </c>
      <c r="DF25" s="31">
        <v>0</v>
      </c>
      <c r="DG25" s="31">
        <v>0</v>
      </c>
      <c r="DH25" s="31">
        <v>0</v>
      </c>
      <c r="DI25" s="31">
        <v>0</v>
      </c>
      <c r="DJ25" s="31">
        <v>0</v>
      </c>
      <c r="DK25" s="31">
        <v>0</v>
      </c>
      <c r="DL25" s="31">
        <v>0</v>
      </c>
      <c r="DM25" s="31">
        <v>0</v>
      </c>
      <c r="DN25" s="31">
        <v>0</v>
      </c>
      <c r="DO25" s="31">
        <v>0</v>
      </c>
      <c r="DP25" s="31">
        <v>0</v>
      </c>
      <c r="DQ25" s="31">
        <v>0</v>
      </c>
      <c r="DR25" s="31">
        <v>0</v>
      </c>
      <c r="DS25" s="31">
        <v>0</v>
      </c>
      <c r="DT25" s="31">
        <v>0</v>
      </c>
      <c r="DU25" s="31">
        <v>0</v>
      </c>
      <c r="DV25" s="31">
        <v>0</v>
      </c>
      <c r="DW25" s="31">
        <v>0</v>
      </c>
      <c r="DX25" s="31">
        <v>0</v>
      </c>
      <c r="DY25" s="31">
        <v>0</v>
      </c>
      <c r="DZ25" s="31">
        <v>0</v>
      </c>
      <c r="EA25" s="31">
        <v>0</v>
      </c>
      <c r="EB25" s="31">
        <v>0</v>
      </c>
      <c r="EC25" s="31">
        <v>0</v>
      </c>
      <c r="ED25" s="31">
        <v>0</v>
      </c>
      <c r="EE25" s="31">
        <v>0</v>
      </c>
      <c r="EF25" s="31">
        <v>0</v>
      </c>
      <c r="EG25" s="31">
        <v>0</v>
      </c>
      <c r="EH25" s="31">
        <v>0</v>
      </c>
      <c r="EI25" s="31">
        <v>0</v>
      </c>
      <c r="EJ25" s="31">
        <v>0</v>
      </c>
      <c r="EK25" s="31">
        <v>0</v>
      </c>
      <c r="EL25" s="31">
        <v>0</v>
      </c>
      <c r="EM25" s="31">
        <v>0</v>
      </c>
      <c r="EN25" s="31">
        <v>0</v>
      </c>
      <c r="EO25" s="31">
        <v>0</v>
      </c>
      <c r="EP25" s="31">
        <v>0</v>
      </c>
      <c r="EQ25" s="31">
        <v>0</v>
      </c>
      <c r="ER25" s="31">
        <v>0</v>
      </c>
      <c r="ES25" s="31">
        <v>0</v>
      </c>
      <c r="ET25" s="31">
        <v>0</v>
      </c>
      <c r="EU25" s="31">
        <v>0</v>
      </c>
      <c r="EV25" s="31">
        <v>0</v>
      </c>
      <c r="EW25" s="31">
        <v>0</v>
      </c>
      <c r="EX25" s="31">
        <v>0</v>
      </c>
      <c r="EY25" s="31">
        <v>0</v>
      </c>
      <c r="EZ25" s="31">
        <v>0</v>
      </c>
      <c r="FA25" s="31">
        <v>0</v>
      </c>
      <c r="FB25" s="31">
        <v>0</v>
      </c>
      <c r="FC25" s="31">
        <v>0</v>
      </c>
      <c r="FD25" s="31">
        <v>0</v>
      </c>
      <c r="FE25" s="31">
        <v>0</v>
      </c>
      <c r="FF25" s="31">
        <v>0</v>
      </c>
      <c r="FG25" s="31">
        <v>0</v>
      </c>
      <c r="FH25" s="31">
        <v>0</v>
      </c>
      <c r="FI25" s="31">
        <v>0</v>
      </c>
      <c r="FJ25" s="31">
        <v>0</v>
      </c>
      <c r="FK25" s="31">
        <v>0</v>
      </c>
      <c r="FL25" s="31">
        <v>0</v>
      </c>
      <c r="FM25" s="31">
        <v>0</v>
      </c>
      <c r="FN25" s="31">
        <v>0</v>
      </c>
      <c r="FO25" s="31">
        <v>0</v>
      </c>
      <c r="FP25" s="31">
        <v>0</v>
      </c>
      <c r="FQ25" s="31">
        <v>0</v>
      </c>
      <c r="FR25" s="31">
        <v>0</v>
      </c>
      <c r="FS25" s="31">
        <v>0</v>
      </c>
      <c r="FT25" s="31">
        <v>0</v>
      </c>
      <c r="FU25" s="31">
        <v>0</v>
      </c>
      <c r="FV25" s="31">
        <v>0</v>
      </c>
      <c r="FW25" s="31">
        <v>0</v>
      </c>
      <c r="FX25" s="31">
        <v>0</v>
      </c>
      <c r="FY25" s="31">
        <v>0</v>
      </c>
      <c r="FZ25" s="36">
        <f>SUM(C25:FY25)</f>
        <v>0</v>
      </c>
      <c r="GA25" s="28"/>
    </row>
    <row r="26" spans="1:255" x14ac:dyDescent="0.25">
      <c r="A26" s="28"/>
      <c r="FY26" s="11"/>
      <c r="FZ26" s="28"/>
      <c r="GA26" s="11"/>
    </row>
    <row r="27" spans="1:255" x14ac:dyDescent="0.25">
      <c r="A27" s="28" t="s">
        <v>410</v>
      </c>
      <c r="C27" s="28">
        <f>SUM(C21:C26)</f>
        <v>-18674.98</v>
      </c>
      <c r="D27" s="28">
        <f>SUM(D21:D26)</f>
        <v>-481228.05</v>
      </c>
      <c r="E27" s="28">
        <f t="shared" ref="E27:BP27" si="6">SUM(E21:E26)</f>
        <v>-19284.522500000003</v>
      </c>
      <c r="F27" s="28">
        <f t="shared" si="6"/>
        <v>-191707.95</v>
      </c>
      <c r="G27" s="28">
        <f t="shared" si="6"/>
        <v>0</v>
      </c>
      <c r="H27" s="28">
        <f t="shared" si="6"/>
        <v>0</v>
      </c>
      <c r="I27" s="28">
        <f t="shared" si="6"/>
        <v>-20383.333333333332</v>
      </c>
      <c r="J27" s="28">
        <f t="shared" si="6"/>
        <v>-11904.583333333334</v>
      </c>
      <c r="K27" s="28">
        <f t="shared" si="6"/>
        <v>0</v>
      </c>
      <c r="L27" s="28">
        <f t="shared" si="6"/>
        <v>-8931.5833333333339</v>
      </c>
      <c r="M27" s="28">
        <f t="shared" si="6"/>
        <v>0</v>
      </c>
      <c r="N27" s="28">
        <f t="shared" si="6"/>
        <v>-138815.91</v>
      </c>
      <c r="O27" s="28">
        <f t="shared" si="6"/>
        <v>-104548.34</v>
      </c>
      <c r="P27" s="28">
        <f t="shared" si="6"/>
        <v>0</v>
      </c>
      <c r="Q27" s="28">
        <f t="shared" si="6"/>
        <v>-441930.85</v>
      </c>
      <c r="R27" s="28">
        <f t="shared" si="6"/>
        <v>0</v>
      </c>
      <c r="S27" s="28">
        <f t="shared" si="6"/>
        <v>0</v>
      </c>
      <c r="T27" s="28">
        <f t="shared" si="6"/>
        <v>0</v>
      </c>
      <c r="U27" s="28">
        <f t="shared" si="6"/>
        <v>0</v>
      </c>
      <c r="V27" s="28">
        <f t="shared" si="6"/>
        <v>0</v>
      </c>
      <c r="W27" s="28">
        <f t="shared" si="6"/>
        <v>0</v>
      </c>
      <c r="X27" s="28">
        <f t="shared" si="6"/>
        <v>0</v>
      </c>
      <c r="Y27" s="28">
        <f t="shared" si="6"/>
        <v>0</v>
      </c>
      <c r="Z27" s="28">
        <f t="shared" si="6"/>
        <v>0</v>
      </c>
      <c r="AA27" s="28">
        <f t="shared" si="6"/>
        <v>-400994.875</v>
      </c>
      <c r="AB27" s="28">
        <f t="shared" si="6"/>
        <v>-145405.41666666666</v>
      </c>
      <c r="AC27" s="28">
        <f t="shared" si="6"/>
        <v>0</v>
      </c>
      <c r="AD27" s="28">
        <f t="shared" si="6"/>
        <v>0</v>
      </c>
      <c r="AE27" s="28">
        <f t="shared" si="6"/>
        <v>0</v>
      </c>
      <c r="AF27" s="28">
        <f t="shared" si="6"/>
        <v>0</v>
      </c>
      <c r="AG27" s="28">
        <f t="shared" si="6"/>
        <v>0</v>
      </c>
      <c r="AH27" s="28">
        <f t="shared" si="6"/>
        <v>0</v>
      </c>
      <c r="AI27" s="28">
        <f t="shared" si="6"/>
        <v>0</v>
      </c>
      <c r="AJ27" s="28">
        <f t="shared" si="6"/>
        <v>0</v>
      </c>
      <c r="AK27" s="28">
        <f t="shared" si="6"/>
        <v>0</v>
      </c>
      <c r="AL27" s="28">
        <f t="shared" si="6"/>
        <v>0</v>
      </c>
      <c r="AM27" s="28">
        <f t="shared" si="6"/>
        <v>0</v>
      </c>
      <c r="AN27" s="28">
        <f t="shared" si="6"/>
        <v>0</v>
      </c>
      <c r="AO27" s="28">
        <f t="shared" si="6"/>
        <v>-10841.877500000001</v>
      </c>
      <c r="AP27" s="28">
        <f t="shared" si="6"/>
        <v>-243432.48333333334</v>
      </c>
      <c r="AQ27" s="28">
        <f t="shared" si="6"/>
        <v>0</v>
      </c>
      <c r="AR27" s="28">
        <f t="shared" si="6"/>
        <v>-1613302.0233333337</v>
      </c>
      <c r="AS27" s="28">
        <f t="shared" si="6"/>
        <v>-9442.5</v>
      </c>
      <c r="AT27" s="28">
        <f t="shared" si="6"/>
        <v>-53065.46</v>
      </c>
      <c r="AU27" s="28">
        <f t="shared" si="6"/>
        <v>0</v>
      </c>
      <c r="AV27" s="28">
        <f t="shared" si="6"/>
        <v>0</v>
      </c>
      <c r="AW27" s="28">
        <f t="shared" si="6"/>
        <v>0</v>
      </c>
      <c r="AX27" s="28">
        <f t="shared" si="6"/>
        <v>0</v>
      </c>
      <c r="AY27" s="28">
        <f t="shared" si="6"/>
        <v>0</v>
      </c>
      <c r="AZ27" s="28">
        <f t="shared" si="6"/>
        <v>-262188.23836000002</v>
      </c>
      <c r="BA27" s="28">
        <f t="shared" si="6"/>
        <v>-19364.525140000002</v>
      </c>
      <c r="BB27" s="28">
        <f t="shared" si="6"/>
        <v>-4474.3850625000005</v>
      </c>
      <c r="BC27" s="28">
        <f t="shared" si="6"/>
        <v>0</v>
      </c>
      <c r="BD27" s="28">
        <f t="shared" si="6"/>
        <v>-2883.4925958333333</v>
      </c>
      <c r="BE27" s="28">
        <f t="shared" si="6"/>
        <v>0</v>
      </c>
      <c r="BF27" s="28">
        <f t="shared" si="6"/>
        <v>-390309.76</v>
      </c>
      <c r="BG27" s="28">
        <f t="shared" si="6"/>
        <v>-596.58467499999995</v>
      </c>
      <c r="BH27" s="28">
        <f t="shared" si="6"/>
        <v>0</v>
      </c>
      <c r="BI27" s="28">
        <f t="shared" si="6"/>
        <v>0</v>
      </c>
      <c r="BJ27" s="28">
        <f t="shared" si="6"/>
        <v>-231803.96999999997</v>
      </c>
      <c r="BK27" s="28">
        <f t="shared" si="6"/>
        <v>-721169.74666666659</v>
      </c>
      <c r="BL27" s="28">
        <f t="shared" si="6"/>
        <v>0</v>
      </c>
      <c r="BM27" s="28">
        <f t="shared" si="6"/>
        <v>0</v>
      </c>
      <c r="BN27" s="28">
        <f t="shared" si="6"/>
        <v>0</v>
      </c>
      <c r="BO27" s="28">
        <f t="shared" si="6"/>
        <v>0</v>
      </c>
      <c r="BP27" s="28">
        <f t="shared" si="6"/>
        <v>0</v>
      </c>
      <c r="BQ27" s="28">
        <f t="shared" ref="BQ27:EB27" si="7">SUM(BQ21:BQ26)</f>
        <v>-42588.34</v>
      </c>
      <c r="BR27" s="28">
        <f t="shared" si="7"/>
        <v>0</v>
      </c>
      <c r="BS27" s="28">
        <f t="shared" si="7"/>
        <v>0</v>
      </c>
      <c r="BT27" s="28">
        <f t="shared" si="7"/>
        <v>0</v>
      </c>
      <c r="BU27" s="28">
        <f t="shared" si="7"/>
        <v>0</v>
      </c>
      <c r="BV27" s="28">
        <f t="shared" si="7"/>
        <v>0</v>
      </c>
      <c r="BW27" s="28">
        <f t="shared" si="7"/>
        <v>0</v>
      </c>
      <c r="BX27" s="28">
        <f t="shared" si="7"/>
        <v>0</v>
      </c>
      <c r="BY27" s="28">
        <f t="shared" si="7"/>
        <v>0</v>
      </c>
      <c r="BZ27" s="28">
        <f t="shared" si="7"/>
        <v>0</v>
      </c>
      <c r="CA27" s="28">
        <f t="shared" si="7"/>
        <v>0</v>
      </c>
      <c r="CB27" s="28">
        <f t="shared" si="7"/>
        <v>-493989.10666666663</v>
      </c>
      <c r="CC27" s="28">
        <f t="shared" si="7"/>
        <v>0</v>
      </c>
      <c r="CD27" s="28">
        <f t="shared" si="7"/>
        <v>0</v>
      </c>
      <c r="CE27" s="28">
        <f t="shared" si="7"/>
        <v>-700</v>
      </c>
      <c r="CF27" s="28">
        <f t="shared" si="7"/>
        <v>0</v>
      </c>
      <c r="CG27" s="28">
        <f t="shared" si="7"/>
        <v>0</v>
      </c>
      <c r="CH27" s="28">
        <f t="shared" si="7"/>
        <v>0</v>
      </c>
      <c r="CI27" s="28">
        <f t="shared" si="7"/>
        <v>0</v>
      </c>
      <c r="CJ27" s="28">
        <f t="shared" si="7"/>
        <v>0</v>
      </c>
      <c r="CK27" s="28">
        <f t="shared" si="7"/>
        <v>-18952.38</v>
      </c>
      <c r="CL27" s="28">
        <f t="shared" si="7"/>
        <v>0</v>
      </c>
      <c r="CM27" s="28">
        <f t="shared" si="7"/>
        <v>0</v>
      </c>
      <c r="CN27" s="28">
        <f t="shared" si="7"/>
        <v>-263828.75333333336</v>
      </c>
      <c r="CO27" s="28">
        <f t="shared" si="7"/>
        <v>-290068.90333333332</v>
      </c>
      <c r="CP27" s="28">
        <f t="shared" si="7"/>
        <v>0</v>
      </c>
      <c r="CQ27" s="28">
        <f t="shared" si="7"/>
        <v>0</v>
      </c>
      <c r="CR27" s="28">
        <f t="shared" si="7"/>
        <v>0</v>
      </c>
      <c r="CS27" s="28">
        <f t="shared" si="7"/>
        <v>0</v>
      </c>
      <c r="CT27" s="28">
        <f t="shared" si="7"/>
        <v>0</v>
      </c>
      <c r="CU27" s="28">
        <f t="shared" si="7"/>
        <v>0</v>
      </c>
      <c r="CV27" s="28">
        <f t="shared" si="7"/>
        <v>0</v>
      </c>
      <c r="CW27" s="28">
        <f t="shared" si="7"/>
        <v>0</v>
      </c>
      <c r="CX27" s="28">
        <f t="shared" si="7"/>
        <v>0</v>
      </c>
      <c r="CY27" s="28">
        <f t="shared" si="7"/>
        <v>-4177.32</v>
      </c>
      <c r="CZ27" s="28">
        <f t="shared" si="7"/>
        <v>-5333.333333333333</v>
      </c>
      <c r="DA27" s="28">
        <f t="shared" si="7"/>
        <v>0</v>
      </c>
      <c r="DB27" s="28">
        <f t="shared" si="7"/>
        <v>0</v>
      </c>
      <c r="DC27" s="28">
        <f t="shared" si="7"/>
        <v>0</v>
      </c>
      <c r="DD27" s="28">
        <f t="shared" si="7"/>
        <v>0</v>
      </c>
      <c r="DE27" s="28">
        <f t="shared" si="7"/>
        <v>0</v>
      </c>
      <c r="DF27" s="28">
        <f t="shared" si="7"/>
        <v>-90196.62</v>
      </c>
      <c r="DG27" s="28">
        <f t="shared" si="7"/>
        <v>0</v>
      </c>
      <c r="DH27" s="28">
        <f t="shared" si="7"/>
        <v>-10155.5</v>
      </c>
      <c r="DI27" s="28">
        <f t="shared" si="7"/>
        <v>0</v>
      </c>
      <c r="DJ27" s="28">
        <f t="shared" si="7"/>
        <v>0</v>
      </c>
      <c r="DK27" s="28">
        <f t="shared" si="7"/>
        <v>0</v>
      </c>
      <c r="DL27" s="28">
        <f t="shared" si="7"/>
        <v>-6240.6433333333334</v>
      </c>
      <c r="DM27" s="28">
        <f t="shared" si="7"/>
        <v>0</v>
      </c>
      <c r="DN27" s="28">
        <f t="shared" si="7"/>
        <v>0</v>
      </c>
      <c r="DO27" s="28">
        <f t="shared" si="7"/>
        <v>0</v>
      </c>
      <c r="DP27" s="28">
        <f t="shared" si="7"/>
        <v>0</v>
      </c>
      <c r="DQ27" s="28">
        <f t="shared" si="7"/>
        <v>0</v>
      </c>
      <c r="DR27" s="28">
        <f t="shared" si="7"/>
        <v>0</v>
      </c>
      <c r="DS27" s="28">
        <f t="shared" si="7"/>
        <v>0</v>
      </c>
      <c r="DT27" s="28">
        <f t="shared" si="7"/>
        <v>0</v>
      </c>
      <c r="DU27" s="28">
        <f t="shared" si="7"/>
        <v>0</v>
      </c>
      <c r="DV27" s="28">
        <f t="shared" si="7"/>
        <v>0</v>
      </c>
      <c r="DW27" s="28">
        <f t="shared" si="7"/>
        <v>0</v>
      </c>
      <c r="DX27" s="28">
        <f t="shared" si="7"/>
        <v>0</v>
      </c>
      <c r="DY27" s="28">
        <f t="shared" si="7"/>
        <v>0</v>
      </c>
      <c r="DZ27" s="28">
        <f t="shared" si="7"/>
        <v>0</v>
      </c>
      <c r="EA27" s="28">
        <f t="shared" si="7"/>
        <v>0</v>
      </c>
      <c r="EB27" s="28">
        <f t="shared" si="7"/>
        <v>0</v>
      </c>
      <c r="EC27" s="28">
        <f t="shared" ref="EC27:FY27" si="8">SUM(EC21:EC26)</f>
        <v>0</v>
      </c>
      <c r="ED27" s="28">
        <f t="shared" si="8"/>
        <v>0</v>
      </c>
      <c r="EE27" s="28">
        <f t="shared" si="8"/>
        <v>0</v>
      </c>
      <c r="EF27" s="28">
        <f t="shared" si="8"/>
        <v>0</v>
      </c>
      <c r="EG27" s="28">
        <f t="shared" si="8"/>
        <v>0</v>
      </c>
      <c r="EH27" s="28">
        <f t="shared" si="8"/>
        <v>0</v>
      </c>
      <c r="EI27" s="28">
        <f t="shared" si="8"/>
        <v>-185737.51</v>
      </c>
      <c r="EJ27" s="28">
        <f t="shared" si="8"/>
        <v>-88240.709999999992</v>
      </c>
      <c r="EK27" s="28">
        <f t="shared" si="8"/>
        <v>0</v>
      </c>
      <c r="EL27" s="28">
        <f t="shared" si="8"/>
        <v>-8483.25</v>
      </c>
      <c r="EM27" s="28">
        <f t="shared" si="8"/>
        <v>0</v>
      </c>
      <c r="EN27" s="28">
        <f t="shared" si="8"/>
        <v>0</v>
      </c>
      <c r="EO27" s="28">
        <f t="shared" si="8"/>
        <v>0</v>
      </c>
      <c r="EP27" s="28">
        <f t="shared" si="8"/>
        <v>0</v>
      </c>
      <c r="EQ27" s="28">
        <f t="shared" si="8"/>
        <v>0</v>
      </c>
      <c r="ER27" s="28">
        <f t="shared" si="8"/>
        <v>0</v>
      </c>
      <c r="ES27" s="28">
        <f t="shared" si="8"/>
        <v>0</v>
      </c>
      <c r="ET27" s="28">
        <f t="shared" si="8"/>
        <v>0</v>
      </c>
      <c r="EU27" s="28">
        <f t="shared" si="8"/>
        <v>0</v>
      </c>
      <c r="EV27" s="28">
        <f t="shared" si="8"/>
        <v>0</v>
      </c>
      <c r="EW27" s="28">
        <f t="shared" si="8"/>
        <v>0</v>
      </c>
      <c r="EX27" s="28">
        <f t="shared" si="8"/>
        <v>0</v>
      </c>
      <c r="EY27" s="28">
        <f t="shared" si="8"/>
        <v>0</v>
      </c>
      <c r="EZ27" s="28">
        <f t="shared" si="8"/>
        <v>0</v>
      </c>
      <c r="FA27" s="28">
        <f t="shared" si="8"/>
        <v>0</v>
      </c>
      <c r="FB27" s="28">
        <f t="shared" si="8"/>
        <v>0</v>
      </c>
      <c r="FC27" s="28">
        <f t="shared" si="8"/>
        <v>-16717.819166666664</v>
      </c>
      <c r="FD27" s="28">
        <f t="shared" si="8"/>
        <v>0</v>
      </c>
      <c r="FE27" s="28">
        <f t="shared" si="8"/>
        <v>0</v>
      </c>
      <c r="FF27" s="28">
        <f t="shared" si="8"/>
        <v>0</v>
      </c>
      <c r="FG27" s="28">
        <f t="shared" si="8"/>
        <v>0</v>
      </c>
      <c r="FH27" s="28">
        <f t="shared" si="8"/>
        <v>0</v>
      </c>
      <c r="FI27" s="28">
        <f t="shared" si="8"/>
        <v>0</v>
      </c>
      <c r="FJ27" s="28">
        <f t="shared" si="8"/>
        <v>0</v>
      </c>
      <c r="FK27" s="28">
        <f t="shared" si="8"/>
        <v>0</v>
      </c>
      <c r="FL27" s="28">
        <f t="shared" si="8"/>
        <v>-137987.67333333334</v>
      </c>
      <c r="FM27" s="28">
        <f t="shared" si="8"/>
        <v>-61324.95</v>
      </c>
      <c r="FN27" s="28">
        <f t="shared" si="8"/>
        <v>-502206.95250000001</v>
      </c>
      <c r="FO27" s="28">
        <f t="shared" si="8"/>
        <v>0</v>
      </c>
      <c r="FP27" s="28">
        <f t="shared" si="8"/>
        <v>0</v>
      </c>
      <c r="FQ27" s="28">
        <f t="shared" si="8"/>
        <v>0</v>
      </c>
      <c r="FR27" s="28">
        <f t="shared" si="8"/>
        <v>0</v>
      </c>
      <c r="FS27" s="28">
        <f t="shared" si="8"/>
        <v>0</v>
      </c>
      <c r="FT27" s="28">
        <f t="shared" si="8"/>
        <v>0</v>
      </c>
      <c r="FU27" s="28">
        <f t="shared" si="8"/>
        <v>0</v>
      </c>
      <c r="FV27" s="28">
        <f t="shared" si="8"/>
        <v>0</v>
      </c>
      <c r="FW27" s="28">
        <f t="shared" si="8"/>
        <v>0</v>
      </c>
      <c r="FX27" s="28">
        <f t="shared" si="8"/>
        <v>0</v>
      </c>
      <c r="FY27" s="28">
        <f t="shared" si="8"/>
        <v>-2621777.02</v>
      </c>
      <c r="FZ27" s="28">
        <f>SUM(C27:FY27)</f>
        <v>-10395392.22583333</v>
      </c>
    </row>
    <row r="28" spans="1:255" x14ac:dyDescent="0.25">
      <c r="FW28" s="33"/>
      <c r="FY28" s="11"/>
      <c r="FZ28" s="28"/>
    </row>
    <row r="29" spans="1:255" ht="13" x14ac:dyDescent="0.3">
      <c r="A29" s="37" t="s">
        <v>411</v>
      </c>
      <c r="C29" s="38">
        <f>ROUND(C17+C27,2)</f>
        <v>3513496.83</v>
      </c>
      <c r="D29" s="38">
        <f t="shared" ref="D29:BO29" si="9">ROUND(D17+D27,2)</f>
        <v>21005226.84</v>
      </c>
      <c r="E29" s="38">
        <f t="shared" si="9"/>
        <v>2613634.13</v>
      </c>
      <c r="F29" s="38">
        <f t="shared" si="9"/>
        <v>12234727.85</v>
      </c>
      <c r="G29" s="38">
        <f t="shared" si="9"/>
        <v>350284.47</v>
      </c>
      <c r="H29" s="38">
        <f t="shared" si="9"/>
        <v>735010.58</v>
      </c>
      <c r="I29" s="38">
        <f t="shared" si="9"/>
        <v>4589275.9000000004</v>
      </c>
      <c r="J29" s="38">
        <f t="shared" si="9"/>
        <v>1429761.13</v>
      </c>
      <c r="K29" s="38">
        <f t="shared" si="9"/>
        <v>196885.64</v>
      </c>
      <c r="L29" s="38">
        <f t="shared" si="9"/>
        <v>302272.63</v>
      </c>
      <c r="M29" s="38">
        <f t="shared" si="9"/>
        <v>526850.07999999996</v>
      </c>
      <c r="N29" s="38">
        <f t="shared" si="9"/>
        <v>31047495.579999998</v>
      </c>
      <c r="O29" s="38">
        <f t="shared" si="9"/>
        <v>5512690.0700000003</v>
      </c>
      <c r="P29" s="38">
        <f t="shared" si="9"/>
        <v>247538.39</v>
      </c>
      <c r="Q29" s="38">
        <f t="shared" si="9"/>
        <v>23833411.609999999</v>
      </c>
      <c r="R29" s="38">
        <f t="shared" si="9"/>
        <v>4341555.67</v>
      </c>
      <c r="S29" s="38">
        <f t="shared" si="9"/>
        <v>552144.64000000001</v>
      </c>
      <c r="T29" s="38">
        <f t="shared" si="9"/>
        <v>184576.74</v>
      </c>
      <c r="U29" s="38">
        <f t="shared" si="9"/>
        <v>37666.21</v>
      </c>
      <c r="V29" s="38">
        <f t="shared" si="9"/>
        <v>233594.25</v>
      </c>
      <c r="W29" s="38">
        <f t="shared" si="9"/>
        <v>189564.04</v>
      </c>
      <c r="X29" s="38">
        <f t="shared" si="9"/>
        <v>63616.81</v>
      </c>
      <c r="Y29" s="38">
        <f t="shared" si="9"/>
        <v>548048.16</v>
      </c>
      <c r="Z29" s="38">
        <f t="shared" si="9"/>
        <v>230111.07</v>
      </c>
      <c r="AA29" s="38">
        <f t="shared" si="9"/>
        <v>13628632.52</v>
      </c>
      <c r="AB29" s="38">
        <f t="shared" si="9"/>
        <v>3777812.35</v>
      </c>
      <c r="AC29" s="38">
        <f t="shared" si="9"/>
        <v>137382.54999999999</v>
      </c>
      <c r="AD29" s="38">
        <f t="shared" si="9"/>
        <v>283749.48</v>
      </c>
      <c r="AE29" s="38">
        <f t="shared" si="9"/>
        <v>103899.99</v>
      </c>
      <c r="AF29" s="38">
        <f t="shared" si="9"/>
        <v>171651.01</v>
      </c>
      <c r="AG29" s="38">
        <f t="shared" si="9"/>
        <v>192438.39999999999</v>
      </c>
      <c r="AH29" s="38">
        <f t="shared" si="9"/>
        <v>820967.23</v>
      </c>
      <c r="AI29" s="38">
        <f t="shared" si="9"/>
        <v>360093.34</v>
      </c>
      <c r="AJ29" s="38">
        <f t="shared" si="9"/>
        <v>172189.39</v>
      </c>
      <c r="AK29" s="38">
        <f t="shared" si="9"/>
        <v>171469.46</v>
      </c>
      <c r="AL29" s="38">
        <f t="shared" si="9"/>
        <v>168272.66</v>
      </c>
      <c r="AM29" s="38">
        <f t="shared" si="9"/>
        <v>305123.17</v>
      </c>
      <c r="AN29" s="38">
        <f t="shared" si="9"/>
        <v>65575.03</v>
      </c>
      <c r="AO29" s="38">
        <f t="shared" si="9"/>
        <v>2733298.01</v>
      </c>
      <c r="AP29" s="38">
        <f t="shared" si="9"/>
        <v>17960901.300000001</v>
      </c>
      <c r="AQ29" s="38">
        <f t="shared" si="9"/>
        <v>162581.29</v>
      </c>
      <c r="AR29" s="38">
        <f t="shared" si="9"/>
        <v>24910513.66</v>
      </c>
      <c r="AS29" s="38">
        <f t="shared" si="9"/>
        <v>1216409.1100000001</v>
      </c>
      <c r="AT29" s="38">
        <f t="shared" si="9"/>
        <v>1124723.96</v>
      </c>
      <c r="AU29" s="38">
        <f t="shared" si="9"/>
        <v>226023.27</v>
      </c>
      <c r="AV29" s="38">
        <f t="shared" si="9"/>
        <v>282239.15999999997</v>
      </c>
      <c r="AW29" s="38">
        <f t="shared" si="9"/>
        <v>258472.71</v>
      </c>
      <c r="AX29" s="38">
        <f t="shared" si="9"/>
        <v>67896.84</v>
      </c>
      <c r="AY29" s="38">
        <f t="shared" si="9"/>
        <v>309953.19</v>
      </c>
      <c r="AZ29" s="38">
        <f t="shared" si="9"/>
        <v>9278792.2799999993</v>
      </c>
      <c r="BA29" s="38">
        <f t="shared" si="9"/>
        <v>5846741.6100000003</v>
      </c>
      <c r="BB29" s="38">
        <f t="shared" si="9"/>
        <v>6090860.2300000004</v>
      </c>
      <c r="BC29" s="38">
        <f t="shared" si="9"/>
        <v>11397679.58</v>
      </c>
      <c r="BD29" s="38">
        <f t="shared" si="9"/>
        <v>1639516.11</v>
      </c>
      <c r="BE29" s="38">
        <f t="shared" si="9"/>
        <v>730456.32</v>
      </c>
      <c r="BF29" s="38">
        <f t="shared" si="9"/>
        <v>14338222.060000001</v>
      </c>
      <c r="BG29" s="38">
        <f t="shared" si="9"/>
        <v>768781.14</v>
      </c>
      <c r="BH29" s="38">
        <f t="shared" si="9"/>
        <v>433855.06</v>
      </c>
      <c r="BI29" s="38">
        <f t="shared" si="9"/>
        <v>292857.26</v>
      </c>
      <c r="BJ29" s="38">
        <f t="shared" si="9"/>
        <v>3034454.8</v>
      </c>
      <c r="BK29" s="38">
        <f t="shared" si="9"/>
        <v>20117152.239999998</v>
      </c>
      <c r="BL29" s="38">
        <f t="shared" si="9"/>
        <v>189822.35</v>
      </c>
      <c r="BM29" s="38">
        <f t="shared" si="9"/>
        <v>285771.08</v>
      </c>
      <c r="BN29" s="38">
        <f t="shared" si="9"/>
        <v>1956147.65</v>
      </c>
      <c r="BO29" s="38">
        <f t="shared" si="9"/>
        <v>847132.08</v>
      </c>
      <c r="BP29" s="38">
        <f t="shared" ref="BP29:EA29" si="10">ROUND(BP17+BP27,2)</f>
        <v>104361.8</v>
      </c>
      <c r="BQ29" s="38">
        <f t="shared" si="10"/>
        <v>1731828.89</v>
      </c>
      <c r="BR29" s="38">
        <f t="shared" si="10"/>
        <v>3082419.5</v>
      </c>
      <c r="BS29" s="38">
        <f t="shared" si="10"/>
        <v>614844.31999999995</v>
      </c>
      <c r="BT29" s="38">
        <f t="shared" si="10"/>
        <v>201007.96</v>
      </c>
      <c r="BU29" s="38">
        <f t="shared" si="10"/>
        <v>254811.81</v>
      </c>
      <c r="BV29" s="38">
        <f t="shared" si="10"/>
        <v>0</v>
      </c>
      <c r="BW29" s="38">
        <f t="shared" si="10"/>
        <v>325091.74</v>
      </c>
      <c r="BX29" s="38">
        <f t="shared" si="10"/>
        <v>45717.69</v>
      </c>
      <c r="BY29" s="38">
        <f t="shared" si="10"/>
        <v>183208.5</v>
      </c>
      <c r="BZ29" s="38">
        <f t="shared" si="10"/>
        <v>203058.18</v>
      </c>
      <c r="CA29" s="38">
        <f t="shared" si="10"/>
        <v>16305.97</v>
      </c>
      <c r="CB29" s="38">
        <f t="shared" si="10"/>
        <v>31951158.539999999</v>
      </c>
      <c r="CC29" s="38">
        <f t="shared" si="10"/>
        <v>208006.82</v>
      </c>
      <c r="CD29" s="38">
        <f t="shared" si="10"/>
        <v>235531.59</v>
      </c>
      <c r="CE29" s="38">
        <f t="shared" si="10"/>
        <v>120223.14</v>
      </c>
      <c r="CF29" s="38">
        <f t="shared" si="10"/>
        <v>120668.59</v>
      </c>
      <c r="CG29" s="38">
        <f t="shared" si="10"/>
        <v>219615.97</v>
      </c>
      <c r="CH29" s="38">
        <f t="shared" si="10"/>
        <v>137771.45000000001</v>
      </c>
      <c r="CI29" s="38">
        <f t="shared" si="10"/>
        <v>394558</v>
      </c>
      <c r="CJ29" s="38">
        <f t="shared" si="10"/>
        <v>37285</v>
      </c>
      <c r="CK29" s="38">
        <f t="shared" si="10"/>
        <v>3240253.86</v>
      </c>
      <c r="CL29" s="38">
        <f t="shared" si="10"/>
        <v>964416.66</v>
      </c>
      <c r="CM29" s="38">
        <f t="shared" si="10"/>
        <v>619408.19999999995</v>
      </c>
      <c r="CN29" s="38">
        <f t="shared" si="10"/>
        <v>13593859.66</v>
      </c>
      <c r="CO29" s="38">
        <f t="shared" si="10"/>
        <v>4985965.9400000004</v>
      </c>
      <c r="CP29" s="38">
        <f t="shared" si="10"/>
        <v>56015.61</v>
      </c>
      <c r="CQ29" s="38">
        <f t="shared" si="10"/>
        <v>581948.88</v>
      </c>
      <c r="CR29" s="38">
        <f t="shared" si="10"/>
        <v>260226.75</v>
      </c>
      <c r="CS29" s="38">
        <f t="shared" si="10"/>
        <v>219867.22</v>
      </c>
      <c r="CT29" s="38">
        <f t="shared" si="10"/>
        <v>118697.97</v>
      </c>
      <c r="CU29" s="38">
        <f t="shared" si="10"/>
        <v>334223.35999999999</v>
      </c>
      <c r="CV29" s="38">
        <f t="shared" si="10"/>
        <v>46290.87</v>
      </c>
      <c r="CW29" s="38">
        <f t="shared" si="10"/>
        <v>146909.70000000001</v>
      </c>
      <c r="CX29" s="38">
        <f t="shared" si="10"/>
        <v>257582.93</v>
      </c>
      <c r="CY29" s="38">
        <f t="shared" si="10"/>
        <v>68677.100000000006</v>
      </c>
      <c r="CZ29" s="38">
        <f t="shared" si="10"/>
        <v>1035414.48</v>
      </c>
      <c r="DA29" s="38">
        <f t="shared" si="10"/>
        <v>148225.60999999999</v>
      </c>
      <c r="DB29" s="38">
        <f t="shared" si="10"/>
        <v>257956.08</v>
      </c>
      <c r="DC29" s="38">
        <f t="shared" si="10"/>
        <v>125278.79</v>
      </c>
      <c r="DD29" s="38">
        <f t="shared" si="10"/>
        <v>105082.83</v>
      </c>
      <c r="DE29" s="38">
        <f t="shared" si="10"/>
        <v>77902.02</v>
      </c>
      <c r="DF29" s="38">
        <f t="shared" si="10"/>
        <v>10649954.18</v>
      </c>
      <c r="DG29" s="38">
        <f t="shared" si="10"/>
        <v>44395.02</v>
      </c>
      <c r="DH29" s="38">
        <f t="shared" si="10"/>
        <v>776371.77</v>
      </c>
      <c r="DI29" s="38">
        <f t="shared" si="10"/>
        <v>1031532.03</v>
      </c>
      <c r="DJ29" s="38">
        <f t="shared" si="10"/>
        <v>470858.95</v>
      </c>
      <c r="DK29" s="38">
        <f t="shared" si="10"/>
        <v>373674.51</v>
      </c>
      <c r="DL29" s="38">
        <f t="shared" si="10"/>
        <v>3313771.38</v>
      </c>
      <c r="DM29" s="38">
        <f t="shared" si="10"/>
        <v>288219.2</v>
      </c>
      <c r="DN29" s="38">
        <f t="shared" si="10"/>
        <v>594576.17000000004</v>
      </c>
      <c r="DO29" s="38">
        <f t="shared" si="10"/>
        <v>2113325.94</v>
      </c>
      <c r="DP29" s="38">
        <f t="shared" si="10"/>
        <v>222666.74</v>
      </c>
      <c r="DQ29" s="38">
        <f t="shared" si="10"/>
        <v>0</v>
      </c>
      <c r="DR29" s="38">
        <f t="shared" si="10"/>
        <v>1064727.6000000001</v>
      </c>
      <c r="DS29" s="38">
        <f t="shared" si="10"/>
        <v>570949.31000000006</v>
      </c>
      <c r="DT29" s="38">
        <f t="shared" si="10"/>
        <v>242051.14</v>
      </c>
      <c r="DU29" s="38">
        <f t="shared" si="10"/>
        <v>315591.14</v>
      </c>
      <c r="DV29" s="38">
        <f t="shared" si="10"/>
        <v>272973.96999999997</v>
      </c>
      <c r="DW29" s="38">
        <f t="shared" si="10"/>
        <v>314629.03999999998</v>
      </c>
      <c r="DX29" s="38">
        <f t="shared" si="10"/>
        <v>109886.36</v>
      </c>
      <c r="DY29" s="38">
        <f t="shared" si="10"/>
        <v>171917.72</v>
      </c>
      <c r="DZ29" s="38">
        <f t="shared" si="10"/>
        <v>319090.78999999998</v>
      </c>
      <c r="EA29" s="38">
        <f t="shared" si="10"/>
        <v>0</v>
      </c>
      <c r="EB29" s="38">
        <f t="shared" ref="EB29:FY29" si="11">ROUND(EB17+EB27,2)</f>
        <v>353232.66</v>
      </c>
      <c r="EC29" s="38">
        <f t="shared" si="11"/>
        <v>241647.4</v>
      </c>
      <c r="ED29" s="38">
        <f t="shared" si="11"/>
        <v>0</v>
      </c>
      <c r="EE29" s="38">
        <f t="shared" si="11"/>
        <v>238706.56</v>
      </c>
      <c r="EF29" s="38">
        <f t="shared" si="11"/>
        <v>1103267.1499999999</v>
      </c>
      <c r="EG29" s="38">
        <f t="shared" si="11"/>
        <v>237278.28</v>
      </c>
      <c r="EH29" s="38">
        <f t="shared" si="11"/>
        <v>269622.53999999998</v>
      </c>
      <c r="EI29" s="38">
        <f t="shared" si="11"/>
        <v>9847071.5700000003</v>
      </c>
      <c r="EJ29" s="38">
        <f t="shared" si="11"/>
        <v>6251184.3200000003</v>
      </c>
      <c r="EK29" s="38">
        <f t="shared" si="11"/>
        <v>329103.42</v>
      </c>
      <c r="EL29" s="38">
        <f t="shared" si="11"/>
        <v>296440.81</v>
      </c>
      <c r="EM29" s="38">
        <f t="shared" si="11"/>
        <v>219092.87</v>
      </c>
      <c r="EN29" s="38">
        <f t="shared" si="11"/>
        <v>744865.76</v>
      </c>
      <c r="EO29" s="38">
        <f t="shared" si="11"/>
        <v>243301.56</v>
      </c>
      <c r="EP29" s="38">
        <f t="shared" si="11"/>
        <v>152826.25</v>
      </c>
      <c r="EQ29" s="38">
        <f t="shared" si="11"/>
        <v>1363373.3</v>
      </c>
      <c r="ER29" s="38">
        <f t="shared" si="11"/>
        <v>136360.12</v>
      </c>
      <c r="ES29" s="38">
        <f t="shared" si="11"/>
        <v>179131.06</v>
      </c>
      <c r="ET29" s="38">
        <f t="shared" si="11"/>
        <v>221682.79</v>
      </c>
      <c r="EU29" s="38">
        <f t="shared" si="11"/>
        <v>482525.32</v>
      </c>
      <c r="EV29" s="38">
        <f t="shared" si="11"/>
        <v>77971.199999999997</v>
      </c>
      <c r="EW29" s="38">
        <f t="shared" si="11"/>
        <v>334224.3</v>
      </c>
      <c r="EX29" s="38">
        <f t="shared" si="11"/>
        <v>232191.05</v>
      </c>
      <c r="EY29" s="38">
        <f t="shared" si="11"/>
        <v>432489.24</v>
      </c>
      <c r="EZ29" s="38">
        <f t="shared" si="11"/>
        <v>138458.31</v>
      </c>
      <c r="FA29" s="38">
        <f t="shared" si="11"/>
        <v>3792.07</v>
      </c>
      <c r="FB29" s="38">
        <f t="shared" si="11"/>
        <v>8346.58</v>
      </c>
      <c r="FC29" s="38">
        <f t="shared" si="11"/>
        <v>790179.61</v>
      </c>
      <c r="FD29" s="38">
        <f t="shared" si="11"/>
        <v>314053.40999999997</v>
      </c>
      <c r="FE29" s="38">
        <f t="shared" si="11"/>
        <v>99753.33</v>
      </c>
      <c r="FF29" s="38">
        <f t="shared" si="11"/>
        <v>232594.23</v>
      </c>
      <c r="FG29" s="38">
        <f t="shared" si="11"/>
        <v>150349.23000000001</v>
      </c>
      <c r="FH29" s="38">
        <f t="shared" si="11"/>
        <v>51121.07</v>
      </c>
      <c r="FI29" s="38">
        <f t="shared" si="11"/>
        <v>0</v>
      </c>
      <c r="FJ29" s="38">
        <f t="shared" si="11"/>
        <v>0</v>
      </c>
      <c r="FK29" s="38">
        <f t="shared" si="11"/>
        <v>0</v>
      </c>
      <c r="FL29" s="38">
        <f t="shared" si="11"/>
        <v>1389702.5</v>
      </c>
      <c r="FM29" s="38">
        <f t="shared" si="11"/>
        <v>1402311.01</v>
      </c>
      <c r="FN29" s="38">
        <f t="shared" si="11"/>
        <v>10775963.380000001</v>
      </c>
      <c r="FO29" s="38">
        <f t="shared" si="11"/>
        <v>0</v>
      </c>
      <c r="FP29" s="38">
        <f t="shared" si="11"/>
        <v>0</v>
      </c>
      <c r="FQ29" s="38">
        <f t="shared" si="11"/>
        <v>0</v>
      </c>
      <c r="FR29" s="38">
        <f t="shared" si="11"/>
        <v>0</v>
      </c>
      <c r="FS29" s="38">
        <f t="shared" si="11"/>
        <v>0</v>
      </c>
      <c r="FT29" s="38">
        <f t="shared" si="11"/>
        <v>0</v>
      </c>
      <c r="FU29" s="38">
        <f t="shared" si="11"/>
        <v>516404.31</v>
      </c>
      <c r="FV29" s="38">
        <f t="shared" si="11"/>
        <v>440556.47</v>
      </c>
      <c r="FW29" s="38">
        <f t="shared" si="11"/>
        <v>211254.91</v>
      </c>
      <c r="FX29" s="38">
        <f t="shared" si="11"/>
        <v>82429.61</v>
      </c>
      <c r="FY29" s="38">
        <f t="shared" si="11"/>
        <v>16277723.869999999</v>
      </c>
      <c r="FZ29" s="38">
        <f>SUM(C29:FY29)</f>
        <v>408945376.62000036</v>
      </c>
      <c r="GA29" s="33"/>
      <c r="GB29" s="33"/>
    </row>
    <row r="30" spans="1:255" x14ac:dyDescent="0.25">
      <c r="A30" s="28" t="s">
        <v>0</v>
      </c>
      <c r="FY30" s="11"/>
      <c r="FZ30" s="11"/>
      <c r="GA30" s="33"/>
    </row>
    <row r="31" spans="1:255" x14ac:dyDescent="0.25">
      <c r="C31" t="s">
        <v>412</v>
      </c>
      <c r="D31" s="33" t="s">
        <v>413</v>
      </c>
      <c r="M31" s="24"/>
      <c r="Y31" s="33"/>
      <c r="AB31" s="38"/>
      <c r="AK31" s="11"/>
      <c r="AP31" s="24"/>
      <c r="AR31" s="38"/>
      <c r="BX31" s="24"/>
      <c r="CA31" s="24"/>
      <c r="CF31" s="24"/>
      <c r="CP31" s="24"/>
      <c r="DC31" s="24"/>
      <c r="DD31" s="41"/>
      <c r="EA31" s="19"/>
      <c r="ED31" s="24"/>
      <c r="EK31" s="33"/>
      <c r="EP31" s="33"/>
      <c r="ER31" s="33"/>
      <c r="EV31" s="24"/>
      <c r="EY31" s="24"/>
      <c r="FA31" s="24"/>
      <c r="FB31" s="24"/>
      <c r="FH31" s="24"/>
      <c r="FI31" s="24"/>
      <c r="FK31" s="24"/>
      <c r="FO31" s="24"/>
      <c r="FY31" s="38"/>
      <c r="FZ31" s="11"/>
    </row>
    <row r="32" spans="1:255" x14ac:dyDescent="0.25">
      <c r="C32" s="46">
        <f>FZ17</f>
        <v>419340768.82000011</v>
      </c>
      <c r="D32" s="47">
        <f>FZ29</f>
        <v>408945376.62000036</v>
      </c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11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24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8"/>
      <c r="EV32" s="43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  <c r="FP32" s="42"/>
      <c r="FQ32" s="42"/>
      <c r="FR32" s="42"/>
      <c r="FS32" s="42"/>
      <c r="FT32" s="42"/>
      <c r="FU32" s="42"/>
      <c r="FV32" s="42"/>
      <c r="FW32" s="42"/>
      <c r="FX32" s="42"/>
      <c r="FY32" s="11"/>
      <c r="FZ32" s="11"/>
    </row>
    <row r="33" spans="1:184" x14ac:dyDescent="0.25">
      <c r="C33" s="49">
        <f>+C17+L17+N17+O17+Q17+AB17+AL17+AN17+AP17+AR17+AS17+AT17+BV17+CJ17+CN17+CO17+CP17+CZ17+EA17+ED17+EP17+ER17+EW17+FA17+FI17+FK17+FL17+FM17+FP17</f>
        <v>140097424.87000003</v>
      </c>
      <c r="D33" s="50">
        <f>+C29+L29+N29+O29+Q29+AB29+AL29+AN29+AP29+AR29+AS29+AT29+BV29+CJ29+CN29+CO29+CP29+CZ29+EA29+ED29+EP29+ER29+EW29+FA29+FI29+FK29+FL29+FM29+FP29</f>
        <v>136561331.72999996</v>
      </c>
      <c r="E33" t="s">
        <v>414</v>
      </c>
      <c r="AK33" s="11"/>
      <c r="AR33" s="33"/>
      <c r="CF33" s="38"/>
      <c r="ED33" s="24"/>
      <c r="FY33" s="11"/>
      <c r="FZ33" s="11"/>
    </row>
    <row r="34" spans="1:184" x14ac:dyDescent="0.25">
      <c r="C34" s="24">
        <f>C32-C33</f>
        <v>279243343.95000005</v>
      </c>
      <c r="D34" s="24">
        <f>D32-D33</f>
        <v>272384044.8900004</v>
      </c>
      <c r="AK34" s="11"/>
      <c r="FY34" s="11"/>
      <c r="FZ34" s="17"/>
    </row>
    <row r="35" spans="1:184" x14ac:dyDescent="0.25">
      <c r="C35" s="24"/>
      <c r="D35" s="24"/>
      <c r="AK35" s="11"/>
      <c r="FY35" s="11"/>
      <c r="FZ35" s="17"/>
    </row>
    <row r="36" spans="1:184" x14ac:dyDescent="0.25">
      <c r="A36" s="39" t="s">
        <v>415</v>
      </c>
      <c r="C36" s="24"/>
      <c r="FY36" s="11"/>
    </row>
    <row r="37" spans="1:184" x14ac:dyDescent="0.25">
      <c r="A37" t="s">
        <v>416</v>
      </c>
      <c r="C37" s="23">
        <v>3603909.94</v>
      </c>
      <c r="D37" s="23">
        <v>20706266.809999999</v>
      </c>
      <c r="E37" s="23">
        <v>2892142.65</v>
      </c>
      <c r="F37" s="23">
        <v>12068490.949999999</v>
      </c>
      <c r="G37" s="23">
        <v>263005.06</v>
      </c>
      <c r="H37" s="23">
        <v>669732.51</v>
      </c>
      <c r="I37" s="23">
        <v>4791250.55</v>
      </c>
      <c r="J37" s="23">
        <v>1366400.4</v>
      </c>
      <c r="K37" s="23">
        <v>172559</v>
      </c>
      <c r="L37" s="23">
        <v>497432.01</v>
      </c>
      <c r="M37" s="23">
        <v>576651</v>
      </c>
      <c r="N37" s="23">
        <v>29713408.870000001</v>
      </c>
      <c r="O37" s="23">
        <v>5685431.8700000001</v>
      </c>
      <c r="P37" s="23">
        <v>225392.49</v>
      </c>
      <c r="Q37" s="23">
        <v>23174727.280000001</v>
      </c>
      <c r="R37" s="23">
        <v>4228839.49</v>
      </c>
      <c r="S37" s="23">
        <v>553899.4</v>
      </c>
      <c r="T37" s="23">
        <v>183595.92</v>
      </c>
      <c r="U37" s="23">
        <v>30770.49</v>
      </c>
      <c r="V37" s="23">
        <v>213799.13</v>
      </c>
      <c r="W37" s="23">
        <v>165881.46</v>
      </c>
      <c r="X37" s="23">
        <v>56038.61</v>
      </c>
      <c r="Y37" s="23">
        <v>509461.8</v>
      </c>
      <c r="Z37" s="23">
        <v>220449.13</v>
      </c>
      <c r="AA37" s="23">
        <v>11679545.48</v>
      </c>
      <c r="AB37" s="23">
        <v>4352283.12</v>
      </c>
      <c r="AC37" s="23">
        <v>289673.8</v>
      </c>
      <c r="AD37" s="23">
        <v>470184.51</v>
      </c>
      <c r="AE37" s="23">
        <v>98726.54</v>
      </c>
      <c r="AF37" s="23">
        <v>144504.32000000001</v>
      </c>
      <c r="AG37" s="23">
        <v>228975.1</v>
      </c>
      <c r="AH37" s="23">
        <v>768265.16</v>
      </c>
      <c r="AI37" s="23">
        <v>326812.49</v>
      </c>
      <c r="AJ37" s="23">
        <v>167839.18</v>
      </c>
      <c r="AK37" s="23">
        <v>164296.72</v>
      </c>
      <c r="AL37" s="23">
        <v>150568.68</v>
      </c>
      <c r="AM37" s="23">
        <v>291067.7</v>
      </c>
      <c r="AN37" s="23">
        <v>54380.73</v>
      </c>
      <c r="AO37" s="23">
        <v>2666655.5</v>
      </c>
      <c r="AP37" s="23">
        <v>22439739.600000001</v>
      </c>
      <c r="AQ37" s="23">
        <v>167583.24</v>
      </c>
      <c r="AR37" s="23">
        <v>28210628.899999999</v>
      </c>
      <c r="AS37" s="23">
        <v>2094118.49</v>
      </c>
      <c r="AT37" s="23">
        <v>1059393.9099999999</v>
      </c>
      <c r="AU37" s="23">
        <v>222855.4</v>
      </c>
      <c r="AV37" s="23">
        <v>278143.99</v>
      </c>
      <c r="AW37" s="23">
        <v>236992.1</v>
      </c>
      <c r="AX37" s="23">
        <v>51059.61</v>
      </c>
      <c r="AY37" s="23">
        <v>290642.62</v>
      </c>
      <c r="AZ37" s="23">
        <v>8816006.0099999998</v>
      </c>
      <c r="BA37" s="23">
        <v>5412872.6799999997</v>
      </c>
      <c r="BB37" s="23">
        <v>5779737.3300000001</v>
      </c>
      <c r="BC37" s="27">
        <v>12011443.039999999</v>
      </c>
      <c r="BD37" s="23">
        <v>1622335.57</v>
      </c>
      <c r="BE37" s="23">
        <v>713079.23</v>
      </c>
      <c r="BF37" s="23">
        <v>13695654.58</v>
      </c>
      <c r="BG37" s="23">
        <v>744594.29</v>
      </c>
      <c r="BH37" s="23">
        <v>390425.13</v>
      </c>
      <c r="BI37" s="23">
        <v>270409.87</v>
      </c>
      <c r="BJ37" s="23">
        <v>3202627</v>
      </c>
      <c r="BK37" s="23">
        <v>18008793.48</v>
      </c>
      <c r="BL37" s="23">
        <v>184519.43</v>
      </c>
      <c r="BM37" s="23">
        <v>272664.88</v>
      </c>
      <c r="BN37" s="23">
        <v>1880489.42</v>
      </c>
      <c r="BO37" s="23">
        <v>790299.61</v>
      </c>
      <c r="BP37" s="23">
        <v>103026.44</v>
      </c>
      <c r="BQ37" s="23">
        <v>2452895.86</v>
      </c>
      <c r="BR37" s="23">
        <v>3022487.49</v>
      </c>
      <c r="BS37" s="23">
        <v>607180.73</v>
      </c>
      <c r="BT37" s="23">
        <v>204153.51</v>
      </c>
      <c r="BU37" s="23">
        <v>267808.89</v>
      </c>
      <c r="BV37" s="23">
        <v>85466.32</v>
      </c>
      <c r="BW37" s="23">
        <v>535857.65</v>
      </c>
      <c r="BX37" s="23">
        <v>33090.589999999997</v>
      </c>
      <c r="BY37" s="23">
        <v>171847.06</v>
      </c>
      <c r="BZ37" s="23">
        <v>193236.33</v>
      </c>
      <c r="CA37" s="23">
        <v>11390.85</v>
      </c>
      <c r="CB37" s="23">
        <v>33158882.510000002</v>
      </c>
      <c r="CC37" s="23">
        <v>187028.59</v>
      </c>
      <c r="CD37" s="23">
        <v>301084.13</v>
      </c>
      <c r="CE37" s="23">
        <v>125235.69</v>
      </c>
      <c r="CF37" s="23">
        <v>109827.61</v>
      </c>
      <c r="CG37" s="23">
        <v>202550.44</v>
      </c>
      <c r="CH37" s="23">
        <v>120928.64</v>
      </c>
      <c r="CI37" s="23">
        <v>410001.54</v>
      </c>
      <c r="CJ37" s="23">
        <v>29104.7</v>
      </c>
      <c r="CK37" s="23">
        <v>3118344.93</v>
      </c>
      <c r="CL37" s="23">
        <v>915370.1</v>
      </c>
      <c r="CM37" s="23">
        <v>616049.76</v>
      </c>
      <c r="CN37" s="23">
        <v>13053672.050000001</v>
      </c>
      <c r="CO37" s="23">
        <v>5186400.96</v>
      </c>
      <c r="CP37" s="23">
        <v>35504.75</v>
      </c>
      <c r="CQ37" s="23">
        <v>572063.24</v>
      </c>
      <c r="CR37" s="23">
        <v>243833.16</v>
      </c>
      <c r="CS37" s="23">
        <v>206603.39</v>
      </c>
      <c r="CT37" s="23">
        <v>118741.08</v>
      </c>
      <c r="CU37" s="27">
        <v>288597.59000000003</v>
      </c>
      <c r="CV37" s="23">
        <v>40509.03</v>
      </c>
      <c r="CW37" s="23">
        <v>134222.41</v>
      </c>
      <c r="CX37" s="23">
        <v>257345.19</v>
      </c>
      <c r="CY37" s="23">
        <v>64202.93</v>
      </c>
      <c r="CZ37" s="23">
        <v>1026491.75</v>
      </c>
      <c r="DA37" s="23">
        <v>160487.10999999999</v>
      </c>
      <c r="DB37" s="23">
        <v>239200.78</v>
      </c>
      <c r="DC37" s="23">
        <v>126062.29</v>
      </c>
      <c r="DD37" s="23">
        <v>96007.35</v>
      </c>
      <c r="DE37" s="23">
        <v>99679.65</v>
      </c>
      <c r="DF37" s="23">
        <v>10637619.25</v>
      </c>
      <c r="DG37" s="23">
        <v>40634.730000000003</v>
      </c>
      <c r="DH37" s="23">
        <v>739053.43</v>
      </c>
      <c r="DI37" s="23">
        <v>972226.73</v>
      </c>
      <c r="DJ37" s="23">
        <v>426282.01</v>
      </c>
      <c r="DK37" s="23">
        <v>353546.91</v>
      </c>
      <c r="DL37" s="23">
        <v>3121906.6</v>
      </c>
      <c r="DM37" s="23">
        <v>259034.3</v>
      </c>
      <c r="DN37" s="23">
        <v>515830.77</v>
      </c>
      <c r="DO37" s="23">
        <v>1944649.18</v>
      </c>
      <c r="DP37" s="23">
        <v>202551.39</v>
      </c>
      <c r="DQ37" s="23">
        <v>0</v>
      </c>
      <c r="DR37" s="23">
        <v>991662.88</v>
      </c>
      <c r="DS37" s="23">
        <v>526629.53</v>
      </c>
      <c r="DT37" s="23">
        <v>210804.75</v>
      </c>
      <c r="DU37" s="23">
        <v>283783.19</v>
      </c>
      <c r="DV37" s="23">
        <v>256387.55</v>
      </c>
      <c r="DW37" s="23">
        <v>285056.84000000003</v>
      </c>
      <c r="DX37" s="23">
        <v>111007.94</v>
      </c>
      <c r="DY37" s="23">
        <v>179140.01</v>
      </c>
      <c r="DZ37" s="23">
        <v>351191.81</v>
      </c>
      <c r="EA37" s="23">
        <v>83300.98</v>
      </c>
      <c r="EB37" s="23">
        <v>319570.57</v>
      </c>
      <c r="EC37" s="23">
        <v>214329.95</v>
      </c>
      <c r="ED37" s="23">
        <v>334512.36</v>
      </c>
      <c r="EE37" s="23">
        <v>220928.23</v>
      </c>
      <c r="EF37" s="23">
        <v>1022572.17</v>
      </c>
      <c r="EG37" s="23">
        <v>208354.87</v>
      </c>
      <c r="EH37" s="23">
        <v>240801.43</v>
      </c>
      <c r="EI37" s="23">
        <v>9632439.0299999993</v>
      </c>
      <c r="EJ37" s="23">
        <v>5352533.99</v>
      </c>
      <c r="EK37" s="23">
        <v>275486.11</v>
      </c>
      <c r="EL37" s="23">
        <v>293513.15000000002</v>
      </c>
      <c r="EM37" s="23">
        <v>211777.23</v>
      </c>
      <c r="EN37" s="23">
        <v>684421.12</v>
      </c>
      <c r="EO37" s="23">
        <v>230501.94</v>
      </c>
      <c r="EP37" s="23">
        <v>163095.31</v>
      </c>
      <c r="EQ37" s="23">
        <v>1191731.8600000001</v>
      </c>
      <c r="ER37" s="23">
        <v>157100.31</v>
      </c>
      <c r="ES37" s="23">
        <v>171805.46</v>
      </c>
      <c r="ET37" s="23">
        <v>202607.38</v>
      </c>
      <c r="EU37" s="23">
        <v>440646.76</v>
      </c>
      <c r="EV37" s="23">
        <v>85517.54</v>
      </c>
      <c r="EW37" s="23">
        <v>362361.5</v>
      </c>
      <c r="EX37" s="23">
        <v>207396.52</v>
      </c>
      <c r="EY37" s="23">
        <v>303249.13</v>
      </c>
      <c r="EZ37" s="23">
        <v>128566.41</v>
      </c>
      <c r="FA37" s="23">
        <v>762138.43</v>
      </c>
      <c r="FB37" s="23">
        <v>12221.33</v>
      </c>
      <c r="FC37" s="23">
        <v>1051979.6399999999</v>
      </c>
      <c r="FD37" s="23">
        <v>290411.21000000002</v>
      </c>
      <c r="FE37" s="23">
        <v>99414.93</v>
      </c>
      <c r="FF37" s="23">
        <v>209655.66</v>
      </c>
      <c r="FG37" s="23">
        <v>135700.13</v>
      </c>
      <c r="FH37" s="23">
        <v>63688.61</v>
      </c>
      <c r="FI37" s="23">
        <v>123294.72</v>
      </c>
      <c r="FJ37" s="23">
        <v>0</v>
      </c>
      <c r="FK37" s="23">
        <v>2073.1</v>
      </c>
      <c r="FL37" s="23">
        <v>1444271.27</v>
      </c>
      <c r="FM37" s="23">
        <v>1496436.75</v>
      </c>
      <c r="FN37" s="23">
        <v>11112417.84</v>
      </c>
      <c r="FO37" s="23">
        <v>0</v>
      </c>
      <c r="FP37" s="23">
        <v>183720.26</v>
      </c>
      <c r="FQ37" s="23">
        <v>0</v>
      </c>
      <c r="FR37" s="23">
        <v>0</v>
      </c>
      <c r="FS37" s="23">
        <v>0</v>
      </c>
      <c r="FT37" s="23">
        <v>0</v>
      </c>
      <c r="FU37" s="23">
        <v>461925.7</v>
      </c>
      <c r="FV37" s="23">
        <v>396569.06</v>
      </c>
      <c r="FW37" s="23">
        <v>200307.1</v>
      </c>
      <c r="FX37" s="23">
        <v>73761.259999999995</v>
      </c>
      <c r="FY37" s="23"/>
    </row>
    <row r="38" spans="1:184" x14ac:dyDescent="0.25">
      <c r="A38" t="s">
        <v>417</v>
      </c>
      <c r="C38" s="23">
        <f>C17-C37</f>
        <v>-71738.129999999888</v>
      </c>
      <c r="D38" s="23">
        <f t="shared" ref="D38:BO38" si="12">D17-D37</f>
        <v>780188.08000000194</v>
      </c>
      <c r="E38" s="23">
        <f t="shared" si="12"/>
        <v>-259224</v>
      </c>
      <c r="F38" s="23">
        <f t="shared" si="12"/>
        <v>357944.85000000149</v>
      </c>
      <c r="G38" s="23">
        <f t="shared" si="12"/>
        <v>87279.409999999974</v>
      </c>
      <c r="H38" s="23">
        <f t="shared" si="12"/>
        <v>65278.069999999949</v>
      </c>
      <c r="I38" s="23">
        <f t="shared" si="12"/>
        <v>-181591.31999999937</v>
      </c>
      <c r="J38" s="23">
        <f t="shared" si="12"/>
        <v>75265.310000000056</v>
      </c>
      <c r="K38" s="23">
        <f t="shared" si="12"/>
        <v>24326.640000000014</v>
      </c>
      <c r="L38" s="23">
        <f t="shared" si="12"/>
        <v>-186227.8</v>
      </c>
      <c r="M38" s="23">
        <f t="shared" si="12"/>
        <v>-49800.920000000042</v>
      </c>
      <c r="N38" s="23">
        <f t="shared" si="12"/>
        <v>1472902.6199999973</v>
      </c>
      <c r="O38" s="23">
        <f t="shared" si="12"/>
        <v>-68193.459999999963</v>
      </c>
      <c r="P38" s="23">
        <f t="shared" si="12"/>
        <v>22145.900000000023</v>
      </c>
      <c r="Q38" s="23">
        <f t="shared" si="12"/>
        <v>1100615.1799999997</v>
      </c>
      <c r="R38" s="23">
        <f t="shared" si="12"/>
        <v>112716.1799999997</v>
      </c>
      <c r="S38" s="23">
        <f t="shared" si="12"/>
        <v>-1754.7600000000093</v>
      </c>
      <c r="T38" s="23">
        <f t="shared" si="12"/>
        <v>980.81999999997788</v>
      </c>
      <c r="U38" s="23">
        <f t="shared" si="12"/>
        <v>6895.7199999999975</v>
      </c>
      <c r="V38" s="23">
        <f t="shared" si="12"/>
        <v>19795.119999999995</v>
      </c>
      <c r="W38" s="23">
        <f t="shared" si="12"/>
        <v>23682.580000000016</v>
      </c>
      <c r="X38" s="23">
        <f t="shared" si="12"/>
        <v>7578.1999999999971</v>
      </c>
      <c r="Y38" s="23">
        <f t="shared" si="12"/>
        <v>38586.360000000044</v>
      </c>
      <c r="Z38" s="23">
        <f t="shared" si="12"/>
        <v>9661.9400000000023</v>
      </c>
      <c r="AA38" s="23">
        <f t="shared" si="12"/>
        <v>2350081.91</v>
      </c>
      <c r="AB38" s="23">
        <f t="shared" si="12"/>
        <v>-429065.35000000009</v>
      </c>
      <c r="AC38" s="23">
        <f t="shared" si="12"/>
        <v>-152291.25</v>
      </c>
      <c r="AD38" s="23">
        <f t="shared" si="12"/>
        <v>-186435.03000000003</v>
      </c>
      <c r="AE38" s="23">
        <f t="shared" si="12"/>
        <v>5173.4500000000116</v>
      </c>
      <c r="AF38" s="23">
        <f t="shared" si="12"/>
        <v>27146.690000000002</v>
      </c>
      <c r="AG38" s="23">
        <f t="shared" si="12"/>
        <v>-36536.700000000012</v>
      </c>
      <c r="AH38" s="23">
        <f t="shared" si="12"/>
        <v>52702.069999999949</v>
      </c>
      <c r="AI38" s="23">
        <f t="shared" si="12"/>
        <v>33280.850000000035</v>
      </c>
      <c r="AJ38" s="23">
        <f t="shared" si="12"/>
        <v>4350.210000000021</v>
      </c>
      <c r="AK38" s="23">
        <f t="shared" si="12"/>
        <v>7172.7399999999907</v>
      </c>
      <c r="AL38" s="23">
        <f t="shared" si="12"/>
        <v>17703.98000000001</v>
      </c>
      <c r="AM38" s="23">
        <f t="shared" si="12"/>
        <v>14055.469999999972</v>
      </c>
      <c r="AN38" s="23">
        <f t="shared" si="12"/>
        <v>11194.299999999996</v>
      </c>
      <c r="AO38" s="23">
        <f t="shared" si="12"/>
        <v>77484.39000000013</v>
      </c>
      <c r="AP38" s="23">
        <f t="shared" si="12"/>
        <v>-4235405.82</v>
      </c>
      <c r="AQ38" s="23">
        <f t="shared" si="12"/>
        <v>-5001.9499999999825</v>
      </c>
      <c r="AR38" s="23">
        <f t="shared" si="12"/>
        <v>-1686813.2199999988</v>
      </c>
      <c r="AS38" s="23">
        <f t="shared" si="12"/>
        <v>-868266.87999999989</v>
      </c>
      <c r="AT38" s="23">
        <f t="shared" si="12"/>
        <v>118395.51000000001</v>
      </c>
      <c r="AU38" s="23">
        <f t="shared" si="12"/>
        <v>3167.8699999999953</v>
      </c>
      <c r="AV38" s="23">
        <f t="shared" si="12"/>
        <v>4095.1699999999837</v>
      </c>
      <c r="AW38" s="23">
        <f t="shared" si="12"/>
        <v>21480.609999999986</v>
      </c>
      <c r="AX38" s="23">
        <f t="shared" si="12"/>
        <v>16837.229999999996</v>
      </c>
      <c r="AY38" s="23">
        <f t="shared" si="12"/>
        <v>19310.570000000007</v>
      </c>
      <c r="AZ38" s="23">
        <v>0</v>
      </c>
      <c r="BA38" s="23">
        <f t="shared" si="12"/>
        <v>453233.45999999996</v>
      </c>
      <c r="BB38" s="23">
        <f t="shared" si="12"/>
        <v>315597.29000000004</v>
      </c>
      <c r="BC38" s="23">
        <f t="shared" si="12"/>
        <v>-613763.45999999903</v>
      </c>
      <c r="BD38" s="23">
        <f t="shared" si="12"/>
        <v>20064.030000000028</v>
      </c>
      <c r="BE38" s="23">
        <f t="shared" si="12"/>
        <v>17377.089999999967</v>
      </c>
      <c r="BF38" s="23">
        <f t="shared" si="12"/>
        <v>1032877.2400000002</v>
      </c>
      <c r="BG38" s="23">
        <f t="shared" si="12"/>
        <v>24783.429999999935</v>
      </c>
      <c r="BH38" s="23">
        <f t="shared" si="12"/>
        <v>43429.929999999993</v>
      </c>
      <c r="BI38" s="23">
        <f t="shared" si="12"/>
        <v>22447.390000000014</v>
      </c>
      <c r="BJ38" s="23">
        <f t="shared" si="12"/>
        <v>63631.770000000019</v>
      </c>
      <c r="BK38" s="23">
        <f t="shared" si="12"/>
        <v>2829528.5099999979</v>
      </c>
      <c r="BL38" s="23">
        <f t="shared" si="12"/>
        <v>5302.9200000000128</v>
      </c>
      <c r="BM38" s="23">
        <f t="shared" si="12"/>
        <v>13106.200000000012</v>
      </c>
      <c r="BN38" s="23">
        <f t="shared" si="12"/>
        <v>75658.229999999981</v>
      </c>
      <c r="BO38" s="23">
        <f t="shared" si="12"/>
        <v>56832.469999999972</v>
      </c>
      <c r="BP38" s="23">
        <f t="shared" ref="BP38:EA38" si="13">BP17-BP37</f>
        <v>1335.3600000000006</v>
      </c>
      <c r="BQ38" s="23">
        <f t="shared" si="13"/>
        <v>-678478.62999999989</v>
      </c>
      <c r="BR38" s="23">
        <f t="shared" si="13"/>
        <v>59932.009999999776</v>
      </c>
      <c r="BS38" s="23">
        <f t="shared" si="13"/>
        <v>7663.5899999999674</v>
      </c>
      <c r="BT38" s="23">
        <f t="shared" si="13"/>
        <v>-3145.5500000000175</v>
      </c>
      <c r="BU38" s="23">
        <f t="shared" si="13"/>
        <v>-12997.080000000016</v>
      </c>
      <c r="BV38" s="23">
        <f t="shared" si="13"/>
        <v>-85466.32</v>
      </c>
      <c r="BW38" s="23">
        <f t="shared" si="13"/>
        <v>-210765.91000000003</v>
      </c>
      <c r="BX38" s="23">
        <f t="shared" si="13"/>
        <v>12627.100000000006</v>
      </c>
      <c r="BY38" s="23">
        <f t="shared" si="13"/>
        <v>11361.440000000002</v>
      </c>
      <c r="BZ38" s="23">
        <f t="shared" si="13"/>
        <v>9821.8500000000058</v>
      </c>
      <c r="CA38" s="23">
        <f t="shared" si="13"/>
        <v>4915.119999999999</v>
      </c>
      <c r="CB38" s="23">
        <f t="shared" si="13"/>
        <v>-713734.86000000313</v>
      </c>
      <c r="CC38" s="23">
        <f t="shared" si="13"/>
        <v>20978.23000000001</v>
      </c>
      <c r="CD38" s="23">
        <f t="shared" si="13"/>
        <v>-65552.540000000008</v>
      </c>
      <c r="CE38" s="23">
        <f t="shared" si="13"/>
        <v>-4312.5500000000029</v>
      </c>
      <c r="CF38" s="23">
        <f t="shared" si="13"/>
        <v>10840.979999999996</v>
      </c>
      <c r="CG38" s="23">
        <f t="shared" si="13"/>
        <v>17065.53</v>
      </c>
      <c r="CH38" s="23">
        <f t="shared" si="13"/>
        <v>16842.810000000012</v>
      </c>
      <c r="CI38" s="23">
        <f t="shared" si="13"/>
        <v>-15443.539999999979</v>
      </c>
      <c r="CJ38" s="23">
        <f t="shared" si="13"/>
        <v>8180.2999999999993</v>
      </c>
      <c r="CK38" s="23">
        <f t="shared" si="13"/>
        <v>140861.31000000006</v>
      </c>
      <c r="CL38" s="23">
        <f t="shared" si="13"/>
        <v>49046.560000000056</v>
      </c>
      <c r="CM38" s="23">
        <f t="shared" si="13"/>
        <v>3358.4399999999441</v>
      </c>
      <c r="CN38" s="23">
        <f t="shared" si="13"/>
        <v>804016.3599999994</v>
      </c>
      <c r="CO38" s="23">
        <f t="shared" si="13"/>
        <v>89633.879999999888</v>
      </c>
      <c r="CP38" s="23">
        <f t="shared" si="13"/>
        <v>20510.86</v>
      </c>
      <c r="CQ38" s="23">
        <f t="shared" si="13"/>
        <v>9885.640000000014</v>
      </c>
      <c r="CR38" s="23">
        <f t="shared" si="13"/>
        <v>16393.589999999997</v>
      </c>
      <c r="CS38" s="23">
        <f t="shared" si="13"/>
        <v>13263.829999999987</v>
      </c>
      <c r="CT38" s="23">
        <f t="shared" si="13"/>
        <v>-43.110000000000582</v>
      </c>
      <c r="CU38" s="23">
        <f t="shared" si="13"/>
        <v>45625.76999999996</v>
      </c>
      <c r="CV38" s="23">
        <f t="shared" si="13"/>
        <v>5781.8400000000038</v>
      </c>
      <c r="CW38" s="23">
        <f t="shared" si="13"/>
        <v>12687.290000000008</v>
      </c>
      <c r="CX38" s="23">
        <f t="shared" si="13"/>
        <v>237.73999999999069</v>
      </c>
      <c r="CY38" s="23">
        <f t="shared" si="13"/>
        <v>8651.489999999998</v>
      </c>
      <c r="CZ38" s="23">
        <f t="shared" si="13"/>
        <v>14256.060000000056</v>
      </c>
      <c r="DA38" s="23">
        <f t="shared" si="13"/>
        <v>-12261.5</v>
      </c>
      <c r="DB38" s="23">
        <f t="shared" si="13"/>
        <v>18755.299999999988</v>
      </c>
      <c r="DC38" s="23">
        <f t="shared" si="13"/>
        <v>-783.5</v>
      </c>
      <c r="DD38" s="23">
        <f t="shared" si="13"/>
        <v>9075.4799999999959</v>
      </c>
      <c r="DE38" s="23">
        <f t="shared" si="13"/>
        <v>-21777.62999999999</v>
      </c>
      <c r="DF38" s="23">
        <f t="shared" si="13"/>
        <v>102531.55000000075</v>
      </c>
      <c r="DG38" s="23">
        <f t="shared" si="13"/>
        <v>3760.2899999999936</v>
      </c>
      <c r="DH38" s="23">
        <f t="shared" si="13"/>
        <v>47473.839999999967</v>
      </c>
      <c r="DI38" s="23">
        <f t="shared" si="13"/>
        <v>59305.300000000047</v>
      </c>
      <c r="DJ38" s="23">
        <f t="shared" si="13"/>
        <v>44576.94</v>
      </c>
      <c r="DK38" s="23">
        <f t="shared" si="13"/>
        <v>20127.600000000035</v>
      </c>
      <c r="DL38" s="23">
        <f t="shared" si="13"/>
        <v>198105.41999999993</v>
      </c>
      <c r="DM38" s="23">
        <f t="shared" si="13"/>
        <v>29184.900000000023</v>
      </c>
      <c r="DN38" s="23">
        <f t="shared" si="13"/>
        <v>78745.400000000023</v>
      </c>
      <c r="DO38" s="23">
        <f t="shared" si="13"/>
        <v>168676.76</v>
      </c>
      <c r="DP38" s="23">
        <f t="shared" si="13"/>
        <v>20115.349999999977</v>
      </c>
      <c r="DQ38" s="23">
        <f t="shared" si="13"/>
        <v>0</v>
      </c>
      <c r="DR38" s="23">
        <f t="shared" si="13"/>
        <v>73064.720000000088</v>
      </c>
      <c r="DS38" s="23">
        <f t="shared" si="13"/>
        <v>44319.780000000028</v>
      </c>
      <c r="DT38" s="23">
        <f t="shared" si="13"/>
        <v>31246.390000000014</v>
      </c>
      <c r="DU38" s="23">
        <f t="shared" si="13"/>
        <v>31807.950000000012</v>
      </c>
      <c r="DV38" s="23">
        <f t="shared" si="13"/>
        <v>16586.419999999984</v>
      </c>
      <c r="DW38" s="23">
        <f t="shared" si="13"/>
        <v>29572.199999999953</v>
      </c>
      <c r="DX38" s="23">
        <f t="shared" si="13"/>
        <v>-1121.5800000000017</v>
      </c>
      <c r="DY38" s="23">
        <f t="shared" si="13"/>
        <v>-7222.2900000000081</v>
      </c>
      <c r="DZ38" s="23">
        <f t="shared" si="13"/>
        <v>-32101.020000000019</v>
      </c>
      <c r="EA38" s="23">
        <f t="shared" si="13"/>
        <v>-83300.98</v>
      </c>
      <c r="EB38" s="23">
        <f t="shared" ref="EB38:FX38" si="14">EB17-EB37</f>
        <v>33662.089999999967</v>
      </c>
      <c r="EC38" s="23">
        <f t="shared" si="14"/>
        <v>27317.449999999983</v>
      </c>
      <c r="ED38" s="23">
        <f t="shared" si="14"/>
        <v>-334512.36</v>
      </c>
      <c r="EE38" s="23">
        <f t="shared" si="14"/>
        <v>17778.329999999987</v>
      </c>
      <c r="EF38" s="23">
        <f t="shared" si="14"/>
        <v>80694.979999999865</v>
      </c>
      <c r="EG38" s="23">
        <f t="shared" si="14"/>
        <v>28923.410000000003</v>
      </c>
      <c r="EH38" s="23">
        <f t="shared" si="14"/>
        <v>28821.109999999986</v>
      </c>
      <c r="EI38" s="23">
        <f t="shared" si="14"/>
        <v>400370.05000000075</v>
      </c>
      <c r="EJ38" s="23">
        <f t="shared" si="14"/>
        <v>986891.04</v>
      </c>
      <c r="EK38" s="23">
        <f t="shared" si="14"/>
        <v>53617.31</v>
      </c>
      <c r="EL38" s="23">
        <f t="shared" si="14"/>
        <v>11410.909999999974</v>
      </c>
      <c r="EM38" s="23">
        <f t="shared" si="14"/>
        <v>7315.6399999999849</v>
      </c>
      <c r="EN38" s="23">
        <f t="shared" si="14"/>
        <v>60444.640000000014</v>
      </c>
      <c r="EO38" s="23">
        <f t="shared" si="14"/>
        <v>12799.619999999995</v>
      </c>
      <c r="EP38" s="23">
        <f t="shared" si="14"/>
        <v>-10269.059999999998</v>
      </c>
      <c r="EQ38" s="23">
        <f t="shared" si="14"/>
        <v>171641.43999999994</v>
      </c>
      <c r="ER38" s="23">
        <f t="shared" si="14"/>
        <v>-20740.190000000002</v>
      </c>
      <c r="ES38" s="23">
        <f t="shared" si="14"/>
        <v>7325.6000000000058</v>
      </c>
      <c r="ET38" s="23">
        <f t="shared" si="14"/>
        <v>19075.410000000003</v>
      </c>
      <c r="EU38" s="23">
        <f t="shared" si="14"/>
        <v>41878.559999999998</v>
      </c>
      <c r="EV38" s="23">
        <f t="shared" si="14"/>
        <v>-7546.3399999999965</v>
      </c>
      <c r="EW38" s="23">
        <f t="shared" si="14"/>
        <v>-28137.200000000012</v>
      </c>
      <c r="EX38" s="23">
        <f t="shared" si="14"/>
        <v>24794.53</v>
      </c>
      <c r="EY38" s="23">
        <f t="shared" si="14"/>
        <v>129240.10999999999</v>
      </c>
      <c r="EZ38" s="23">
        <f t="shared" si="14"/>
        <v>9891.8999999999942</v>
      </c>
      <c r="FA38" s="23">
        <f t="shared" si="14"/>
        <v>-758346.3600000001</v>
      </c>
      <c r="FB38" s="23">
        <f t="shared" si="14"/>
        <v>-3874.75</v>
      </c>
      <c r="FC38" s="23">
        <f t="shared" si="14"/>
        <v>-245082.20999999985</v>
      </c>
      <c r="FD38" s="23">
        <f t="shared" si="14"/>
        <v>23642.199999999953</v>
      </c>
      <c r="FE38" s="23">
        <f t="shared" si="14"/>
        <v>338.40000000000873</v>
      </c>
      <c r="FF38" s="23">
        <f t="shared" si="14"/>
        <v>22938.570000000007</v>
      </c>
      <c r="FG38" s="23">
        <f t="shared" si="14"/>
        <v>14649.100000000006</v>
      </c>
      <c r="FH38" s="23">
        <f t="shared" si="14"/>
        <v>-12567.54</v>
      </c>
      <c r="FI38" s="23">
        <f t="shared" si="14"/>
        <v>-123294.72</v>
      </c>
      <c r="FJ38" s="23">
        <f t="shared" si="14"/>
        <v>0</v>
      </c>
      <c r="FK38" s="23">
        <f t="shared" si="14"/>
        <v>-2073.1</v>
      </c>
      <c r="FL38" s="23">
        <f t="shared" si="14"/>
        <v>83418.899999999907</v>
      </c>
      <c r="FM38" s="23">
        <f t="shared" si="14"/>
        <v>-32800.790000000037</v>
      </c>
      <c r="FN38" s="23">
        <f t="shared" si="14"/>
        <v>165752.49000000022</v>
      </c>
      <c r="FO38" s="23">
        <f t="shared" si="14"/>
        <v>0</v>
      </c>
      <c r="FP38" s="23">
        <f t="shared" si="14"/>
        <v>-183720.26</v>
      </c>
      <c r="FQ38" s="23">
        <f t="shared" si="14"/>
        <v>0</v>
      </c>
      <c r="FR38" s="23">
        <f t="shared" si="14"/>
        <v>0</v>
      </c>
      <c r="FS38" s="23">
        <f t="shared" si="14"/>
        <v>0</v>
      </c>
      <c r="FT38" s="23">
        <f t="shared" si="14"/>
        <v>0</v>
      </c>
      <c r="FU38" s="23">
        <f t="shared" si="14"/>
        <v>54478.609999999986</v>
      </c>
      <c r="FV38" s="23">
        <f t="shared" si="14"/>
        <v>43987.409999999974</v>
      </c>
      <c r="FW38" s="23">
        <f t="shared" si="14"/>
        <v>10947.809999999998</v>
      </c>
      <c r="FX38" s="23">
        <f t="shared" si="14"/>
        <v>8668.3500000000058</v>
      </c>
      <c r="FY38" s="11"/>
      <c r="FZ38" s="19">
        <f>SUM(C38:FY38)</f>
        <v>4245284.9799999977</v>
      </c>
      <c r="GA38" s="23"/>
      <c r="GB38" s="24"/>
    </row>
    <row r="39" spans="1:184" x14ac:dyDescent="0.25">
      <c r="FY39" s="11"/>
    </row>
    <row r="40" spans="1:184" x14ac:dyDescent="0.25">
      <c r="A40" t="s">
        <v>418</v>
      </c>
      <c r="C40" s="23">
        <v>3586652.1</v>
      </c>
      <c r="D40" s="23">
        <v>20166926.655333333</v>
      </c>
      <c r="E40" s="23">
        <v>2830715.2728333329</v>
      </c>
      <c r="F40" s="23">
        <v>11845148.529999999</v>
      </c>
      <c r="G40" s="23">
        <v>263005.06</v>
      </c>
      <c r="H40" s="23">
        <v>669732.51</v>
      </c>
      <c r="I40" s="23">
        <v>4813884.0168542163</v>
      </c>
      <c r="J40" s="23">
        <v>1355554.2333333332</v>
      </c>
      <c r="K40" s="23">
        <v>172559</v>
      </c>
      <c r="L40" s="23">
        <v>489583.86849999998</v>
      </c>
      <c r="M40" s="23">
        <v>576651</v>
      </c>
      <c r="N40" s="23">
        <v>29575563.800000001</v>
      </c>
      <c r="O40" s="23">
        <v>5582366.1023333333</v>
      </c>
      <c r="P40" s="23">
        <v>225392.49</v>
      </c>
      <c r="Q40" s="23">
        <v>22784464.674833335</v>
      </c>
      <c r="R40" s="23">
        <v>4228839.49</v>
      </c>
      <c r="S40" s="23">
        <v>553899.4</v>
      </c>
      <c r="T40" s="23">
        <v>183595.92</v>
      </c>
      <c r="U40" s="23">
        <v>30770.49</v>
      </c>
      <c r="V40" s="23">
        <v>213799.13</v>
      </c>
      <c r="W40" s="23">
        <v>165881.46</v>
      </c>
      <c r="X40" s="23">
        <v>56038.61</v>
      </c>
      <c r="Y40" s="23">
        <v>509461.8</v>
      </c>
      <c r="Z40" s="23">
        <v>220449.13</v>
      </c>
      <c r="AA40" s="23">
        <v>11282091.305000002</v>
      </c>
      <c r="AB40" s="23">
        <v>4209174.3366060741</v>
      </c>
      <c r="AC40" s="23">
        <v>289673.8</v>
      </c>
      <c r="AD40" s="23">
        <v>477692.75</v>
      </c>
      <c r="AE40" s="23">
        <v>98726.54</v>
      </c>
      <c r="AF40" s="23">
        <v>144504.32000000001</v>
      </c>
      <c r="AG40" s="23">
        <v>228975.1</v>
      </c>
      <c r="AH40" s="23">
        <v>768265.16</v>
      </c>
      <c r="AI40" s="23">
        <v>326812.49</v>
      </c>
      <c r="AJ40" s="23">
        <v>167839.18</v>
      </c>
      <c r="AK40" s="23">
        <v>164296.72</v>
      </c>
      <c r="AL40" s="23">
        <v>150568.68</v>
      </c>
      <c r="AM40" s="23">
        <v>291067.7</v>
      </c>
      <c r="AN40" s="23">
        <v>54380.73</v>
      </c>
      <c r="AO40" s="23">
        <v>2656558.4270883333</v>
      </c>
      <c r="AP40" s="23">
        <v>22203233.649833336</v>
      </c>
      <c r="AQ40" s="23">
        <v>167583.24</v>
      </c>
      <c r="AR40" s="23">
        <v>26701059.088333331</v>
      </c>
      <c r="AS40" s="23">
        <v>2087196.5733333332</v>
      </c>
      <c r="AT40" s="23">
        <v>1006578.45</v>
      </c>
      <c r="AU40" s="23">
        <v>222855.4</v>
      </c>
      <c r="AV40" s="23">
        <v>278143.99</v>
      </c>
      <c r="AW40" s="23">
        <v>236992.1</v>
      </c>
      <c r="AX40" s="23">
        <v>51059.61</v>
      </c>
      <c r="AY40" s="23">
        <v>290642.62</v>
      </c>
      <c r="AZ40" s="23">
        <v>8555298.6917279996</v>
      </c>
      <c r="BA40" s="23">
        <v>5394332.457072</v>
      </c>
      <c r="BB40" s="23">
        <v>5775752.4070500005</v>
      </c>
      <c r="BC40" s="27">
        <v>12164677.629999999</v>
      </c>
      <c r="BD40" s="23">
        <v>1619767.5085433335</v>
      </c>
      <c r="BE40" s="23">
        <v>713079.23</v>
      </c>
      <c r="BF40" s="23">
        <v>13327076.332333334</v>
      </c>
      <c r="BG40" s="23">
        <v>744062.96694000007</v>
      </c>
      <c r="BH40" s="23">
        <v>390425.13</v>
      </c>
      <c r="BI40" s="23">
        <v>270409.87</v>
      </c>
      <c r="BJ40" s="23">
        <v>2971323.0300000003</v>
      </c>
      <c r="BK40" s="23">
        <v>17290065.629999999</v>
      </c>
      <c r="BL40" s="23">
        <v>184519.43</v>
      </c>
      <c r="BM40" s="23">
        <v>272664.88</v>
      </c>
      <c r="BN40" s="23">
        <v>1880489.42</v>
      </c>
      <c r="BO40" s="23">
        <v>790299.61</v>
      </c>
      <c r="BP40" s="23">
        <v>103026.44</v>
      </c>
      <c r="BQ40" s="23">
        <v>2420791.41</v>
      </c>
      <c r="BR40" s="23">
        <v>3022487.49</v>
      </c>
      <c r="BS40" s="23">
        <v>607180.73</v>
      </c>
      <c r="BT40" s="23">
        <v>204153.51</v>
      </c>
      <c r="BU40" s="23">
        <v>267808.89</v>
      </c>
      <c r="BV40" s="23">
        <v>85466.32</v>
      </c>
      <c r="BW40" s="23">
        <v>535857.65</v>
      </c>
      <c r="BX40" s="23">
        <v>33090.589999999997</v>
      </c>
      <c r="BY40" s="23">
        <v>171847.06</v>
      </c>
      <c r="BZ40" s="23">
        <v>193236.33</v>
      </c>
      <c r="CA40" s="23">
        <v>11390.85</v>
      </c>
      <c r="CB40" s="23">
        <v>32701671.706666671</v>
      </c>
      <c r="CC40" s="23">
        <v>187028.59</v>
      </c>
      <c r="CD40" s="23">
        <v>301084.13</v>
      </c>
      <c r="CE40" s="23">
        <v>124535.69</v>
      </c>
      <c r="CF40" s="23">
        <v>109827.61</v>
      </c>
      <c r="CG40" s="23">
        <v>202550.44</v>
      </c>
      <c r="CH40" s="23">
        <v>120928.64</v>
      </c>
      <c r="CI40" s="23">
        <v>410001.54</v>
      </c>
      <c r="CJ40" s="23">
        <v>29104.7</v>
      </c>
      <c r="CK40" s="23">
        <v>3117764.5200000005</v>
      </c>
      <c r="CL40" s="23">
        <v>915370.1</v>
      </c>
      <c r="CM40" s="23">
        <v>616049.76</v>
      </c>
      <c r="CN40" s="23">
        <v>12791905.593333336</v>
      </c>
      <c r="CO40" s="23">
        <v>4899093.2158333333</v>
      </c>
      <c r="CP40" s="23">
        <v>35504.75</v>
      </c>
      <c r="CQ40" s="23">
        <v>572063.24</v>
      </c>
      <c r="CR40" s="23">
        <v>243833.16</v>
      </c>
      <c r="CS40" s="23">
        <v>206603.39</v>
      </c>
      <c r="CT40" s="23">
        <v>118741.08</v>
      </c>
      <c r="CU40" s="27">
        <v>288597.59000000003</v>
      </c>
      <c r="CV40" s="23">
        <v>40509.03</v>
      </c>
      <c r="CW40" s="23">
        <v>134222.41</v>
      </c>
      <c r="CX40" s="23">
        <v>257345.19</v>
      </c>
      <c r="CY40" s="23">
        <v>64202.93</v>
      </c>
      <c r="CZ40" s="23">
        <v>1022112.447</v>
      </c>
      <c r="DA40" s="23">
        <v>160487.10999999999</v>
      </c>
      <c r="DB40" s="23">
        <v>239200.78</v>
      </c>
      <c r="DC40" s="23">
        <v>126062.29</v>
      </c>
      <c r="DD40" s="23">
        <v>96007.35</v>
      </c>
      <c r="DE40" s="23">
        <v>99679.65</v>
      </c>
      <c r="DF40" s="23">
        <v>10549643.213333335</v>
      </c>
      <c r="DG40" s="23">
        <v>40634.730000000003</v>
      </c>
      <c r="DH40" s="23">
        <v>730060.64716666669</v>
      </c>
      <c r="DI40" s="23">
        <v>969860.24</v>
      </c>
      <c r="DJ40" s="23">
        <v>426282.01</v>
      </c>
      <c r="DK40" s="23">
        <v>353546.91</v>
      </c>
      <c r="DL40" s="23">
        <v>3116203.1833333336</v>
      </c>
      <c r="DM40" s="23">
        <v>259034.3</v>
      </c>
      <c r="DN40" s="23">
        <v>515830.77</v>
      </c>
      <c r="DO40" s="23">
        <v>1944649.18</v>
      </c>
      <c r="DP40" s="23">
        <v>202551.39</v>
      </c>
      <c r="DQ40" s="23">
        <v>0</v>
      </c>
      <c r="DR40" s="23">
        <v>991662.88</v>
      </c>
      <c r="DS40" s="23">
        <v>526629.53</v>
      </c>
      <c r="DT40" s="23">
        <v>210804.75</v>
      </c>
      <c r="DU40" s="23">
        <v>283783.19</v>
      </c>
      <c r="DV40" s="23">
        <v>256387.55</v>
      </c>
      <c r="DW40" s="23">
        <v>285056.84000000003</v>
      </c>
      <c r="DX40" s="23">
        <v>111007.94</v>
      </c>
      <c r="DY40" s="23">
        <v>179140.01</v>
      </c>
      <c r="DZ40" s="23">
        <v>351191.81</v>
      </c>
      <c r="EA40" s="23">
        <v>83300.98</v>
      </c>
      <c r="EB40" s="23">
        <v>319570.57</v>
      </c>
      <c r="EC40" s="23">
        <v>214329.95</v>
      </c>
      <c r="ED40" s="23">
        <v>200106.43</v>
      </c>
      <c r="EE40" s="23">
        <v>220928.23</v>
      </c>
      <c r="EF40" s="23">
        <v>1022572.17</v>
      </c>
      <c r="EG40" s="23">
        <v>208354.87</v>
      </c>
      <c r="EH40" s="23">
        <v>240801.43</v>
      </c>
      <c r="EI40" s="23">
        <v>9457908.3199999984</v>
      </c>
      <c r="EJ40" s="23">
        <v>5265043.28</v>
      </c>
      <c r="EK40" s="23">
        <v>275486.11</v>
      </c>
      <c r="EL40" s="23">
        <v>285279.81666666671</v>
      </c>
      <c r="EM40" s="23">
        <v>211777.23</v>
      </c>
      <c r="EN40" s="23">
        <v>684421.12</v>
      </c>
      <c r="EO40" s="23">
        <v>230501.94</v>
      </c>
      <c r="EP40" s="23">
        <v>163095.31</v>
      </c>
      <c r="EQ40" s="23">
        <v>1198897.1000000001</v>
      </c>
      <c r="ER40" s="23">
        <v>157100.31</v>
      </c>
      <c r="ES40" s="23">
        <v>171805.46</v>
      </c>
      <c r="ET40" s="23">
        <v>202607.38</v>
      </c>
      <c r="EU40" s="23">
        <v>440646.76</v>
      </c>
      <c r="EV40" s="23">
        <v>85517.54</v>
      </c>
      <c r="EW40" s="23">
        <v>362361.5</v>
      </c>
      <c r="EX40" s="23">
        <v>207396.52</v>
      </c>
      <c r="EY40" s="23">
        <v>303249.13</v>
      </c>
      <c r="EZ40" s="23">
        <v>128566.41</v>
      </c>
      <c r="FA40" s="23">
        <v>755010.32300000009</v>
      </c>
      <c r="FB40" s="23">
        <v>12221.33</v>
      </c>
      <c r="FC40" s="23">
        <v>1036345.7625</v>
      </c>
      <c r="FD40" s="23">
        <v>290411.21000000002</v>
      </c>
      <c r="FE40" s="23">
        <v>99414.93</v>
      </c>
      <c r="FF40" s="23">
        <v>209655.66</v>
      </c>
      <c r="FG40" s="23">
        <v>135700.13</v>
      </c>
      <c r="FH40" s="23">
        <v>63688.61</v>
      </c>
      <c r="FI40" s="23">
        <v>123294.72</v>
      </c>
      <c r="FJ40" s="23">
        <v>0</v>
      </c>
      <c r="FK40" s="23">
        <v>2073.1</v>
      </c>
      <c r="FL40" s="23">
        <v>1308310.5966666667</v>
      </c>
      <c r="FM40" s="23">
        <v>1436280.1</v>
      </c>
      <c r="FN40" s="23">
        <v>10612566.929333333</v>
      </c>
      <c r="FO40" s="23">
        <v>0</v>
      </c>
      <c r="FP40" s="23">
        <v>166355.71250000002</v>
      </c>
      <c r="FQ40" s="23">
        <v>0</v>
      </c>
      <c r="FR40" s="23">
        <v>0</v>
      </c>
      <c r="FS40" s="23">
        <v>0</v>
      </c>
      <c r="FT40" s="23">
        <v>0</v>
      </c>
      <c r="FU40" s="23">
        <v>461925.7</v>
      </c>
      <c r="FV40" s="23">
        <v>396569.06</v>
      </c>
      <c r="FW40" s="23">
        <v>200307.1</v>
      </c>
      <c r="FX40" s="23">
        <v>73761.259999999995</v>
      </c>
      <c r="FY40" s="11"/>
      <c r="FZ40" s="24"/>
    </row>
    <row r="41" spans="1:184" x14ac:dyDescent="0.25">
      <c r="A41" t="s">
        <v>419</v>
      </c>
      <c r="C41" s="40">
        <f>C29-C40</f>
        <v>-73155.270000000019</v>
      </c>
      <c r="D41" s="23">
        <f t="shared" ref="D41:BO41" si="15">D29-D40</f>
        <v>838300.18466666713</v>
      </c>
      <c r="E41" s="23">
        <f t="shared" si="15"/>
        <v>-217081.142833333</v>
      </c>
      <c r="F41" s="23">
        <f t="shared" si="15"/>
        <v>389579.3200000003</v>
      </c>
      <c r="G41" s="23">
        <f t="shared" si="15"/>
        <v>87279.409999999974</v>
      </c>
      <c r="H41" s="23">
        <f t="shared" si="15"/>
        <v>65278.069999999949</v>
      </c>
      <c r="I41" s="23">
        <f t="shared" si="15"/>
        <v>-224608.11685421597</v>
      </c>
      <c r="J41" s="23">
        <f t="shared" si="15"/>
        <v>74206.896666666726</v>
      </c>
      <c r="K41" s="23">
        <f t="shared" si="15"/>
        <v>24326.640000000014</v>
      </c>
      <c r="L41" s="23">
        <f t="shared" si="15"/>
        <v>-187311.23849999998</v>
      </c>
      <c r="M41" s="23">
        <f t="shared" si="15"/>
        <v>-49800.920000000042</v>
      </c>
      <c r="N41" s="23">
        <f t="shared" si="15"/>
        <v>1471931.7799999975</v>
      </c>
      <c r="O41" s="23">
        <f t="shared" si="15"/>
        <v>-69676.032333333045</v>
      </c>
      <c r="P41" s="23">
        <f t="shared" si="15"/>
        <v>22145.900000000023</v>
      </c>
      <c r="Q41" s="23">
        <f t="shared" si="15"/>
        <v>1048946.9351666644</v>
      </c>
      <c r="R41" s="23">
        <f t="shared" si="15"/>
        <v>112716.1799999997</v>
      </c>
      <c r="S41" s="23">
        <f t="shared" si="15"/>
        <v>-1754.7600000000093</v>
      </c>
      <c r="T41" s="23">
        <f t="shared" si="15"/>
        <v>980.81999999997788</v>
      </c>
      <c r="U41" s="23">
        <f t="shared" si="15"/>
        <v>6895.7199999999975</v>
      </c>
      <c r="V41" s="23">
        <f t="shared" si="15"/>
        <v>19795.119999999995</v>
      </c>
      <c r="W41" s="23">
        <f t="shared" si="15"/>
        <v>23682.580000000016</v>
      </c>
      <c r="X41" s="23">
        <f t="shared" si="15"/>
        <v>7578.1999999999971</v>
      </c>
      <c r="Y41" s="23">
        <f t="shared" si="15"/>
        <v>38586.360000000044</v>
      </c>
      <c r="Z41" s="23">
        <f t="shared" si="15"/>
        <v>9661.9400000000023</v>
      </c>
      <c r="AA41" s="23">
        <f t="shared" si="15"/>
        <v>2346541.214999998</v>
      </c>
      <c r="AB41" s="23">
        <f t="shared" si="15"/>
        <v>-431361.98660607403</v>
      </c>
      <c r="AC41" s="23">
        <f t="shared" si="15"/>
        <v>-152291.25</v>
      </c>
      <c r="AD41" s="23">
        <f t="shared" si="15"/>
        <v>-193943.27000000002</v>
      </c>
      <c r="AE41" s="23">
        <f t="shared" si="15"/>
        <v>5173.4500000000116</v>
      </c>
      <c r="AF41" s="23">
        <f t="shared" si="15"/>
        <v>27146.690000000002</v>
      </c>
      <c r="AG41" s="23">
        <f t="shared" si="15"/>
        <v>-36536.700000000012</v>
      </c>
      <c r="AH41" s="23">
        <f t="shared" si="15"/>
        <v>52702.069999999949</v>
      </c>
      <c r="AI41" s="23">
        <f t="shared" si="15"/>
        <v>33280.850000000035</v>
      </c>
      <c r="AJ41" s="23">
        <f t="shared" si="15"/>
        <v>4350.210000000021</v>
      </c>
      <c r="AK41" s="23">
        <f t="shared" si="15"/>
        <v>7172.7399999999907</v>
      </c>
      <c r="AL41" s="23">
        <f t="shared" si="15"/>
        <v>17703.98000000001</v>
      </c>
      <c r="AM41" s="23">
        <f t="shared" si="15"/>
        <v>14055.469999999972</v>
      </c>
      <c r="AN41" s="23">
        <f t="shared" si="15"/>
        <v>11194.299999999996</v>
      </c>
      <c r="AO41" s="23">
        <f t="shared" si="15"/>
        <v>76739.582911666483</v>
      </c>
      <c r="AP41" s="23">
        <f t="shared" si="15"/>
        <v>-4242332.3498333357</v>
      </c>
      <c r="AQ41" s="23">
        <f t="shared" si="15"/>
        <v>-5001.9499999999825</v>
      </c>
      <c r="AR41" s="23">
        <f t="shared" si="15"/>
        <v>-1790545.4283333309</v>
      </c>
      <c r="AS41" s="23">
        <f t="shared" si="15"/>
        <v>-870787.46333333314</v>
      </c>
      <c r="AT41" s="23">
        <f t="shared" si="15"/>
        <v>118145.51000000001</v>
      </c>
      <c r="AU41" s="23">
        <f t="shared" si="15"/>
        <v>3167.8699999999953</v>
      </c>
      <c r="AV41" s="23">
        <f t="shared" si="15"/>
        <v>4095.1699999999837</v>
      </c>
      <c r="AW41" s="23">
        <f t="shared" si="15"/>
        <v>21480.609999999986</v>
      </c>
      <c r="AX41" s="23">
        <f t="shared" si="15"/>
        <v>16837.229999999996</v>
      </c>
      <c r="AY41" s="23">
        <f t="shared" si="15"/>
        <v>19310.570000000007</v>
      </c>
      <c r="AZ41" s="23">
        <v>0</v>
      </c>
      <c r="BA41" s="23">
        <f t="shared" si="15"/>
        <v>452409.15292800032</v>
      </c>
      <c r="BB41" s="23">
        <f t="shared" si="15"/>
        <v>315107.82294999994</v>
      </c>
      <c r="BC41" s="23">
        <f t="shared" si="15"/>
        <v>-766998.04999999888</v>
      </c>
      <c r="BD41" s="23">
        <f t="shared" si="15"/>
        <v>19748.601456666598</v>
      </c>
      <c r="BE41" s="23">
        <f t="shared" si="15"/>
        <v>17377.089999999967</v>
      </c>
      <c r="BF41" s="23">
        <f t="shared" si="15"/>
        <v>1011145.7276666667</v>
      </c>
      <c r="BG41" s="23">
        <f t="shared" si="15"/>
        <v>24718.173059999943</v>
      </c>
      <c r="BH41" s="23">
        <f t="shared" si="15"/>
        <v>43429.929999999993</v>
      </c>
      <c r="BI41" s="23">
        <f t="shared" si="15"/>
        <v>22447.390000000014</v>
      </c>
      <c r="BJ41" s="23">
        <f t="shared" si="15"/>
        <v>63131.769999999553</v>
      </c>
      <c r="BK41" s="23">
        <f t="shared" si="15"/>
        <v>2827086.6099999994</v>
      </c>
      <c r="BL41" s="23">
        <f t="shared" si="15"/>
        <v>5302.9200000000128</v>
      </c>
      <c r="BM41" s="23">
        <f t="shared" si="15"/>
        <v>13106.200000000012</v>
      </c>
      <c r="BN41" s="23">
        <f t="shared" si="15"/>
        <v>75658.229999999981</v>
      </c>
      <c r="BO41" s="23">
        <f t="shared" si="15"/>
        <v>56832.469999999972</v>
      </c>
      <c r="BP41" s="23">
        <f t="shared" ref="BP41:EA41" si="16">BP29-BP40</f>
        <v>1335.3600000000006</v>
      </c>
      <c r="BQ41" s="23">
        <f t="shared" si="16"/>
        <v>-688962.52000000025</v>
      </c>
      <c r="BR41" s="23">
        <f t="shared" si="16"/>
        <v>59932.009999999776</v>
      </c>
      <c r="BS41" s="23">
        <f t="shared" si="16"/>
        <v>7663.5899999999674</v>
      </c>
      <c r="BT41" s="23">
        <f t="shared" si="16"/>
        <v>-3145.5500000000175</v>
      </c>
      <c r="BU41" s="23">
        <f t="shared" si="16"/>
        <v>-12997.080000000016</v>
      </c>
      <c r="BV41" s="23">
        <f t="shared" si="16"/>
        <v>-85466.32</v>
      </c>
      <c r="BW41" s="23">
        <f t="shared" si="16"/>
        <v>-210765.91000000003</v>
      </c>
      <c r="BX41" s="23">
        <f t="shared" si="16"/>
        <v>12627.100000000006</v>
      </c>
      <c r="BY41" s="23">
        <f t="shared" si="16"/>
        <v>11361.440000000002</v>
      </c>
      <c r="BZ41" s="23">
        <f t="shared" si="16"/>
        <v>9821.8500000000058</v>
      </c>
      <c r="CA41" s="23">
        <f t="shared" si="16"/>
        <v>4915.119999999999</v>
      </c>
      <c r="CB41" s="23">
        <f t="shared" si="16"/>
        <v>-750513.16666667163</v>
      </c>
      <c r="CC41" s="23">
        <f t="shared" si="16"/>
        <v>20978.23000000001</v>
      </c>
      <c r="CD41" s="23">
        <f t="shared" si="16"/>
        <v>-65552.540000000008</v>
      </c>
      <c r="CE41" s="23">
        <f t="shared" si="16"/>
        <v>-4312.5500000000029</v>
      </c>
      <c r="CF41" s="23">
        <f t="shared" si="16"/>
        <v>10840.979999999996</v>
      </c>
      <c r="CG41" s="23">
        <f t="shared" si="16"/>
        <v>17065.53</v>
      </c>
      <c r="CH41" s="23">
        <f t="shared" si="16"/>
        <v>16842.810000000012</v>
      </c>
      <c r="CI41" s="23">
        <f t="shared" si="16"/>
        <v>-15443.539999999979</v>
      </c>
      <c r="CJ41" s="23">
        <f t="shared" si="16"/>
        <v>8180.2999999999993</v>
      </c>
      <c r="CK41" s="23">
        <f t="shared" si="16"/>
        <v>122489.33999999939</v>
      </c>
      <c r="CL41" s="23">
        <f t="shared" si="16"/>
        <v>49046.560000000056</v>
      </c>
      <c r="CM41" s="23">
        <f t="shared" si="16"/>
        <v>3358.4399999999441</v>
      </c>
      <c r="CN41" s="23">
        <f t="shared" si="16"/>
        <v>801954.06666666456</v>
      </c>
      <c r="CO41" s="23">
        <f t="shared" si="16"/>
        <v>86872.724166667089</v>
      </c>
      <c r="CP41" s="23">
        <f t="shared" si="16"/>
        <v>20510.86</v>
      </c>
      <c r="CQ41" s="23">
        <f t="shared" si="16"/>
        <v>9885.640000000014</v>
      </c>
      <c r="CR41" s="23">
        <f t="shared" si="16"/>
        <v>16393.589999999997</v>
      </c>
      <c r="CS41" s="23">
        <f t="shared" si="16"/>
        <v>13263.829999999987</v>
      </c>
      <c r="CT41" s="23">
        <f t="shared" si="16"/>
        <v>-43.110000000000582</v>
      </c>
      <c r="CU41" s="23">
        <f t="shared" si="16"/>
        <v>45625.76999999996</v>
      </c>
      <c r="CV41" s="23">
        <f t="shared" si="16"/>
        <v>5781.8400000000038</v>
      </c>
      <c r="CW41" s="23">
        <f t="shared" si="16"/>
        <v>12687.290000000008</v>
      </c>
      <c r="CX41" s="23">
        <f t="shared" si="16"/>
        <v>237.73999999999069</v>
      </c>
      <c r="CY41" s="23">
        <f t="shared" si="16"/>
        <v>4474.1700000000055</v>
      </c>
      <c r="CZ41" s="23">
        <f t="shared" si="16"/>
        <v>13302.032999999938</v>
      </c>
      <c r="DA41" s="23">
        <f t="shared" si="16"/>
        <v>-12261.5</v>
      </c>
      <c r="DB41" s="23">
        <f t="shared" si="16"/>
        <v>18755.299999999988</v>
      </c>
      <c r="DC41" s="23">
        <f t="shared" si="16"/>
        <v>-783.5</v>
      </c>
      <c r="DD41" s="23">
        <f t="shared" si="16"/>
        <v>9075.4799999999959</v>
      </c>
      <c r="DE41" s="23">
        <f t="shared" si="16"/>
        <v>-21777.62999999999</v>
      </c>
      <c r="DF41" s="23">
        <f t="shared" si="16"/>
        <v>100310.96666666493</v>
      </c>
      <c r="DG41" s="23">
        <f t="shared" si="16"/>
        <v>3760.2899999999936</v>
      </c>
      <c r="DH41" s="23">
        <f t="shared" si="16"/>
        <v>46311.122833333327</v>
      </c>
      <c r="DI41" s="23">
        <f t="shared" si="16"/>
        <v>61671.790000000037</v>
      </c>
      <c r="DJ41" s="23">
        <f t="shared" si="16"/>
        <v>44576.94</v>
      </c>
      <c r="DK41" s="23">
        <f t="shared" si="16"/>
        <v>20127.600000000035</v>
      </c>
      <c r="DL41" s="23">
        <f t="shared" si="16"/>
        <v>197568.19666666631</v>
      </c>
      <c r="DM41" s="23">
        <f t="shared" si="16"/>
        <v>29184.900000000023</v>
      </c>
      <c r="DN41" s="23">
        <f t="shared" si="16"/>
        <v>78745.400000000023</v>
      </c>
      <c r="DO41" s="23">
        <f t="shared" si="16"/>
        <v>168676.76</v>
      </c>
      <c r="DP41" s="23">
        <f t="shared" si="16"/>
        <v>20115.349999999977</v>
      </c>
      <c r="DQ41" s="23">
        <f t="shared" si="16"/>
        <v>0</v>
      </c>
      <c r="DR41" s="23">
        <f t="shared" si="16"/>
        <v>73064.720000000088</v>
      </c>
      <c r="DS41" s="23">
        <f t="shared" si="16"/>
        <v>44319.780000000028</v>
      </c>
      <c r="DT41" s="23">
        <f t="shared" si="16"/>
        <v>31246.390000000014</v>
      </c>
      <c r="DU41" s="23">
        <f t="shared" si="16"/>
        <v>31807.950000000012</v>
      </c>
      <c r="DV41" s="23">
        <f t="shared" si="16"/>
        <v>16586.419999999984</v>
      </c>
      <c r="DW41" s="23">
        <f t="shared" si="16"/>
        <v>29572.199999999953</v>
      </c>
      <c r="DX41" s="23">
        <f t="shared" si="16"/>
        <v>-1121.5800000000017</v>
      </c>
      <c r="DY41" s="23">
        <f t="shared" si="16"/>
        <v>-7222.2900000000081</v>
      </c>
      <c r="DZ41" s="23">
        <f t="shared" si="16"/>
        <v>-32101.020000000019</v>
      </c>
      <c r="EA41" s="23">
        <f t="shared" si="16"/>
        <v>-83300.98</v>
      </c>
      <c r="EB41" s="23">
        <f t="shared" ref="EB41:FX41" si="17">EB29-EB40</f>
        <v>33662.089999999967</v>
      </c>
      <c r="EC41" s="23">
        <f t="shared" si="17"/>
        <v>27317.449999999983</v>
      </c>
      <c r="ED41" s="23">
        <f t="shared" si="17"/>
        <v>-200106.43</v>
      </c>
      <c r="EE41" s="23">
        <f t="shared" si="17"/>
        <v>17778.329999999987</v>
      </c>
      <c r="EF41" s="23">
        <f t="shared" si="17"/>
        <v>80694.979999999865</v>
      </c>
      <c r="EG41" s="23">
        <f t="shared" si="17"/>
        <v>28923.410000000003</v>
      </c>
      <c r="EH41" s="23">
        <f t="shared" si="17"/>
        <v>28821.109999999986</v>
      </c>
      <c r="EI41" s="23">
        <f t="shared" si="17"/>
        <v>389163.25000000186</v>
      </c>
      <c r="EJ41" s="23">
        <f t="shared" si="17"/>
        <v>986141.04</v>
      </c>
      <c r="EK41" s="23">
        <f t="shared" si="17"/>
        <v>53617.31</v>
      </c>
      <c r="EL41" s="23">
        <f t="shared" si="17"/>
        <v>11160.993333333288</v>
      </c>
      <c r="EM41" s="23">
        <f t="shared" si="17"/>
        <v>7315.6399999999849</v>
      </c>
      <c r="EN41" s="23">
        <f t="shared" si="17"/>
        <v>60444.640000000014</v>
      </c>
      <c r="EO41" s="23">
        <f t="shared" si="17"/>
        <v>12799.619999999995</v>
      </c>
      <c r="EP41" s="23">
        <f t="shared" si="17"/>
        <v>-10269.059999999998</v>
      </c>
      <c r="EQ41" s="23">
        <f t="shared" si="17"/>
        <v>164476.19999999995</v>
      </c>
      <c r="ER41" s="23">
        <f t="shared" si="17"/>
        <v>-20740.190000000002</v>
      </c>
      <c r="ES41" s="23">
        <f t="shared" si="17"/>
        <v>7325.6000000000058</v>
      </c>
      <c r="ET41" s="23">
        <f t="shared" si="17"/>
        <v>19075.410000000003</v>
      </c>
      <c r="EU41" s="23">
        <f t="shared" si="17"/>
        <v>41878.559999999998</v>
      </c>
      <c r="EV41" s="23">
        <f t="shared" si="17"/>
        <v>-7546.3399999999965</v>
      </c>
      <c r="EW41" s="23">
        <f t="shared" si="17"/>
        <v>-28137.200000000012</v>
      </c>
      <c r="EX41" s="23">
        <f t="shared" si="17"/>
        <v>24794.53</v>
      </c>
      <c r="EY41" s="23">
        <f t="shared" si="17"/>
        <v>129240.10999999999</v>
      </c>
      <c r="EZ41" s="23">
        <f t="shared" si="17"/>
        <v>9891.8999999999942</v>
      </c>
      <c r="FA41" s="23">
        <f t="shared" si="17"/>
        <v>-751218.25300000014</v>
      </c>
      <c r="FB41" s="23">
        <f t="shared" si="17"/>
        <v>-3874.75</v>
      </c>
      <c r="FC41" s="23">
        <f t="shared" si="17"/>
        <v>-246166.15249999997</v>
      </c>
      <c r="FD41" s="23">
        <f t="shared" si="17"/>
        <v>23642.199999999953</v>
      </c>
      <c r="FE41" s="23">
        <f t="shared" si="17"/>
        <v>338.40000000000873</v>
      </c>
      <c r="FF41" s="23">
        <f t="shared" si="17"/>
        <v>22938.570000000007</v>
      </c>
      <c r="FG41" s="23">
        <f t="shared" si="17"/>
        <v>14649.100000000006</v>
      </c>
      <c r="FH41" s="23">
        <f t="shared" si="17"/>
        <v>-12567.54</v>
      </c>
      <c r="FI41" s="23">
        <f t="shared" si="17"/>
        <v>-123294.72</v>
      </c>
      <c r="FJ41" s="23">
        <f t="shared" si="17"/>
        <v>0</v>
      </c>
      <c r="FK41" s="23">
        <f t="shared" si="17"/>
        <v>-2073.1</v>
      </c>
      <c r="FL41" s="23">
        <f t="shared" si="17"/>
        <v>81391.903333333321</v>
      </c>
      <c r="FM41" s="23">
        <f t="shared" si="17"/>
        <v>-33969.090000000084</v>
      </c>
      <c r="FN41" s="23">
        <f t="shared" si="17"/>
        <v>163396.45066666789</v>
      </c>
      <c r="FO41" s="23">
        <f t="shared" si="17"/>
        <v>0</v>
      </c>
      <c r="FP41" s="23">
        <f t="shared" si="17"/>
        <v>-166355.71250000002</v>
      </c>
      <c r="FQ41" s="23">
        <f t="shared" si="17"/>
        <v>0</v>
      </c>
      <c r="FR41" s="23">
        <f t="shared" si="17"/>
        <v>0</v>
      </c>
      <c r="FS41" s="23">
        <f t="shared" si="17"/>
        <v>0</v>
      </c>
      <c r="FT41" s="23">
        <f t="shared" si="17"/>
        <v>0</v>
      </c>
      <c r="FU41" s="23">
        <f t="shared" si="17"/>
        <v>54478.609999999986</v>
      </c>
      <c r="FV41" s="23">
        <f t="shared" si="17"/>
        <v>43987.409999999974</v>
      </c>
      <c r="FW41" s="23">
        <f t="shared" si="17"/>
        <v>10947.809999999998</v>
      </c>
      <c r="FX41" s="23">
        <f t="shared" si="17"/>
        <v>8668.3500000000058</v>
      </c>
      <c r="FY41" s="11"/>
      <c r="FZ41" s="24">
        <f>SUM(C41:FY41)</f>
        <v>4025103.1565126954</v>
      </c>
    </row>
    <row r="42" spans="1:184" x14ac:dyDescent="0.25"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/>
      <c r="DS42" s="24"/>
      <c r="DT42" s="24"/>
      <c r="DU42" s="24"/>
      <c r="DV42" s="24"/>
      <c r="DW42" s="24"/>
      <c r="DX42" s="24"/>
      <c r="DY42" s="24"/>
      <c r="DZ42" s="24"/>
      <c r="EA42" s="24"/>
      <c r="EB42" s="24"/>
      <c r="EC42" s="24"/>
      <c r="ED42" s="24"/>
      <c r="EE42" s="24"/>
      <c r="EF42" s="24"/>
      <c r="EG42" s="24"/>
      <c r="EH42" s="24"/>
      <c r="EI42" s="24"/>
      <c r="EJ42" s="24"/>
      <c r="EK42" s="24"/>
      <c r="EL42" s="24"/>
      <c r="EM42" s="24"/>
      <c r="EN42" s="24"/>
      <c r="EO42" s="24"/>
      <c r="EP42" s="24"/>
      <c r="EQ42" s="24"/>
      <c r="ER42" s="24"/>
      <c r="ES42" s="24"/>
      <c r="ET42" s="24"/>
      <c r="EU42" s="24"/>
      <c r="EV42" s="24"/>
      <c r="EW42" s="24"/>
      <c r="EX42" s="24"/>
      <c r="EY42" s="24"/>
      <c r="EZ42" s="24"/>
      <c r="FA42" s="24"/>
      <c r="FB42" s="24"/>
      <c r="FC42" s="24"/>
      <c r="FD42" s="24"/>
      <c r="FE42" s="24"/>
      <c r="FF42" s="24"/>
      <c r="FG42" s="24"/>
      <c r="FH42" s="24"/>
      <c r="FI42" s="24"/>
      <c r="FJ42" s="24"/>
      <c r="FK42" s="24"/>
      <c r="FL42" s="24"/>
      <c r="FM42" s="24"/>
      <c r="FN42" s="24"/>
      <c r="FO42" s="24"/>
      <c r="FP42" s="24"/>
      <c r="FQ42" s="24"/>
      <c r="FR42" s="24"/>
      <c r="FS42" s="24"/>
      <c r="FT42" s="24"/>
      <c r="FU42" s="24"/>
      <c r="FV42" s="24"/>
      <c r="FW42" s="24"/>
      <c r="FX42" s="24"/>
      <c r="FY42" s="11"/>
    </row>
    <row r="43" spans="1:184" x14ac:dyDescent="0.25">
      <c r="FY43" s="11"/>
    </row>
    <row r="44" spans="1:184" x14ac:dyDescent="0.25">
      <c r="FY44" s="11"/>
    </row>
    <row r="45" spans="1:184" x14ac:dyDescent="0.25">
      <c r="FY45" s="11"/>
    </row>
    <row r="46" spans="1:184" x14ac:dyDescent="0.25">
      <c r="FY46" s="11"/>
    </row>
    <row r="47" spans="1:184" x14ac:dyDescent="0.25">
      <c r="FY47" s="11"/>
    </row>
    <row r="48" spans="1:184" x14ac:dyDescent="0.25">
      <c r="FY48" s="11"/>
    </row>
    <row r="49" spans="181:181" x14ac:dyDescent="0.25">
      <c r="FY49" s="11"/>
    </row>
    <row r="50" spans="181:181" x14ac:dyDescent="0.25">
      <c r="FY50" s="11"/>
    </row>
    <row r="51" spans="181:181" x14ac:dyDescent="0.25">
      <c r="FY51" s="11"/>
    </row>
    <row r="52" spans="181:181" x14ac:dyDescent="0.25">
      <c r="FY52" s="11"/>
    </row>
    <row r="53" spans="181:181" x14ac:dyDescent="0.25">
      <c r="FY53" s="11"/>
    </row>
    <row r="54" spans="181:181" x14ac:dyDescent="0.25">
      <c r="FY54" s="11"/>
    </row>
    <row r="55" spans="181:181" x14ac:dyDescent="0.25">
      <c r="FY55" s="11"/>
    </row>
    <row r="56" spans="181:181" x14ac:dyDescent="0.25">
      <c r="FY56" s="11"/>
    </row>
    <row r="57" spans="181:181" x14ac:dyDescent="0.25">
      <c r="FY57" s="11"/>
    </row>
    <row r="58" spans="181:181" x14ac:dyDescent="0.25">
      <c r="FY58" s="11"/>
    </row>
    <row r="59" spans="181:181" x14ac:dyDescent="0.25">
      <c r="FY59" s="11"/>
    </row>
    <row r="60" spans="181:181" x14ac:dyDescent="0.25">
      <c r="FY60" s="11"/>
    </row>
    <row r="61" spans="181:181" x14ac:dyDescent="0.25">
      <c r="FY61" s="11"/>
    </row>
    <row r="62" spans="181:181" x14ac:dyDescent="0.25">
      <c r="FY62" s="11"/>
    </row>
    <row r="63" spans="181:181" x14ac:dyDescent="0.25">
      <c r="FY63" s="11"/>
    </row>
    <row r="64" spans="181:181" x14ac:dyDescent="0.25">
      <c r="FY64" s="11"/>
    </row>
    <row r="65" spans="181:181" x14ac:dyDescent="0.25">
      <c r="FY65" s="11"/>
    </row>
    <row r="66" spans="181:181" x14ac:dyDescent="0.25">
      <c r="FY66" s="11"/>
    </row>
    <row r="67" spans="181:181" x14ac:dyDescent="0.25">
      <c r="FY67" s="11"/>
    </row>
    <row r="68" spans="181:181" x14ac:dyDescent="0.25">
      <c r="FY68" s="11"/>
    </row>
    <row r="69" spans="181:181" x14ac:dyDescent="0.25">
      <c r="FY69" s="11"/>
    </row>
    <row r="70" spans="181:181" x14ac:dyDescent="0.25">
      <c r="FY70" s="11"/>
    </row>
    <row r="71" spans="181:181" x14ac:dyDescent="0.25">
      <c r="FY71" s="11"/>
    </row>
    <row r="72" spans="181:181" x14ac:dyDescent="0.25">
      <c r="FY72" s="11"/>
    </row>
    <row r="73" spans="181:181" x14ac:dyDescent="0.25">
      <c r="FY73" s="11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42857-42B9-42F6-8A13-D03470CD974A}">
  <dimension ref="A1:IT73"/>
  <sheetViews>
    <sheetView workbookViewId="0">
      <pane xSplit="1" ySplit="4" topLeftCell="B5" activePane="bottomRight" state="frozen"/>
      <selection pane="topRight" activeCell="C1" sqref="C1"/>
      <selection pane="bottomLeft" activeCell="A5" sqref="A5"/>
      <selection pane="bottomRight" activeCell="B19" sqref="B19"/>
    </sheetView>
  </sheetViews>
  <sheetFormatPr defaultColWidth="24.7265625" defaultRowHeight="12.5" x14ac:dyDescent="0.25"/>
  <cols>
    <col min="1" max="1" width="34.54296875" bestFit="1" customWidth="1"/>
  </cols>
  <sheetData>
    <row r="1" spans="1:254" x14ac:dyDescent="0.25">
      <c r="A1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3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3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3" t="s">
        <v>36</v>
      </c>
      <c r="AL1" s="2" t="s">
        <v>37</v>
      </c>
      <c r="AM1" s="3" t="s">
        <v>38</v>
      </c>
      <c r="AN1" s="2" t="s">
        <v>39</v>
      </c>
      <c r="AO1" s="3" t="s">
        <v>40</v>
      </c>
      <c r="AP1" s="2" t="s">
        <v>41</v>
      </c>
      <c r="AQ1" s="3" t="s">
        <v>42</v>
      </c>
      <c r="AR1" s="3" t="s">
        <v>43</v>
      </c>
      <c r="AS1" s="3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3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53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3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3" t="s">
        <v>72</v>
      </c>
      <c r="BV1" s="2" t="s">
        <v>73</v>
      </c>
      <c r="BW1" s="2" t="s">
        <v>74</v>
      </c>
      <c r="BX1" s="3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3" t="s">
        <v>86</v>
      </c>
      <c r="CJ1" s="2" t="s">
        <v>87</v>
      </c>
      <c r="CK1" s="2" t="s">
        <v>88</v>
      </c>
      <c r="CL1" s="2" t="s">
        <v>89</v>
      </c>
      <c r="CM1" s="3" t="s">
        <v>90</v>
      </c>
      <c r="CN1" s="3" t="s">
        <v>91</v>
      </c>
      <c r="CO1" s="3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3" t="s">
        <v>102</v>
      </c>
      <c r="CZ1" s="2" t="s">
        <v>103</v>
      </c>
      <c r="DA1" s="2" t="s">
        <v>104</v>
      </c>
      <c r="DB1" s="2" t="s">
        <v>105</v>
      </c>
      <c r="DC1" s="2" t="s">
        <v>106</v>
      </c>
      <c r="DD1" s="2" t="s">
        <v>107</v>
      </c>
      <c r="DE1" s="2" t="s">
        <v>108</v>
      </c>
      <c r="DF1" s="2" t="s">
        <v>109</v>
      </c>
      <c r="DG1" s="2" t="s">
        <v>110</v>
      </c>
      <c r="DH1" s="2" t="s">
        <v>111</v>
      </c>
      <c r="DI1" s="2" t="s">
        <v>112</v>
      </c>
      <c r="DJ1" s="2" t="s">
        <v>113</v>
      </c>
      <c r="DK1" s="2" t="s">
        <v>114</v>
      </c>
      <c r="DL1" s="2" t="s">
        <v>115</v>
      </c>
      <c r="DM1" s="2" t="s">
        <v>116</v>
      </c>
      <c r="DN1" s="2" t="s">
        <v>117</v>
      </c>
      <c r="DO1" s="2" t="s">
        <v>118</v>
      </c>
      <c r="DP1" s="2" t="s">
        <v>119</v>
      </c>
      <c r="DQ1" s="2" t="s">
        <v>120</v>
      </c>
      <c r="DR1" s="2" t="s">
        <v>121</v>
      </c>
      <c r="DS1" s="2" t="s">
        <v>122</v>
      </c>
      <c r="DT1" s="2" t="s">
        <v>123</v>
      </c>
      <c r="DU1" s="2" t="s">
        <v>124</v>
      </c>
      <c r="DV1" s="2" t="s">
        <v>125</v>
      </c>
      <c r="DW1" s="2" t="s">
        <v>126</v>
      </c>
      <c r="DX1" s="2" t="s">
        <v>127</v>
      </c>
      <c r="DY1" s="2" t="s">
        <v>128</v>
      </c>
      <c r="DZ1" s="3" t="s">
        <v>129</v>
      </c>
      <c r="EA1" s="2" t="s">
        <v>130</v>
      </c>
      <c r="EB1" s="2" t="s">
        <v>131</v>
      </c>
      <c r="EC1" s="3" t="s">
        <v>132</v>
      </c>
      <c r="ED1" s="2" t="s">
        <v>133</v>
      </c>
      <c r="EE1" s="2" t="s">
        <v>134</v>
      </c>
      <c r="EF1" s="2" t="s">
        <v>135</v>
      </c>
      <c r="EG1" s="2" t="s">
        <v>136</v>
      </c>
      <c r="EH1" s="2" t="s">
        <v>137</v>
      </c>
      <c r="EI1" s="2" t="s">
        <v>138</v>
      </c>
      <c r="EJ1" s="2" t="s">
        <v>139</v>
      </c>
      <c r="EK1" s="2" t="s">
        <v>140</v>
      </c>
      <c r="EL1" s="2" t="s">
        <v>141</v>
      </c>
      <c r="EM1" s="2" t="s">
        <v>142</v>
      </c>
      <c r="EN1" s="2" t="s">
        <v>143</v>
      </c>
      <c r="EO1" s="3" t="s">
        <v>144</v>
      </c>
      <c r="EP1" s="2" t="s">
        <v>145</v>
      </c>
      <c r="EQ1" s="3" t="s">
        <v>146</v>
      </c>
      <c r="ER1" s="2" t="s">
        <v>147</v>
      </c>
      <c r="ES1" s="2" t="s">
        <v>148</v>
      </c>
      <c r="ET1" s="2" t="s">
        <v>149</v>
      </c>
      <c r="EU1" s="2" t="s">
        <v>150</v>
      </c>
      <c r="EV1" s="3" t="s">
        <v>151</v>
      </c>
      <c r="EW1" s="2" t="s">
        <v>152</v>
      </c>
      <c r="EX1" s="2" t="s">
        <v>153</v>
      </c>
      <c r="EY1" s="2" t="s">
        <v>154</v>
      </c>
      <c r="EZ1" s="3" t="s">
        <v>155</v>
      </c>
      <c r="FA1" s="2" t="s">
        <v>156</v>
      </c>
      <c r="FB1" s="2" t="s">
        <v>157</v>
      </c>
      <c r="FC1" s="2" t="s">
        <v>158</v>
      </c>
      <c r="FD1" s="2" t="s">
        <v>159</v>
      </c>
      <c r="FE1" s="2" t="s">
        <v>160</v>
      </c>
      <c r="FF1" s="2" t="s">
        <v>161</v>
      </c>
      <c r="FG1" s="2" t="s">
        <v>162</v>
      </c>
      <c r="FH1" s="3" t="s">
        <v>163</v>
      </c>
      <c r="FI1" s="2" t="s">
        <v>164</v>
      </c>
      <c r="FJ1" s="3" t="s">
        <v>165</v>
      </c>
      <c r="FK1" s="3" t="s">
        <v>166</v>
      </c>
      <c r="FL1" s="3" t="s">
        <v>167</v>
      </c>
      <c r="FM1" s="2" t="s">
        <v>168</v>
      </c>
      <c r="FN1" s="2" t="s">
        <v>169</v>
      </c>
      <c r="FO1" s="3" t="s">
        <v>170</v>
      </c>
      <c r="FP1" s="2" t="s">
        <v>171</v>
      </c>
      <c r="FQ1" s="2" t="s">
        <v>172</v>
      </c>
      <c r="FR1" s="2" t="s">
        <v>173</v>
      </c>
      <c r="FS1" s="2" t="s">
        <v>174</v>
      </c>
      <c r="FT1" s="2" t="s">
        <v>175</v>
      </c>
      <c r="FU1" s="2" t="s">
        <v>176</v>
      </c>
      <c r="FV1" s="2" t="s">
        <v>177</v>
      </c>
      <c r="FW1" s="2" t="s">
        <v>178</v>
      </c>
      <c r="FX1" s="2" t="s">
        <v>179</v>
      </c>
    </row>
    <row r="2" spans="1:254" ht="15.75" customHeight="1" x14ac:dyDescent="0.35">
      <c r="B2" s="6" t="s">
        <v>180</v>
      </c>
      <c r="C2" s="5" t="s">
        <v>180</v>
      </c>
      <c r="D2" s="5" t="s">
        <v>180</v>
      </c>
      <c r="E2" s="5" t="s">
        <v>180</v>
      </c>
      <c r="F2" s="5" t="s">
        <v>180</v>
      </c>
      <c r="G2" s="5" t="s">
        <v>180</v>
      </c>
      <c r="H2" s="5" t="s">
        <v>180</v>
      </c>
      <c r="I2" s="5" t="s">
        <v>181</v>
      </c>
      <c r="J2" s="5" t="s">
        <v>181</v>
      </c>
      <c r="K2" s="6" t="s">
        <v>182</v>
      </c>
      <c r="L2" s="5" t="s">
        <v>182</v>
      </c>
      <c r="M2" s="6" t="s">
        <v>182</v>
      </c>
      <c r="N2" s="6" t="s">
        <v>182</v>
      </c>
      <c r="O2" s="5" t="s">
        <v>182</v>
      </c>
      <c r="P2" s="6" t="s">
        <v>182</v>
      </c>
      <c r="Q2" s="5" t="s">
        <v>182</v>
      </c>
      <c r="R2" s="5" t="s">
        <v>183</v>
      </c>
      <c r="S2" s="5" t="s">
        <v>184</v>
      </c>
      <c r="T2" s="5" t="s">
        <v>184</v>
      </c>
      <c r="U2" s="5" t="s">
        <v>184</v>
      </c>
      <c r="V2" s="5" t="s">
        <v>184</v>
      </c>
      <c r="W2" s="5" t="s">
        <v>184</v>
      </c>
      <c r="X2" s="5" t="s">
        <v>185</v>
      </c>
      <c r="Y2" s="5" t="s">
        <v>185</v>
      </c>
      <c r="Z2" s="5" t="s">
        <v>186</v>
      </c>
      <c r="AA2" s="6" t="s">
        <v>186</v>
      </c>
      <c r="AB2" s="5" t="s">
        <v>187</v>
      </c>
      <c r="AC2" s="5" t="s">
        <v>187</v>
      </c>
      <c r="AD2" s="5" t="s">
        <v>188</v>
      </c>
      <c r="AE2" s="5" t="s">
        <v>188</v>
      </c>
      <c r="AF2" s="5" t="s">
        <v>189</v>
      </c>
      <c r="AG2" s="5" t="s">
        <v>190</v>
      </c>
      <c r="AH2" s="5" t="s">
        <v>190</v>
      </c>
      <c r="AI2" s="5" t="s">
        <v>190</v>
      </c>
      <c r="AJ2" s="5" t="s">
        <v>191</v>
      </c>
      <c r="AK2" s="6" t="s">
        <v>191</v>
      </c>
      <c r="AL2" s="5" t="s">
        <v>192</v>
      </c>
      <c r="AM2" s="6" t="s">
        <v>193</v>
      </c>
      <c r="AN2" s="5" t="s">
        <v>194</v>
      </c>
      <c r="AO2" s="6" t="s">
        <v>195</v>
      </c>
      <c r="AP2" s="5" t="s">
        <v>196</v>
      </c>
      <c r="AQ2" s="6" t="s">
        <v>197</v>
      </c>
      <c r="AR2" s="6" t="s">
        <v>198</v>
      </c>
      <c r="AS2" s="6" t="s">
        <v>199</v>
      </c>
      <c r="AT2" s="5" t="s">
        <v>199</v>
      </c>
      <c r="AU2" s="5" t="s">
        <v>199</v>
      </c>
      <c r="AV2" s="5" t="s">
        <v>199</v>
      </c>
      <c r="AW2" s="5" t="s">
        <v>199</v>
      </c>
      <c r="AX2" s="5" t="s">
        <v>200</v>
      </c>
      <c r="AY2" s="5" t="s">
        <v>200</v>
      </c>
      <c r="AZ2" s="6" t="s">
        <v>200</v>
      </c>
      <c r="BA2" s="5" t="s">
        <v>200</v>
      </c>
      <c r="BB2" s="5" t="s">
        <v>200</v>
      </c>
      <c r="BC2" s="5" t="s">
        <v>200</v>
      </c>
      <c r="BD2" s="5" t="s">
        <v>200</v>
      </c>
      <c r="BE2" s="5" t="s">
        <v>200</v>
      </c>
      <c r="BF2" s="52" t="s">
        <v>200</v>
      </c>
      <c r="BG2" s="5" t="s">
        <v>200</v>
      </c>
      <c r="BH2" s="5" t="s">
        <v>200</v>
      </c>
      <c r="BI2" s="5" t="s">
        <v>200</v>
      </c>
      <c r="BJ2" s="5" t="s">
        <v>200</v>
      </c>
      <c r="BK2" s="5" t="s">
        <v>200</v>
      </c>
      <c r="BL2" s="6" t="s">
        <v>200</v>
      </c>
      <c r="BM2" s="5" t="s">
        <v>201</v>
      </c>
      <c r="BN2" s="5" t="s">
        <v>201</v>
      </c>
      <c r="BO2" s="5" t="s">
        <v>201</v>
      </c>
      <c r="BP2" s="5" t="s">
        <v>202</v>
      </c>
      <c r="BQ2" s="5" t="s">
        <v>202</v>
      </c>
      <c r="BR2" s="5" t="s">
        <v>202</v>
      </c>
      <c r="BS2" s="5" t="s">
        <v>203</v>
      </c>
      <c r="BT2" s="5" t="s">
        <v>204</v>
      </c>
      <c r="BU2" s="6" t="s">
        <v>204</v>
      </c>
      <c r="BV2" s="5" t="s">
        <v>205</v>
      </c>
      <c r="BW2" s="5" t="s">
        <v>206</v>
      </c>
      <c r="BX2" s="6" t="s">
        <v>207</v>
      </c>
      <c r="BY2" s="5" t="s">
        <v>207</v>
      </c>
      <c r="BZ2" s="5" t="s">
        <v>208</v>
      </c>
      <c r="CA2" s="5" t="s">
        <v>209</v>
      </c>
      <c r="CB2" s="5" t="s">
        <v>210</v>
      </c>
      <c r="CC2" s="5" t="s">
        <v>210</v>
      </c>
      <c r="CD2" s="5" t="s">
        <v>211</v>
      </c>
      <c r="CE2" s="5" t="s">
        <v>211</v>
      </c>
      <c r="CF2" s="5" t="s">
        <v>211</v>
      </c>
      <c r="CG2" s="5" t="s">
        <v>211</v>
      </c>
      <c r="CH2" s="5" t="s">
        <v>211</v>
      </c>
      <c r="CI2" s="6" t="s">
        <v>212</v>
      </c>
      <c r="CJ2" s="5" t="s">
        <v>213</v>
      </c>
      <c r="CK2" s="5" t="s">
        <v>213</v>
      </c>
      <c r="CL2" s="5" t="s">
        <v>213</v>
      </c>
      <c r="CM2" s="6" t="s">
        <v>214</v>
      </c>
      <c r="CN2" s="6" t="s">
        <v>214</v>
      </c>
      <c r="CO2" s="6" t="s">
        <v>214</v>
      </c>
      <c r="CP2" s="5" t="s">
        <v>215</v>
      </c>
      <c r="CQ2" s="5" t="s">
        <v>215</v>
      </c>
      <c r="CR2" s="5" t="s">
        <v>215</v>
      </c>
      <c r="CS2" s="5" t="s">
        <v>215</v>
      </c>
      <c r="CT2" s="5" t="s">
        <v>215</v>
      </c>
      <c r="CU2" s="5" t="s">
        <v>215</v>
      </c>
      <c r="CV2" s="5" t="s">
        <v>216</v>
      </c>
      <c r="CW2" s="5" t="s">
        <v>216</v>
      </c>
      <c r="CX2" s="5" t="s">
        <v>216</v>
      </c>
      <c r="CY2" s="6" t="s">
        <v>217</v>
      </c>
      <c r="CZ2" s="5" t="s">
        <v>217</v>
      </c>
      <c r="DA2" s="5" t="s">
        <v>217</v>
      </c>
      <c r="DB2" s="5" t="s">
        <v>217</v>
      </c>
      <c r="DC2" s="5" t="s">
        <v>218</v>
      </c>
      <c r="DD2" s="5" t="s">
        <v>218</v>
      </c>
      <c r="DE2" s="5" t="s">
        <v>218</v>
      </c>
      <c r="DF2" s="5" t="s">
        <v>219</v>
      </c>
      <c r="DG2" s="5" t="s">
        <v>220</v>
      </c>
      <c r="DH2" s="5" t="s">
        <v>221</v>
      </c>
      <c r="DI2" s="5" t="s">
        <v>222</v>
      </c>
      <c r="DJ2" s="5" t="s">
        <v>221</v>
      </c>
      <c r="DK2" s="5" t="s">
        <v>223</v>
      </c>
      <c r="DL2" s="5" t="s">
        <v>223</v>
      </c>
      <c r="DM2" s="5" t="s">
        <v>224</v>
      </c>
      <c r="DN2" s="5" t="s">
        <v>224</v>
      </c>
      <c r="DO2" s="5" t="s">
        <v>224</v>
      </c>
      <c r="DP2" s="5" t="s">
        <v>224</v>
      </c>
      <c r="DQ2" s="5" t="s">
        <v>225</v>
      </c>
      <c r="DR2" s="5" t="s">
        <v>225</v>
      </c>
      <c r="DS2" s="5" t="s">
        <v>225</v>
      </c>
      <c r="DT2" s="5" t="s">
        <v>225</v>
      </c>
      <c r="DU2" s="5" t="s">
        <v>225</v>
      </c>
      <c r="DV2" s="5" t="s">
        <v>225</v>
      </c>
      <c r="DW2" s="5" t="s">
        <v>226</v>
      </c>
      <c r="DX2" s="5" t="s">
        <v>226</v>
      </c>
      <c r="DY2" s="5" t="s">
        <v>227</v>
      </c>
      <c r="DZ2" s="6" t="s">
        <v>227</v>
      </c>
      <c r="EA2" s="5" t="s">
        <v>228</v>
      </c>
      <c r="EB2" s="5" t="s">
        <v>228</v>
      </c>
      <c r="EC2" s="6" t="s">
        <v>229</v>
      </c>
      <c r="ED2" s="5" t="s">
        <v>230</v>
      </c>
      <c r="EE2" s="5" t="s">
        <v>230</v>
      </c>
      <c r="EF2" s="5" t="s">
        <v>230</v>
      </c>
      <c r="EG2" s="5" t="s">
        <v>230</v>
      </c>
      <c r="EH2" s="5" t="s">
        <v>231</v>
      </c>
      <c r="EI2" s="5" t="s">
        <v>231</v>
      </c>
      <c r="EJ2" s="5" t="s">
        <v>232</v>
      </c>
      <c r="EK2" s="5" t="s">
        <v>232</v>
      </c>
      <c r="EL2" s="5" t="s">
        <v>233</v>
      </c>
      <c r="EM2" s="5" t="s">
        <v>233</v>
      </c>
      <c r="EN2" s="5" t="s">
        <v>233</v>
      </c>
      <c r="EO2" s="6" t="s">
        <v>234</v>
      </c>
      <c r="EP2" s="5" t="s">
        <v>234</v>
      </c>
      <c r="EQ2" s="6" t="s">
        <v>234</v>
      </c>
      <c r="ER2" s="5" t="s">
        <v>235</v>
      </c>
      <c r="ES2" s="5" t="s">
        <v>235</v>
      </c>
      <c r="ET2" s="5" t="s">
        <v>235</v>
      </c>
      <c r="EU2" s="5" t="s">
        <v>236</v>
      </c>
      <c r="EV2" s="6" t="s">
        <v>237</v>
      </c>
      <c r="EW2" s="5" t="s">
        <v>237</v>
      </c>
      <c r="EX2" s="5" t="s">
        <v>238</v>
      </c>
      <c r="EY2" s="5" t="s">
        <v>238</v>
      </c>
      <c r="EZ2" s="6" t="s">
        <v>239</v>
      </c>
      <c r="FA2" s="5" t="s">
        <v>240</v>
      </c>
      <c r="FB2" s="5" t="s">
        <v>240</v>
      </c>
      <c r="FC2" s="5" t="s">
        <v>241</v>
      </c>
      <c r="FD2" s="5" t="s">
        <v>241</v>
      </c>
      <c r="FE2" s="5" t="s">
        <v>241</v>
      </c>
      <c r="FF2" s="5" t="s">
        <v>241</v>
      </c>
      <c r="FG2" s="5" t="s">
        <v>241</v>
      </c>
      <c r="FH2" s="6" t="s">
        <v>242</v>
      </c>
      <c r="FI2" s="5" t="s">
        <v>242</v>
      </c>
      <c r="FJ2" s="6" t="s">
        <v>242</v>
      </c>
      <c r="FK2" s="6" t="s">
        <v>242</v>
      </c>
      <c r="FL2" s="6" t="s">
        <v>242</v>
      </c>
      <c r="FM2" s="5" t="s">
        <v>242</v>
      </c>
      <c r="FN2" s="5" t="s">
        <v>242</v>
      </c>
      <c r="FO2" s="6" t="s">
        <v>242</v>
      </c>
      <c r="FP2" s="5" t="s">
        <v>242</v>
      </c>
      <c r="FQ2" s="5" t="s">
        <v>242</v>
      </c>
      <c r="FR2" s="5" t="s">
        <v>242</v>
      </c>
      <c r="FS2" s="5" t="s">
        <v>242</v>
      </c>
      <c r="FT2" s="5" t="s">
        <v>243</v>
      </c>
      <c r="FU2" s="5" t="s">
        <v>243</v>
      </c>
      <c r="FV2" s="5" t="s">
        <v>243</v>
      </c>
      <c r="FW2" s="5" t="s">
        <v>243</v>
      </c>
      <c r="FX2" s="5" t="s">
        <v>244</v>
      </c>
    </row>
    <row r="3" spans="1:254" s="7" customFormat="1" ht="30" customHeight="1" x14ac:dyDescent="0.35">
      <c r="B3" s="10" t="s">
        <v>245</v>
      </c>
      <c r="C3" s="9" t="s">
        <v>246</v>
      </c>
      <c r="D3" s="9" t="s">
        <v>247</v>
      </c>
      <c r="E3" s="9" t="s">
        <v>248</v>
      </c>
      <c r="F3" s="9" t="s">
        <v>249</v>
      </c>
      <c r="G3" s="9" t="s">
        <v>250</v>
      </c>
      <c r="H3" s="9" t="s">
        <v>251</v>
      </c>
      <c r="I3" s="9" t="s">
        <v>181</v>
      </c>
      <c r="J3" s="9" t="s">
        <v>252</v>
      </c>
      <c r="K3" s="10" t="s">
        <v>253</v>
      </c>
      <c r="L3" s="9" t="s">
        <v>254</v>
      </c>
      <c r="M3" s="10" t="s">
        <v>255</v>
      </c>
      <c r="N3" s="10" t="s">
        <v>256</v>
      </c>
      <c r="O3" s="9" t="s">
        <v>257</v>
      </c>
      <c r="P3" s="10" t="s">
        <v>258</v>
      </c>
      <c r="Q3" s="9" t="s">
        <v>259</v>
      </c>
      <c r="R3" s="9" t="s">
        <v>183</v>
      </c>
      <c r="S3" s="9" t="s">
        <v>260</v>
      </c>
      <c r="T3" s="9" t="s">
        <v>261</v>
      </c>
      <c r="U3" s="9" t="s">
        <v>262</v>
      </c>
      <c r="V3" s="9" t="s">
        <v>263</v>
      </c>
      <c r="W3" s="9" t="s">
        <v>264</v>
      </c>
      <c r="X3" s="9" t="s">
        <v>215</v>
      </c>
      <c r="Y3" s="9" t="s">
        <v>265</v>
      </c>
      <c r="Z3" s="9" t="s">
        <v>266</v>
      </c>
      <c r="AA3" s="10" t="s">
        <v>186</v>
      </c>
      <c r="AB3" s="9" t="s">
        <v>267</v>
      </c>
      <c r="AC3" s="9" t="s">
        <v>268</v>
      </c>
      <c r="AD3" s="9" t="s">
        <v>211</v>
      </c>
      <c r="AE3" s="9" t="s">
        <v>269</v>
      </c>
      <c r="AF3" s="9" t="s">
        <v>189</v>
      </c>
      <c r="AG3" s="9" t="s">
        <v>270</v>
      </c>
      <c r="AH3" s="9" t="s">
        <v>271</v>
      </c>
      <c r="AI3" s="9" t="s">
        <v>272</v>
      </c>
      <c r="AJ3" s="9" t="s">
        <v>273</v>
      </c>
      <c r="AK3" s="10" t="s">
        <v>274</v>
      </c>
      <c r="AL3" s="9" t="s">
        <v>192</v>
      </c>
      <c r="AM3" s="10" t="s">
        <v>275</v>
      </c>
      <c r="AN3" s="9" t="s">
        <v>194</v>
      </c>
      <c r="AO3" s="10" t="s">
        <v>195</v>
      </c>
      <c r="AP3" s="9" t="s">
        <v>196</v>
      </c>
      <c r="AQ3" s="10" t="s">
        <v>197</v>
      </c>
      <c r="AR3" s="10" t="s">
        <v>198</v>
      </c>
      <c r="AS3" s="10" t="s">
        <v>276</v>
      </c>
      <c r="AT3" s="9" t="s">
        <v>210</v>
      </c>
      <c r="AU3" s="9" t="s">
        <v>277</v>
      </c>
      <c r="AV3" s="9" t="s">
        <v>199</v>
      </c>
      <c r="AW3" s="9" t="s">
        <v>278</v>
      </c>
      <c r="AX3" s="9" t="s">
        <v>279</v>
      </c>
      <c r="AY3" s="9" t="s">
        <v>280</v>
      </c>
      <c r="AZ3" s="10" t="s">
        <v>281</v>
      </c>
      <c r="BA3" s="9" t="s">
        <v>282</v>
      </c>
      <c r="BB3" s="9" t="s">
        <v>283</v>
      </c>
      <c r="BC3" s="9" t="s">
        <v>284</v>
      </c>
      <c r="BD3" s="9" t="s">
        <v>285</v>
      </c>
      <c r="BE3" s="9" t="s">
        <v>286</v>
      </c>
      <c r="BF3" s="51" t="s">
        <v>287</v>
      </c>
      <c r="BG3" s="9" t="s">
        <v>288</v>
      </c>
      <c r="BH3" s="9" t="s">
        <v>289</v>
      </c>
      <c r="BI3" s="9" t="s">
        <v>290</v>
      </c>
      <c r="BJ3" s="9" t="s">
        <v>291</v>
      </c>
      <c r="BK3" s="9" t="s">
        <v>292</v>
      </c>
      <c r="BL3" s="10" t="s">
        <v>293</v>
      </c>
      <c r="BM3" s="9" t="s">
        <v>294</v>
      </c>
      <c r="BN3" s="9" t="s">
        <v>295</v>
      </c>
      <c r="BO3" s="9" t="s">
        <v>296</v>
      </c>
      <c r="BP3" s="9" t="s">
        <v>297</v>
      </c>
      <c r="BQ3" s="9" t="s">
        <v>298</v>
      </c>
      <c r="BR3" s="9" t="s">
        <v>299</v>
      </c>
      <c r="BS3" s="9" t="s">
        <v>203</v>
      </c>
      <c r="BT3" s="9" t="s">
        <v>300</v>
      </c>
      <c r="BU3" s="10" t="s">
        <v>301</v>
      </c>
      <c r="BV3" s="9" t="s">
        <v>205</v>
      </c>
      <c r="BW3" s="9" t="s">
        <v>206</v>
      </c>
      <c r="BX3" s="10" t="s">
        <v>207</v>
      </c>
      <c r="BY3" s="9" t="s">
        <v>302</v>
      </c>
      <c r="BZ3" s="9" t="s">
        <v>303</v>
      </c>
      <c r="CA3" s="9" t="s">
        <v>209</v>
      </c>
      <c r="CB3" s="9" t="s">
        <v>304</v>
      </c>
      <c r="CC3" s="9" t="s">
        <v>305</v>
      </c>
      <c r="CD3" s="9" t="s">
        <v>306</v>
      </c>
      <c r="CE3" s="9" t="s">
        <v>307</v>
      </c>
      <c r="CF3" s="9" t="s">
        <v>308</v>
      </c>
      <c r="CG3" s="9" t="s">
        <v>309</v>
      </c>
      <c r="CH3" s="9" t="s">
        <v>310</v>
      </c>
      <c r="CI3" s="10" t="s">
        <v>212</v>
      </c>
      <c r="CJ3" s="9" t="s">
        <v>311</v>
      </c>
      <c r="CK3" s="9" t="s">
        <v>312</v>
      </c>
      <c r="CL3" s="9" t="s">
        <v>313</v>
      </c>
      <c r="CM3" s="10" t="s">
        <v>314</v>
      </c>
      <c r="CN3" s="10" t="s">
        <v>315</v>
      </c>
      <c r="CO3" s="10" t="s">
        <v>316</v>
      </c>
      <c r="CP3" s="9" t="s">
        <v>317</v>
      </c>
      <c r="CQ3" s="9" t="s">
        <v>318</v>
      </c>
      <c r="CR3" s="9" t="s">
        <v>319</v>
      </c>
      <c r="CS3" s="9" t="s">
        <v>320</v>
      </c>
      <c r="CT3" s="9" t="s">
        <v>321</v>
      </c>
      <c r="CU3" s="9" t="s">
        <v>322</v>
      </c>
      <c r="CV3" s="9" t="s">
        <v>323</v>
      </c>
      <c r="CW3" s="9" t="s">
        <v>324</v>
      </c>
      <c r="CX3" s="9" t="s">
        <v>325</v>
      </c>
      <c r="CY3" s="10" t="s">
        <v>326</v>
      </c>
      <c r="CZ3" s="9" t="s">
        <v>327</v>
      </c>
      <c r="DA3" s="9" t="s">
        <v>328</v>
      </c>
      <c r="DB3" s="9" t="s">
        <v>329</v>
      </c>
      <c r="DC3" s="9" t="s">
        <v>330</v>
      </c>
      <c r="DD3" s="9" t="s">
        <v>329</v>
      </c>
      <c r="DE3" s="9" t="s">
        <v>331</v>
      </c>
      <c r="DF3" s="9" t="s">
        <v>332</v>
      </c>
      <c r="DG3" s="9" t="s">
        <v>220</v>
      </c>
      <c r="DH3" s="9" t="s">
        <v>221</v>
      </c>
      <c r="DI3" s="9" t="s">
        <v>196</v>
      </c>
      <c r="DJ3" s="9" t="s">
        <v>333</v>
      </c>
      <c r="DK3" s="9" t="s">
        <v>223</v>
      </c>
      <c r="DL3" s="9" t="s">
        <v>334</v>
      </c>
      <c r="DM3" s="9" t="s">
        <v>335</v>
      </c>
      <c r="DN3" s="9" t="s">
        <v>336</v>
      </c>
      <c r="DO3" s="9" t="s">
        <v>337</v>
      </c>
      <c r="DP3" s="9" t="s">
        <v>338</v>
      </c>
      <c r="DQ3" s="9" t="s">
        <v>339</v>
      </c>
      <c r="DR3" s="9" t="s">
        <v>340</v>
      </c>
      <c r="DS3" s="9" t="s">
        <v>341</v>
      </c>
      <c r="DT3" s="9" t="s">
        <v>342</v>
      </c>
      <c r="DU3" s="9" t="s">
        <v>343</v>
      </c>
      <c r="DV3" s="9" t="s">
        <v>344</v>
      </c>
      <c r="DW3" s="9" t="s">
        <v>226</v>
      </c>
      <c r="DX3" s="9" t="s">
        <v>345</v>
      </c>
      <c r="DY3" s="9" t="s">
        <v>346</v>
      </c>
      <c r="DZ3" s="10" t="s">
        <v>227</v>
      </c>
      <c r="EA3" s="9" t="s">
        <v>347</v>
      </c>
      <c r="EB3" s="9" t="s">
        <v>348</v>
      </c>
      <c r="EC3" s="10" t="s">
        <v>349</v>
      </c>
      <c r="ED3" s="9" t="s">
        <v>350</v>
      </c>
      <c r="EE3" s="9" t="s">
        <v>351</v>
      </c>
      <c r="EF3" s="9" t="s">
        <v>352</v>
      </c>
      <c r="EG3" s="9" t="s">
        <v>353</v>
      </c>
      <c r="EH3" s="9" t="s">
        <v>354</v>
      </c>
      <c r="EI3" s="9" t="s">
        <v>355</v>
      </c>
      <c r="EJ3" s="9" t="s">
        <v>356</v>
      </c>
      <c r="EK3" s="9" t="s">
        <v>357</v>
      </c>
      <c r="EL3" s="9" t="s">
        <v>358</v>
      </c>
      <c r="EM3" s="9" t="s">
        <v>359</v>
      </c>
      <c r="EN3" s="9" t="s">
        <v>360</v>
      </c>
      <c r="EO3" s="10" t="s">
        <v>361</v>
      </c>
      <c r="EP3" s="9" t="s">
        <v>362</v>
      </c>
      <c r="EQ3" s="10" t="s">
        <v>363</v>
      </c>
      <c r="ER3" s="9" t="s">
        <v>364</v>
      </c>
      <c r="ES3" s="9" t="s">
        <v>220</v>
      </c>
      <c r="ET3" s="9" t="s">
        <v>365</v>
      </c>
      <c r="EU3" s="9" t="s">
        <v>366</v>
      </c>
      <c r="EV3" s="10" t="s">
        <v>367</v>
      </c>
      <c r="EW3" s="9" t="s">
        <v>368</v>
      </c>
      <c r="EX3" s="9" t="s">
        <v>369</v>
      </c>
      <c r="EY3" s="9" t="s">
        <v>370</v>
      </c>
      <c r="EZ3" s="10" t="s">
        <v>239</v>
      </c>
      <c r="FA3" s="9" t="s">
        <v>371</v>
      </c>
      <c r="FB3" s="9" t="s">
        <v>372</v>
      </c>
      <c r="FC3" s="9" t="s">
        <v>373</v>
      </c>
      <c r="FD3" s="9" t="s">
        <v>374</v>
      </c>
      <c r="FE3" s="9" t="s">
        <v>375</v>
      </c>
      <c r="FF3" s="9" t="s">
        <v>376</v>
      </c>
      <c r="FG3" s="9" t="s">
        <v>377</v>
      </c>
      <c r="FH3" s="10" t="s">
        <v>378</v>
      </c>
      <c r="FI3" s="9" t="s">
        <v>379</v>
      </c>
      <c r="FJ3" s="10" t="s">
        <v>380</v>
      </c>
      <c r="FK3" s="10" t="s">
        <v>381</v>
      </c>
      <c r="FL3" s="10" t="s">
        <v>382</v>
      </c>
      <c r="FM3" s="9" t="s">
        <v>383</v>
      </c>
      <c r="FN3" s="9" t="s">
        <v>384</v>
      </c>
      <c r="FO3" s="10" t="s">
        <v>385</v>
      </c>
      <c r="FP3" s="9" t="s">
        <v>386</v>
      </c>
      <c r="FQ3" s="9" t="s">
        <v>387</v>
      </c>
      <c r="FR3" s="9" t="s">
        <v>388</v>
      </c>
      <c r="FS3" s="9" t="s">
        <v>389</v>
      </c>
      <c r="FT3" s="9" t="s">
        <v>243</v>
      </c>
      <c r="FU3" s="9" t="s">
        <v>390</v>
      </c>
      <c r="FV3" s="9" t="s">
        <v>391</v>
      </c>
      <c r="FW3" s="9" t="s">
        <v>392</v>
      </c>
      <c r="FX3" s="9" t="s">
        <v>393</v>
      </c>
    </row>
    <row r="4" spans="1:254" x14ac:dyDescent="0.25">
      <c r="FX4" s="11"/>
    </row>
    <row r="5" spans="1:254" s="12" customFormat="1" x14ac:dyDescent="0.25">
      <c r="A5" s="12" t="s">
        <v>420</v>
      </c>
      <c r="B5" s="13">
        <v>6522.7</v>
      </c>
      <c r="C5" s="13">
        <v>35527.199999999997</v>
      </c>
      <c r="D5" s="13">
        <v>5502.8</v>
      </c>
      <c r="E5" s="13">
        <v>22249.5</v>
      </c>
      <c r="F5" s="13">
        <v>1573</v>
      </c>
      <c r="G5" s="13">
        <v>1113.5</v>
      </c>
      <c r="H5" s="13">
        <v>7730.6999999999989</v>
      </c>
      <c r="I5" s="13">
        <v>2159.4</v>
      </c>
      <c r="J5" s="13">
        <v>263</v>
      </c>
      <c r="K5" s="13">
        <v>2245.9</v>
      </c>
      <c r="L5" s="13">
        <v>1068.9000000000001</v>
      </c>
      <c r="M5" s="13">
        <v>51854</v>
      </c>
      <c r="N5" s="13">
        <v>13522.3</v>
      </c>
      <c r="O5" s="13">
        <v>330</v>
      </c>
      <c r="P5" s="13">
        <v>36706.5</v>
      </c>
      <c r="Q5" s="13">
        <v>6066.5</v>
      </c>
      <c r="R5" s="13">
        <v>1631.5</v>
      </c>
      <c r="S5" s="13">
        <v>163.30000000000001</v>
      </c>
      <c r="T5" s="13">
        <v>52.3</v>
      </c>
      <c r="U5" s="13">
        <v>264</v>
      </c>
      <c r="V5" s="13">
        <v>210.4</v>
      </c>
      <c r="W5" s="13">
        <v>50</v>
      </c>
      <c r="X5" s="13">
        <v>954</v>
      </c>
      <c r="Y5" s="13">
        <v>231.3</v>
      </c>
      <c r="Z5" s="13">
        <v>31107.200000000001</v>
      </c>
      <c r="AA5" s="13">
        <v>28046.7</v>
      </c>
      <c r="AB5" s="13">
        <v>940</v>
      </c>
      <c r="AC5" s="13">
        <v>1259.4000000000001</v>
      </c>
      <c r="AD5" s="13">
        <v>94.6</v>
      </c>
      <c r="AE5" s="13">
        <v>171</v>
      </c>
      <c r="AF5" s="13">
        <v>624.79999999999995</v>
      </c>
      <c r="AG5" s="13">
        <v>1004.3</v>
      </c>
      <c r="AH5" s="13">
        <v>385.5</v>
      </c>
      <c r="AI5" s="13">
        <v>164</v>
      </c>
      <c r="AJ5" s="13">
        <v>177.4</v>
      </c>
      <c r="AK5" s="13">
        <v>276</v>
      </c>
      <c r="AL5" s="13">
        <v>388.1</v>
      </c>
      <c r="AM5" s="13">
        <v>328.3</v>
      </c>
      <c r="AN5" s="13">
        <v>4477.2</v>
      </c>
      <c r="AO5" s="13">
        <v>84847.5</v>
      </c>
      <c r="AP5" s="13">
        <v>240.2</v>
      </c>
      <c r="AQ5" s="13">
        <v>61854.240000000005</v>
      </c>
      <c r="AR5" s="13">
        <v>6398.9</v>
      </c>
      <c r="AS5" s="13">
        <v>2335.9</v>
      </c>
      <c r="AT5" s="13">
        <v>291</v>
      </c>
      <c r="AU5" s="13">
        <v>313.3</v>
      </c>
      <c r="AV5" s="13">
        <v>256</v>
      </c>
      <c r="AW5" s="13">
        <v>68</v>
      </c>
      <c r="AX5" s="13">
        <v>425.6</v>
      </c>
      <c r="AY5" s="13">
        <v>12573.9</v>
      </c>
      <c r="AZ5" s="13">
        <v>9256.2999999999993</v>
      </c>
      <c r="BA5" s="13">
        <v>7775.2</v>
      </c>
      <c r="BB5" s="13">
        <v>22660.2</v>
      </c>
      <c r="BC5" s="13">
        <v>3621</v>
      </c>
      <c r="BD5" s="13">
        <v>1298.8</v>
      </c>
      <c r="BE5" s="13">
        <v>25605.5</v>
      </c>
      <c r="BF5" s="13">
        <v>930</v>
      </c>
      <c r="BG5" s="13">
        <v>593.29999999999995</v>
      </c>
      <c r="BH5" s="13">
        <v>261.8</v>
      </c>
      <c r="BI5" s="13">
        <v>6317.4</v>
      </c>
      <c r="BJ5" s="13">
        <v>30388.400000000001</v>
      </c>
      <c r="BK5" s="13">
        <v>119.9</v>
      </c>
      <c r="BL5" s="13">
        <v>364.5</v>
      </c>
      <c r="BM5" s="13">
        <v>3293.1</v>
      </c>
      <c r="BN5" s="13">
        <v>1299.0999999999999</v>
      </c>
      <c r="BO5" s="13">
        <v>181.8</v>
      </c>
      <c r="BP5" s="13">
        <v>5660.7</v>
      </c>
      <c r="BQ5" s="13">
        <v>4505.2</v>
      </c>
      <c r="BR5" s="13">
        <v>1136.5</v>
      </c>
      <c r="BS5" s="13">
        <v>404.1</v>
      </c>
      <c r="BT5" s="13">
        <v>410</v>
      </c>
      <c r="BU5" s="13">
        <v>1248.2</v>
      </c>
      <c r="BV5" s="13">
        <v>2002.5</v>
      </c>
      <c r="BW5" s="13">
        <v>69.8</v>
      </c>
      <c r="BX5" s="13">
        <v>470.3</v>
      </c>
      <c r="BY5" s="13">
        <v>206</v>
      </c>
      <c r="BZ5" s="13">
        <v>153.30000000000001</v>
      </c>
      <c r="CA5" s="13">
        <v>75996.34</v>
      </c>
      <c r="CB5" s="13">
        <v>192</v>
      </c>
      <c r="CC5" s="13">
        <v>215.3</v>
      </c>
      <c r="CD5" s="13">
        <v>153.80000000000001</v>
      </c>
      <c r="CE5" s="13">
        <v>126.9</v>
      </c>
      <c r="CF5" s="13">
        <v>204.3</v>
      </c>
      <c r="CG5" s="13">
        <v>103.2</v>
      </c>
      <c r="CH5" s="13">
        <v>703.3</v>
      </c>
      <c r="CI5" s="13">
        <v>928.6</v>
      </c>
      <c r="CJ5" s="13">
        <v>5139.1200000000008</v>
      </c>
      <c r="CK5" s="13">
        <v>1310.0999999999999</v>
      </c>
      <c r="CL5" s="13">
        <v>744.5</v>
      </c>
      <c r="CM5" s="13">
        <v>29399.82</v>
      </c>
      <c r="CN5" s="13">
        <v>14778.3</v>
      </c>
      <c r="CO5" s="13">
        <v>1005.2</v>
      </c>
      <c r="CP5" s="13">
        <v>802.1</v>
      </c>
      <c r="CQ5" s="13">
        <v>234.3</v>
      </c>
      <c r="CR5" s="13">
        <v>319.39999999999998</v>
      </c>
      <c r="CS5" s="13">
        <v>104.3</v>
      </c>
      <c r="CT5" s="13">
        <v>406</v>
      </c>
      <c r="CU5" s="13">
        <v>50</v>
      </c>
      <c r="CV5" s="13">
        <v>205</v>
      </c>
      <c r="CW5" s="13">
        <v>470.5</v>
      </c>
      <c r="CX5" s="13">
        <v>50</v>
      </c>
      <c r="CY5" s="13">
        <v>1909.1</v>
      </c>
      <c r="CZ5" s="13">
        <v>202.3</v>
      </c>
      <c r="DA5" s="13">
        <v>322.5</v>
      </c>
      <c r="DB5" s="13">
        <v>182</v>
      </c>
      <c r="DC5" s="13">
        <v>157</v>
      </c>
      <c r="DD5" s="13">
        <v>316.8</v>
      </c>
      <c r="DE5" s="13">
        <v>20259.960000000003</v>
      </c>
      <c r="DF5" s="13">
        <v>95</v>
      </c>
      <c r="DG5" s="13">
        <v>1906.6</v>
      </c>
      <c r="DH5" s="13">
        <v>2484.1</v>
      </c>
      <c r="DI5" s="13">
        <v>640</v>
      </c>
      <c r="DJ5" s="13">
        <v>485.5</v>
      </c>
      <c r="DK5" s="13">
        <v>5728.7</v>
      </c>
      <c r="DL5" s="13">
        <v>234.8</v>
      </c>
      <c r="DM5" s="13">
        <v>1303.0999999999999</v>
      </c>
      <c r="DN5" s="13">
        <v>3231</v>
      </c>
      <c r="DO5" s="13">
        <v>201</v>
      </c>
      <c r="DP5" s="13">
        <v>817</v>
      </c>
      <c r="DQ5" s="13">
        <v>1367.8</v>
      </c>
      <c r="DR5" s="13">
        <v>671.2</v>
      </c>
      <c r="DS5" s="13">
        <v>180.5</v>
      </c>
      <c r="DT5" s="13">
        <v>359.7</v>
      </c>
      <c r="DU5" s="13">
        <v>213.8</v>
      </c>
      <c r="DV5" s="13">
        <v>311.89999999999998</v>
      </c>
      <c r="DW5" s="13">
        <v>166.8</v>
      </c>
      <c r="DX5" s="13">
        <v>312.7</v>
      </c>
      <c r="DY5" s="13">
        <v>739</v>
      </c>
      <c r="DZ5" s="13">
        <v>551.79999999999995</v>
      </c>
      <c r="EA5" s="13">
        <v>570.9</v>
      </c>
      <c r="EB5" s="13">
        <v>302.2</v>
      </c>
      <c r="EC5" s="13">
        <v>1586.6</v>
      </c>
      <c r="ED5" s="13">
        <v>193.5</v>
      </c>
      <c r="EE5" s="13">
        <v>1434.6</v>
      </c>
      <c r="EF5" s="13">
        <v>256.60000000000002</v>
      </c>
      <c r="EG5" s="13">
        <v>251</v>
      </c>
      <c r="EH5" s="13">
        <v>14492.9</v>
      </c>
      <c r="EI5" s="13">
        <v>10327.200000000001</v>
      </c>
      <c r="EJ5" s="13">
        <v>686</v>
      </c>
      <c r="EK5" s="13">
        <v>467.5</v>
      </c>
      <c r="EL5" s="13">
        <v>395.9</v>
      </c>
      <c r="EM5" s="13">
        <v>1001.6</v>
      </c>
      <c r="EN5" s="13">
        <v>327.5</v>
      </c>
      <c r="EO5" s="13">
        <v>421</v>
      </c>
      <c r="EP5" s="13">
        <v>2567.5</v>
      </c>
      <c r="EQ5" s="13">
        <v>313.5</v>
      </c>
      <c r="ER5" s="13">
        <v>175.4</v>
      </c>
      <c r="ES5" s="13">
        <v>196.4</v>
      </c>
      <c r="ET5" s="13">
        <v>577.5</v>
      </c>
      <c r="EU5" s="13">
        <v>76.5</v>
      </c>
      <c r="EV5" s="13">
        <v>863.6</v>
      </c>
      <c r="EW5" s="13">
        <v>170</v>
      </c>
      <c r="EX5" s="13">
        <v>789</v>
      </c>
      <c r="EY5" s="13">
        <v>131</v>
      </c>
      <c r="EZ5" s="13">
        <v>3470.3</v>
      </c>
      <c r="FA5" s="13">
        <v>308.60000000000002</v>
      </c>
      <c r="FB5" s="13">
        <v>2106.3000000000002</v>
      </c>
      <c r="FC5" s="13">
        <v>407</v>
      </c>
      <c r="FD5" s="13">
        <v>86.2</v>
      </c>
      <c r="FE5" s="13">
        <v>197</v>
      </c>
      <c r="FF5" s="13">
        <v>128</v>
      </c>
      <c r="FG5" s="13">
        <v>71</v>
      </c>
      <c r="FH5" s="13">
        <v>1772.9</v>
      </c>
      <c r="FI5" s="13">
        <v>2017</v>
      </c>
      <c r="FJ5" s="13">
        <v>2574.3000000000002</v>
      </c>
      <c r="FK5" s="13">
        <v>8182.1</v>
      </c>
      <c r="FL5" s="13">
        <v>3824.5</v>
      </c>
      <c r="FM5" s="13">
        <v>22015.9</v>
      </c>
      <c r="FN5" s="13">
        <v>1093</v>
      </c>
      <c r="FO5" s="13">
        <v>2293</v>
      </c>
      <c r="FP5" s="13">
        <v>989.2</v>
      </c>
      <c r="FQ5" s="13">
        <v>170.8</v>
      </c>
      <c r="FR5" s="13">
        <v>189.4</v>
      </c>
      <c r="FS5" s="13">
        <v>60.5</v>
      </c>
      <c r="FT5" s="13">
        <v>826.8</v>
      </c>
      <c r="FU5" s="13">
        <v>698.6</v>
      </c>
      <c r="FV5" s="13">
        <v>167.6</v>
      </c>
      <c r="FW5" s="13">
        <v>57.5</v>
      </c>
      <c r="FX5" s="14">
        <v>21525.8</v>
      </c>
      <c r="FY5" s="13">
        <f>SUM(B5:FX5)</f>
        <v>860077.38000000012</v>
      </c>
      <c r="FZ5" s="13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</row>
    <row r="6" spans="1:254" ht="16.5" customHeight="1" x14ac:dyDescent="0.25">
      <c r="A6" t="s">
        <v>421</v>
      </c>
      <c r="B6" s="14">
        <v>5087.8</v>
      </c>
      <c r="C6" s="14">
        <v>20021.3</v>
      </c>
      <c r="D6" s="14">
        <v>4964</v>
      </c>
      <c r="E6" s="14">
        <v>11748.4</v>
      </c>
      <c r="F6" s="14">
        <v>640.9</v>
      </c>
      <c r="G6" s="14">
        <v>459.2</v>
      </c>
      <c r="H6" s="14">
        <v>6686</v>
      </c>
      <c r="I6" s="14">
        <v>1550.1</v>
      </c>
      <c r="J6" s="14">
        <v>182.4</v>
      </c>
      <c r="K6" s="14">
        <v>1461.7</v>
      </c>
      <c r="L6" s="14">
        <v>847.7</v>
      </c>
      <c r="M6" s="14">
        <v>19429.099999999999</v>
      </c>
      <c r="N6" s="14">
        <v>2905.2</v>
      </c>
      <c r="O6" s="14">
        <v>197.4</v>
      </c>
      <c r="P6" s="14">
        <v>31044.3</v>
      </c>
      <c r="Q6" s="14">
        <v>3511.8</v>
      </c>
      <c r="R6" s="14">
        <v>995.1</v>
      </c>
      <c r="S6" s="14">
        <v>123.1</v>
      </c>
      <c r="T6" s="14">
        <v>37.9</v>
      </c>
      <c r="U6" s="14">
        <v>189.1</v>
      </c>
      <c r="V6" s="14">
        <v>110</v>
      </c>
      <c r="W6" s="14">
        <v>14.3</v>
      </c>
      <c r="X6" s="14">
        <v>780</v>
      </c>
      <c r="Y6" s="14">
        <v>105.8</v>
      </c>
      <c r="Z6" s="14">
        <v>10336.9</v>
      </c>
      <c r="AA6" s="14">
        <v>7061.9</v>
      </c>
      <c r="AB6" s="14">
        <v>333</v>
      </c>
      <c r="AC6" s="14">
        <v>522.6</v>
      </c>
      <c r="AD6" s="14">
        <v>50.4</v>
      </c>
      <c r="AE6" s="14">
        <v>88.7</v>
      </c>
      <c r="AF6" s="14">
        <v>186.7</v>
      </c>
      <c r="AG6" s="14">
        <v>651.20000000000005</v>
      </c>
      <c r="AH6" s="14">
        <v>252.7</v>
      </c>
      <c r="AI6" s="14">
        <v>135</v>
      </c>
      <c r="AJ6" s="14">
        <v>151.6</v>
      </c>
      <c r="AK6" s="14">
        <v>229.9</v>
      </c>
      <c r="AL6" s="14">
        <v>243</v>
      </c>
      <c r="AM6" s="14">
        <v>172</v>
      </c>
      <c r="AN6" s="14">
        <v>2731.4</v>
      </c>
      <c r="AO6" s="14">
        <v>53053.599999999999</v>
      </c>
      <c r="AP6" s="14">
        <v>136.6</v>
      </c>
      <c r="AQ6" s="14">
        <v>10664</v>
      </c>
      <c r="AR6" s="14">
        <v>2657.6</v>
      </c>
      <c r="AS6" s="14">
        <v>598.70000000000005</v>
      </c>
      <c r="AT6" s="14">
        <v>119</v>
      </c>
      <c r="AU6" s="14">
        <v>173.9</v>
      </c>
      <c r="AV6" s="14">
        <v>98.7</v>
      </c>
      <c r="AW6" s="14">
        <v>33</v>
      </c>
      <c r="AX6" s="14">
        <v>256.5</v>
      </c>
      <c r="AY6" s="14">
        <v>8776</v>
      </c>
      <c r="AZ6" s="14">
        <v>4799.6000000000004</v>
      </c>
      <c r="BA6" s="14">
        <v>4069.2</v>
      </c>
      <c r="BB6" s="14">
        <v>15550.7</v>
      </c>
      <c r="BC6" s="14">
        <v>661.9</v>
      </c>
      <c r="BD6" s="14">
        <v>514</v>
      </c>
      <c r="BE6" s="14">
        <v>5433.5</v>
      </c>
      <c r="BF6" s="14">
        <v>573.6</v>
      </c>
      <c r="BG6" s="14">
        <v>232.5</v>
      </c>
      <c r="BH6" s="14">
        <v>185.9</v>
      </c>
      <c r="BI6" s="14">
        <v>976.7</v>
      </c>
      <c r="BJ6" s="14">
        <v>12652</v>
      </c>
      <c r="BK6" s="14">
        <v>52.5</v>
      </c>
      <c r="BL6" s="14">
        <v>251.1</v>
      </c>
      <c r="BM6" s="14">
        <v>1978.4</v>
      </c>
      <c r="BN6" s="14">
        <v>729.5</v>
      </c>
      <c r="BO6" s="14">
        <v>109.6</v>
      </c>
      <c r="BP6" s="14">
        <v>3032.2</v>
      </c>
      <c r="BQ6" s="14">
        <v>1577.2</v>
      </c>
      <c r="BR6" s="14">
        <v>781.2</v>
      </c>
      <c r="BS6" s="14">
        <v>153.30000000000001</v>
      </c>
      <c r="BT6" s="14">
        <v>166</v>
      </c>
      <c r="BU6" s="14">
        <v>425.5</v>
      </c>
      <c r="BV6" s="14">
        <v>670</v>
      </c>
      <c r="BW6" s="14">
        <v>32</v>
      </c>
      <c r="BX6" s="14">
        <v>376</v>
      </c>
      <c r="BY6" s="14">
        <v>127.3</v>
      </c>
      <c r="BZ6" s="14">
        <v>52.7</v>
      </c>
      <c r="CA6" s="14">
        <v>24139.7</v>
      </c>
      <c r="CB6" s="14">
        <v>128.5</v>
      </c>
      <c r="CC6" s="14">
        <v>24</v>
      </c>
      <c r="CD6" s="14">
        <v>82</v>
      </c>
      <c r="CE6" s="14">
        <v>54.1</v>
      </c>
      <c r="CF6" s="14">
        <v>116.8</v>
      </c>
      <c r="CG6" s="14">
        <v>86.4</v>
      </c>
      <c r="CH6" s="14">
        <v>468</v>
      </c>
      <c r="CI6" s="14">
        <v>482.2</v>
      </c>
      <c r="CJ6" s="14">
        <v>2229</v>
      </c>
      <c r="CK6" s="14">
        <v>541.79999999999995</v>
      </c>
      <c r="CL6" s="14">
        <v>416.8</v>
      </c>
      <c r="CM6" s="14">
        <v>10615.5</v>
      </c>
      <c r="CN6" s="14">
        <v>6093.3</v>
      </c>
      <c r="CO6" s="14">
        <v>490.6</v>
      </c>
      <c r="CP6" s="14">
        <v>629.9</v>
      </c>
      <c r="CQ6" s="14">
        <v>134.19999999999999</v>
      </c>
      <c r="CR6" s="14">
        <v>133.80000000000001</v>
      </c>
      <c r="CS6" s="14">
        <v>79.7</v>
      </c>
      <c r="CT6" s="14">
        <v>177.6</v>
      </c>
      <c r="CU6" s="14">
        <v>7.2</v>
      </c>
      <c r="CV6" s="14">
        <v>110.5</v>
      </c>
      <c r="CW6" s="14">
        <v>255</v>
      </c>
      <c r="CX6" s="14">
        <v>18</v>
      </c>
      <c r="CY6" s="14">
        <v>1096.3</v>
      </c>
      <c r="CZ6" s="14">
        <v>53.4</v>
      </c>
      <c r="DA6" s="14">
        <v>107.7</v>
      </c>
      <c r="DB6" s="14">
        <v>46</v>
      </c>
      <c r="DC6" s="14">
        <v>112.3</v>
      </c>
      <c r="DD6" s="14">
        <v>118</v>
      </c>
      <c r="DE6" s="14">
        <v>11207.2</v>
      </c>
      <c r="DF6" s="14">
        <v>53.9</v>
      </c>
      <c r="DG6" s="14">
        <v>1094.4000000000001</v>
      </c>
      <c r="DH6" s="14">
        <v>1598.6</v>
      </c>
      <c r="DI6" s="14">
        <v>313.39999999999998</v>
      </c>
      <c r="DJ6" s="14">
        <v>274.7</v>
      </c>
      <c r="DK6" s="14">
        <v>3489.8</v>
      </c>
      <c r="DL6" s="14">
        <v>140.19999999999999</v>
      </c>
      <c r="DM6" s="14">
        <v>857.4</v>
      </c>
      <c r="DN6" s="14">
        <v>2211.1</v>
      </c>
      <c r="DO6" s="14">
        <v>87.4</v>
      </c>
      <c r="DP6" s="14">
        <v>322</v>
      </c>
      <c r="DQ6" s="14">
        <v>1078.4000000000001</v>
      </c>
      <c r="DR6" s="14">
        <v>491.9</v>
      </c>
      <c r="DS6" s="14">
        <v>161.1</v>
      </c>
      <c r="DT6" s="14">
        <v>210.2</v>
      </c>
      <c r="DU6" s="14">
        <v>106.4</v>
      </c>
      <c r="DV6" s="14">
        <v>167.4</v>
      </c>
      <c r="DW6" s="14">
        <v>55</v>
      </c>
      <c r="DX6" s="14">
        <v>78.900000000000006</v>
      </c>
      <c r="DY6" s="14">
        <v>245.8</v>
      </c>
      <c r="DZ6" s="14">
        <v>215.9</v>
      </c>
      <c r="EA6" s="14">
        <v>358.5</v>
      </c>
      <c r="EB6" s="14">
        <v>97.8</v>
      </c>
      <c r="EC6" s="14">
        <v>103.5</v>
      </c>
      <c r="ED6" s="14">
        <v>139.80000000000001</v>
      </c>
      <c r="EE6" s="14">
        <v>1055.5</v>
      </c>
      <c r="EF6" s="14">
        <v>160</v>
      </c>
      <c r="EG6" s="14">
        <v>143.80000000000001</v>
      </c>
      <c r="EH6" s="14">
        <v>11953.1</v>
      </c>
      <c r="EI6" s="14">
        <v>5647</v>
      </c>
      <c r="EJ6" s="14">
        <v>277</v>
      </c>
      <c r="EK6" s="14">
        <v>240.6</v>
      </c>
      <c r="EL6" s="14">
        <v>218</v>
      </c>
      <c r="EM6" s="14">
        <v>707.4</v>
      </c>
      <c r="EN6" s="14">
        <v>153.4</v>
      </c>
      <c r="EO6" s="14">
        <v>115</v>
      </c>
      <c r="EP6" s="14">
        <v>547.5</v>
      </c>
      <c r="EQ6" s="14">
        <v>77</v>
      </c>
      <c r="ER6" s="14">
        <v>131</v>
      </c>
      <c r="ES6" s="14">
        <v>134</v>
      </c>
      <c r="ET6" s="14">
        <v>535.70000000000005</v>
      </c>
      <c r="EU6" s="14">
        <v>43</v>
      </c>
      <c r="EV6" s="14">
        <v>217.5</v>
      </c>
      <c r="EW6" s="14">
        <v>84.2</v>
      </c>
      <c r="EX6" s="14">
        <v>561</v>
      </c>
      <c r="EY6" s="14">
        <v>74.599999999999994</v>
      </c>
      <c r="EZ6" s="14">
        <v>1484</v>
      </c>
      <c r="FA6" s="14">
        <v>193.9</v>
      </c>
      <c r="FB6" s="14">
        <v>696.4</v>
      </c>
      <c r="FC6" s="14">
        <v>236.6</v>
      </c>
      <c r="FD6" s="14">
        <v>49.2</v>
      </c>
      <c r="FE6" s="14">
        <v>106.7</v>
      </c>
      <c r="FF6" s="14">
        <v>64</v>
      </c>
      <c r="FG6" s="14">
        <v>36</v>
      </c>
      <c r="FH6" s="14">
        <v>935</v>
      </c>
      <c r="FI6" s="14">
        <v>755.8</v>
      </c>
      <c r="FJ6" s="14">
        <v>1441.1</v>
      </c>
      <c r="FK6" s="14">
        <v>1899.1</v>
      </c>
      <c r="FL6" s="14">
        <v>1360.7</v>
      </c>
      <c r="FM6" s="14">
        <v>16424.099999999999</v>
      </c>
      <c r="FN6" s="14">
        <v>595.70000000000005</v>
      </c>
      <c r="FO6" s="14">
        <v>1297.3</v>
      </c>
      <c r="FP6" s="14">
        <v>455.7</v>
      </c>
      <c r="FQ6" s="14">
        <v>65</v>
      </c>
      <c r="FR6" s="14">
        <v>48</v>
      </c>
      <c r="FS6" s="14">
        <v>39.700000000000003</v>
      </c>
      <c r="FT6" s="14">
        <v>557.9</v>
      </c>
      <c r="FU6" s="14">
        <v>422.5</v>
      </c>
      <c r="FV6" s="14">
        <v>87.8</v>
      </c>
      <c r="FW6" s="14">
        <v>26.8</v>
      </c>
      <c r="FX6" s="14"/>
      <c r="FY6" s="13">
        <f>SUM(B6:FX6)</f>
        <v>395535.60000000027</v>
      </c>
      <c r="FZ6" s="13"/>
      <c r="GA6" s="13"/>
      <c r="GB6" s="13"/>
      <c r="GC6" s="13"/>
    </row>
    <row r="7" spans="1:254" x14ac:dyDescent="0.25">
      <c r="B7" s="15"/>
      <c r="C7" s="15"/>
      <c r="D7" s="15"/>
      <c r="E7" s="15"/>
      <c r="F7" s="15"/>
      <c r="G7" s="16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7"/>
      <c r="FW7" s="15"/>
      <c r="FX7" s="17"/>
    </row>
    <row r="8" spans="1:254" x14ac:dyDescent="0.25">
      <c r="A8" t="s">
        <v>426</v>
      </c>
      <c r="B8" s="17">
        <v>72816017.049999997</v>
      </c>
      <c r="C8" s="17">
        <v>374148236.75977516</v>
      </c>
      <c r="D8" s="17">
        <v>62224590.768000007</v>
      </c>
      <c r="E8" s="17">
        <v>232279633.234</v>
      </c>
      <c r="F8" s="17">
        <v>17081713.059999999</v>
      </c>
      <c r="G8" s="17">
        <v>12253201.73</v>
      </c>
      <c r="H8" s="17">
        <v>86161995.262000009</v>
      </c>
      <c r="I8" s="17">
        <v>22641780.809999999</v>
      </c>
      <c r="J8" s="17">
        <v>3938391.9</v>
      </c>
      <c r="K8" s="17">
        <v>24995730.359999999</v>
      </c>
      <c r="L8" s="17">
        <v>13505364.27</v>
      </c>
      <c r="M8" s="17">
        <v>553672824.47000003</v>
      </c>
      <c r="N8" s="17">
        <v>137612565.58000001</v>
      </c>
      <c r="O8" s="17">
        <v>4833347.62</v>
      </c>
      <c r="P8" s="17">
        <v>424034633.58399999</v>
      </c>
      <c r="Q8" s="17">
        <v>62522143.43</v>
      </c>
      <c r="R8" s="17">
        <v>17711655.25</v>
      </c>
      <c r="S8" s="17">
        <v>2979306.9</v>
      </c>
      <c r="T8" s="17">
        <v>1143852.3600000001</v>
      </c>
      <c r="U8" s="17">
        <v>3871378.83</v>
      </c>
      <c r="V8" s="17">
        <v>3380704.42</v>
      </c>
      <c r="W8" s="17">
        <v>1043536.72</v>
      </c>
      <c r="X8" s="17">
        <v>10390536.539999999</v>
      </c>
      <c r="Y8" s="17">
        <v>3476506.82</v>
      </c>
      <c r="Z8" s="17">
        <v>322659960.05000001</v>
      </c>
      <c r="AA8" s="17">
        <v>294178064.91000003</v>
      </c>
      <c r="AB8" s="17">
        <v>10209953.390000001</v>
      </c>
      <c r="AC8" s="17">
        <v>13067906.48</v>
      </c>
      <c r="AD8" s="17">
        <v>1883590.53</v>
      </c>
      <c r="AE8" s="17">
        <v>3083693.7</v>
      </c>
      <c r="AF8" s="17">
        <v>7316218.5999999996</v>
      </c>
      <c r="AG8" s="17">
        <v>10723310.73</v>
      </c>
      <c r="AH8" s="17">
        <v>4882182.82</v>
      </c>
      <c r="AI8" s="17">
        <v>3082783.02</v>
      </c>
      <c r="AJ8" s="17">
        <v>3201326.76</v>
      </c>
      <c r="AK8" s="17">
        <v>4056009.9</v>
      </c>
      <c r="AL8" s="17">
        <v>4918353.97</v>
      </c>
      <c r="AM8" s="17">
        <v>4524592.1900000004</v>
      </c>
      <c r="AN8" s="17">
        <v>46543916.140000001</v>
      </c>
      <c r="AO8" s="17">
        <v>931535279.69000006</v>
      </c>
      <c r="AP8" s="17">
        <v>3893302.56</v>
      </c>
      <c r="AQ8" s="17">
        <v>632307388.16200006</v>
      </c>
      <c r="AR8" s="17">
        <v>71249343.34799999</v>
      </c>
      <c r="AS8" s="17">
        <v>24494571.780000001</v>
      </c>
      <c r="AT8" s="17">
        <v>4345187.4000000004</v>
      </c>
      <c r="AU8" s="17">
        <v>4601232.26</v>
      </c>
      <c r="AV8" s="17">
        <v>4028531.57</v>
      </c>
      <c r="AW8" s="17">
        <v>1529552.85</v>
      </c>
      <c r="AX8" s="17">
        <v>5495979.2699999996</v>
      </c>
      <c r="AY8" s="17">
        <v>135078960.16</v>
      </c>
      <c r="AZ8" s="17">
        <v>93604949.049999997</v>
      </c>
      <c r="BA8" s="17">
        <v>79326664.150000006</v>
      </c>
      <c r="BB8" s="17">
        <v>237754218.27000001</v>
      </c>
      <c r="BC8" s="17">
        <v>36543997.630000003</v>
      </c>
      <c r="BD8" s="17">
        <v>14108796.050000001</v>
      </c>
      <c r="BE8" s="17">
        <v>257850264.52000001</v>
      </c>
      <c r="BF8" s="17">
        <v>10696792.92</v>
      </c>
      <c r="BG8" s="17">
        <v>6954190.8700000001</v>
      </c>
      <c r="BH8" s="17">
        <v>4162297.37</v>
      </c>
      <c r="BI8" s="17">
        <v>63752532.170000002</v>
      </c>
      <c r="BJ8" s="17">
        <v>309743989.64999998</v>
      </c>
      <c r="BK8" s="17">
        <v>2412955.16</v>
      </c>
      <c r="BL8" s="17">
        <v>4988684.32</v>
      </c>
      <c r="BM8" s="17">
        <v>33387700.920000002</v>
      </c>
      <c r="BN8" s="17">
        <v>13689413.07</v>
      </c>
      <c r="BO8" s="17">
        <v>3244185.07</v>
      </c>
      <c r="BP8" s="17">
        <v>63559488.185999997</v>
      </c>
      <c r="BQ8" s="17">
        <v>46142093</v>
      </c>
      <c r="BR8" s="17">
        <v>13240531.16</v>
      </c>
      <c r="BS8" s="17">
        <v>5339861.53</v>
      </c>
      <c r="BT8" s="17">
        <v>5437531.4900000002</v>
      </c>
      <c r="BU8" s="17">
        <v>13576068.109999999</v>
      </c>
      <c r="BV8" s="17">
        <v>21147860.199999999</v>
      </c>
      <c r="BW8" s="17">
        <v>1595452.4</v>
      </c>
      <c r="BX8" s="17">
        <v>5444055.4500000002</v>
      </c>
      <c r="BY8" s="17">
        <v>3355685.08</v>
      </c>
      <c r="BZ8" s="17">
        <v>2890901.54</v>
      </c>
      <c r="CA8" s="17">
        <v>784142616.3160001</v>
      </c>
      <c r="CB8" s="17">
        <v>3232044.13</v>
      </c>
      <c r="CC8" s="17">
        <v>3198150.4</v>
      </c>
      <c r="CD8" s="17">
        <v>2770736.56</v>
      </c>
      <c r="CE8" s="17">
        <v>2317143.08</v>
      </c>
      <c r="CF8" s="17">
        <v>3365052.69</v>
      </c>
      <c r="CG8" s="17">
        <v>2117222.92</v>
      </c>
      <c r="CH8" s="17">
        <v>7791796.4900000002</v>
      </c>
      <c r="CI8" s="17">
        <v>10515866.15</v>
      </c>
      <c r="CJ8" s="17">
        <v>53703808.159999996</v>
      </c>
      <c r="CK8" s="17">
        <v>14537944.470000001</v>
      </c>
      <c r="CL8" s="17">
        <v>9038319.8100000005</v>
      </c>
      <c r="CM8" s="17">
        <v>296337503.06639999</v>
      </c>
      <c r="CN8" s="17">
        <v>149130687.49000001</v>
      </c>
      <c r="CO8" s="17">
        <v>11619688.26</v>
      </c>
      <c r="CP8" s="17">
        <v>9592094.6400000006</v>
      </c>
      <c r="CQ8" s="17">
        <v>3700948.8</v>
      </c>
      <c r="CR8" s="17">
        <v>4323182.2</v>
      </c>
      <c r="CS8" s="17">
        <v>2104918.67</v>
      </c>
      <c r="CT8" s="17">
        <v>4206282.2</v>
      </c>
      <c r="CU8" s="17">
        <v>981132.01</v>
      </c>
      <c r="CV8" s="17">
        <v>3439071.71</v>
      </c>
      <c r="CW8" s="17">
        <v>5539829.2800000003</v>
      </c>
      <c r="CX8" s="17">
        <v>1065555.32</v>
      </c>
      <c r="CY8" s="17">
        <v>19985172.489999998</v>
      </c>
      <c r="CZ8" s="17">
        <v>3333815.34</v>
      </c>
      <c r="DA8" s="17">
        <v>4406718.82</v>
      </c>
      <c r="DB8" s="17">
        <v>3136416.17</v>
      </c>
      <c r="DC8" s="17">
        <v>2984407.69</v>
      </c>
      <c r="DD8" s="17">
        <v>4352093.1900000004</v>
      </c>
      <c r="DE8" s="17">
        <v>204464063.31580001</v>
      </c>
      <c r="DF8" s="17">
        <v>2016983.34</v>
      </c>
      <c r="DG8" s="17">
        <v>19637476.870000001</v>
      </c>
      <c r="DH8" s="17">
        <v>25511393.050000001</v>
      </c>
      <c r="DI8" s="17">
        <v>7335996.21</v>
      </c>
      <c r="DJ8" s="17">
        <v>5732204.0599999996</v>
      </c>
      <c r="DK8" s="17">
        <v>60911588.880000003</v>
      </c>
      <c r="DL8" s="17">
        <v>3963213.02</v>
      </c>
      <c r="DM8" s="17">
        <v>14579763.380000001</v>
      </c>
      <c r="DN8" s="17">
        <v>34633061.68</v>
      </c>
      <c r="DO8" s="17">
        <v>3509059.61</v>
      </c>
      <c r="DP8" s="17">
        <v>9249359.6099999994</v>
      </c>
      <c r="DQ8" s="17">
        <v>15230867.33</v>
      </c>
      <c r="DR8" s="17">
        <v>7974736.7599999998</v>
      </c>
      <c r="DS8" s="17">
        <v>3357526.29</v>
      </c>
      <c r="DT8" s="17">
        <v>4741557.67</v>
      </c>
      <c r="DU8" s="17">
        <v>3526921.63</v>
      </c>
      <c r="DV8" s="17">
        <v>4343813.96</v>
      </c>
      <c r="DW8" s="17">
        <v>3376483.56</v>
      </c>
      <c r="DX8" s="17">
        <v>4692918.58</v>
      </c>
      <c r="DY8" s="17">
        <v>8647209.6099999994</v>
      </c>
      <c r="DZ8" s="17">
        <v>6721729.6699999999</v>
      </c>
      <c r="EA8" s="17">
        <v>6642141.8300000001</v>
      </c>
      <c r="EB8" s="17">
        <v>3980154.14</v>
      </c>
      <c r="EC8" s="17">
        <v>22022860.16</v>
      </c>
      <c r="ED8" s="17">
        <v>3302879.4</v>
      </c>
      <c r="EE8" s="17">
        <v>15628492.789999999</v>
      </c>
      <c r="EF8" s="17">
        <v>3720996.57</v>
      </c>
      <c r="EG8" s="17">
        <v>3710859.8</v>
      </c>
      <c r="EH8" s="17">
        <v>157246913.03</v>
      </c>
      <c r="EI8" s="17">
        <v>104121199.39</v>
      </c>
      <c r="EJ8" s="17">
        <v>7548774.5199999996</v>
      </c>
      <c r="EK8" s="17">
        <v>5308463.78</v>
      </c>
      <c r="EL8" s="17">
        <v>4963943.09</v>
      </c>
      <c r="EM8" s="17">
        <v>10939262.02</v>
      </c>
      <c r="EN8" s="17">
        <v>4387336.93</v>
      </c>
      <c r="EO8" s="17">
        <v>5436646.9900000002</v>
      </c>
      <c r="EP8" s="17">
        <v>27155838.059999999</v>
      </c>
      <c r="EQ8" s="17">
        <v>4621231.07</v>
      </c>
      <c r="ER8" s="17">
        <v>3121706.87</v>
      </c>
      <c r="ES8" s="17">
        <v>3785293.44</v>
      </c>
      <c r="ET8" s="17">
        <v>7055011.7599999998</v>
      </c>
      <c r="EU8" s="17">
        <v>1711838.53</v>
      </c>
      <c r="EV8" s="17">
        <v>12292600.369999999</v>
      </c>
      <c r="EW8" s="17">
        <v>3309004.42</v>
      </c>
      <c r="EX8" s="17">
        <v>8203951.3600000003</v>
      </c>
      <c r="EY8" s="17">
        <v>2521880.7200000002</v>
      </c>
      <c r="EZ8" s="17">
        <v>38950284.060000002</v>
      </c>
      <c r="FA8" s="17">
        <v>4468822.58</v>
      </c>
      <c r="FB8" s="17">
        <v>21648521.800000001</v>
      </c>
      <c r="FC8" s="17">
        <v>5141145.6500000004</v>
      </c>
      <c r="FD8" s="17">
        <v>1830828.57</v>
      </c>
      <c r="FE8" s="17">
        <v>3407783.14</v>
      </c>
      <c r="FF8" s="17">
        <v>2538495.66</v>
      </c>
      <c r="FG8" s="17">
        <v>1511493.2</v>
      </c>
      <c r="FH8" s="17">
        <v>18815629.719999999</v>
      </c>
      <c r="FI8" s="17">
        <v>20852762.07</v>
      </c>
      <c r="FJ8" s="17">
        <v>27302087.760000002</v>
      </c>
      <c r="FK8" s="17">
        <v>82581413.549999997</v>
      </c>
      <c r="FL8" s="17">
        <v>38600434.630000003</v>
      </c>
      <c r="FM8" s="17">
        <v>235937107.69</v>
      </c>
      <c r="FN8" s="17">
        <v>12131574.09</v>
      </c>
      <c r="FO8" s="17">
        <v>24523397.890000001</v>
      </c>
      <c r="FP8" s="17">
        <v>10905632.66</v>
      </c>
      <c r="FQ8" s="17">
        <v>3137048.98</v>
      </c>
      <c r="FR8" s="17">
        <v>3244742.26</v>
      </c>
      <c r="FS8" s="17">
        <v>1386846.14</v>
      </c>
      <c r="FT8" s="17">
        <v>9866433.4299999997</v>
      </c>
      <c r="FU8" s="17">
        <v>8070856.5800000001</v>
      </c>
      <c r="FV8" s="17">
        <v>3106491.25</v>
      </c>
      <c r="FW8" s="17">
        <v>1324030.82</v>
      </c>
      <c r="FX8" s="17">
        <v>224940206.09</v>
      </c>
      <c r="FY8" s="11">
        <f>SUM(B8:FX8)</f>
        <v>9175653497.2219696</v>
      </c>
      <c r="FZ8" s="11"/>
    </row>
    <row r="9" spans="1:254" x14ac:dyDescent="0.25"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</row>
    <row r="10" spans="1:254" x14ac:dyDescent="0.25">
      <c r="A10" t="s">
        <v>427</v>
      </c>
      <c r="B10" s="18">
        <v>32425784.73</v>
      </c>
      <c r="C10" s="18">
        <v>114595599.528</v>
      </c>
      <c r="D10" s="18">
        <v>33324740.280000001</v>
      </c>
      <c r="E10" s="18">
        <v>81676283.282999992</v>
      </c>
      <c r="F10" s="18">
        <v>13026936.57364</v>
      </c>
      <c r="G10" s="18">
        <v>3519667.7009999999</v>
      </c>
      <c r="H10" s="18">
        <v>29997445.77</v>
      </c>
      <c r="I10" s="18">
        <v>4411125.7560000001</v>
      </c>
      <c r="J10" s="18">
        <v>1268069.7690000001</v>
      </c>
      <c r="K10" s="18">
        <v>20666080.574360002</v>
      </c>
      <c r="L10" s="18">
        <v>7916244.56238</v>
      </c>
      <c r="M10" s="18">
        <v>166503812.34416398</v>
      </c>
      <c r="N10" s="18">
        <v>66717128.574000001</v>
      </c>
      <c r="O10" s="18">
        <v>1402240.5179999999</v>
      </c>
      <c r="P10" s="18">
        <v>143352184.48199999</v>
      </c>
      <c r="Q10" s="18">
        <v>1850347.549532</v>
      </c>
      <c r="R10" s="18">
        <v>13555862.89662</v>
      </c>
      <c r="S10" s="18">
        <v>587522.16430400009</v>
      </c>
      <c r="T10" s="18">
        <v>657943.23589800007</v>
      </c>
      <c r="U10" s="18">
        <v>893296.59299999999</v>
      </c>
      <c r="V10" s="18">
        <v>178294.36499999999</v>
      </c>
      <c r="W10" s="18">
        <v>250283.43195200001</v>
      </c>
      <c r="X10" s="18">
        <v>1617361.1967800001</v>
      </c>
      <c r="Y10" s="18">
        <v>581565.58695000003</v>
      </c>
      <c r="Z10" s="18">
        <v>164662970.60699999</v>
      </c>
      <c r="AA10" s="18">
        <v>257512553.54100001</v>
      </c>
      <c r="AB10" s="18">
        <v>7750127.1818599999</v>
      </c>
      <c r="AC10" s="18">
        <v>8158394.6898090001</v>
      </c>
      <c r="AD10" s="18">
        <v>572106.27833600005</v>
      </c>
      <c r="AE10" s="18">
        <v>956043.31411400007</v>
      </c>
      <c r="AF10" s="18">
        <v>4090101.3565499997</v>
      </c>
      <c r="AG10" s="18">
        <v>785310.57920599997</v>
      </c>
      <c r="AH10" s="18">
        <v>271215.40499999997</v>
      </c>
      <c r="AI10" s="18">
        <v>747296.48057999997</v>
      </c>
      <c r="AJ10" s="18">
        <v>1291027.3985599999</v>
      </c>
      <c r="AK10" s="18">
        <v>2411791.0649999999</v>
      </c>
      <c r="AL10" s="18">
        <v>1121170.4349120001</v>
      </c>
      <c r="AM10" s="18">
        <v>3866681.8259319998</v>
      </c>
      <c r="AN10" s="18">
        <v>12980196.061392</v>
      </c>
      <c r="AO10" s="18">
        <v>679843068.597</v>
      </c>
      <c r="AP10" s="18">
        <v>2114250.3553510001</v>
      </c>
      <c r="AQ10" s="18">
        <v>279746657.74800003</v>
      </c>
      <c r="AR10" s="18">
        <v>55593013.588979997</v>
      </c>
      <c r="AS10" s="18">
        <v>9917911.6469999999</v>
      </c>
      <c r="AT10" s="18">
        <v>1491790.388304</v>
      </c>
      <c r="AU10" s="18">
        <v>1174177.3500000001</v>
      </c>
      <c r="AV10" s="18">
        <v>867860.19571599993</v>
      </c>
      <c r="AW10" s="18">
        <v>588632.45316999999</v>
      </c>
      <c r="AX10" s="18">
        <v>1552129.83</v>
      </c>
      <c r="AY10" s="18">
        <v>15500658.525600001</v>
      </c>
      <c r="AZ10" s="18">
        <v>21248916.46308</v>
      </c>
      <c r="BA10" s="18">
        <v>5504486.0564399995</v>
      </c>
      <c r="BB10" s="18">
        <v>85384464.754649997</v>
      </c>
      <c r="BC10" s="18">
        <v>14463480.689999999</v>
      </c>
      <c r="BD10" s="18">
        <v>4722346.6219999995</v>
      </c>
      <c r="BE10" s="18">
        <v>74634302.879999995</v>
      </c>
      <c r="BF10" s="18">
        <v>1638243.3599999999</v>
      </c>
      <c r="BG10" s="18">
        <v>1820837.89836</v>
      </c>
      <c r="BH10" s="18">
        <v>613008.07718999998</v>
      </c>
      <c r="BI10" s="18">
        <v>23967630.05336</v>
      </c>
      <c r="BJ10" s="18">
        <v>44962018.380000003</v>
      </c>
      <c r="BK10" s="18">
        <v>207306.21599999999</v>
      </c>
      <c r="BL10" s="18">
        <v>978696.20935200003</v>
      </c>
      <c r="BM10" s="18">
        <v>8899034.841</v>
      </c>
      <c r="BN10" s="18">
        <v>3354248.7890300001</v>
      </c>
      <c r="BO10" s="18">
        <v>2212566.04464</v>
      </c>
      <c r="BP10" s="18">
        <v>45267036.42447</v>
      </c>
      <c r="BQ10" s="18">
        <v>10337657.33</v>
      </c>
      <c r="BR10" s="18">
        <v>5477139.0535499994</v>
      </c>
      <c r="BS10" s="18">
        <v>3073659.2864099997</v>
      </c>
      <c r="BT10" s="18">
        <v>2157890.8559599998</v>
      </c>
      <c r="BU10" s="18">
        <v>12805400.56312</v>
      </c>
      <c r="BV10" s="18">
        <v>16741560.377079999</v>
      </c>
      <c r="BW10" s="18">
        <v>1060882.92258</v>
      </c>
      <c r="BX10" s="18">
        <v>3233804.5180739998</v>
      </c>
      <c r="BY10" s="18">
        <v>955143.38699999999</v>
      </c>
      <c r="BZ10" s="18">
        <v>2192659.0468830001</v>
      </c>
      <c r="CA10" s="18">
        <v>364581937.17000002</v>
      </c>
      <c r="CB10" s="18">
        <v>504684.56403999997</v>
      </c>
      <c r="CC10" s="18">
        <v>440732.83959999995</v>
      </c>
      <c r="CD10" s="18">
        <v>1128050.388</v>
      </c>
      <c r="CE10" s="18">
        <v>731879.87195400009</v>
      </c>
      <c r="CF10" s="18">
        <v>637941.96</v>
      </c>
      <c r="CG10" s="18">
        <v>446973.70437599998</v>
      </c>
      <c r="CH10" s="18">
        <v>3083751.9720000001</v>
      </c>
      <c r="CI10" s="18">
        <v>9681679.9466999993</v>
      </c>
      <c r="CJ10" s="18">
        <v>15893608.499780001</v>
      </c>
      <c r="CK10" s="18">
        <v>3003088.9253399996</v>
      </c>
      <c r="CL10" s="18">
        <v>1856322.10962</v>
      </c>
      <c r="CM10" s="18">
        <v>131685114.609</v>
      </c>
      <c r="CN10" s="18">
        <v>83374360.529679999</v>
      </c>
      <c r="CO10" s="18">
        <v>10927644.659474</v>
      </c>
      <c r="CP10" s="18">
        <v>2547403.0752789997</v>
      </c>
      <c r="CQ10" s="18">
        <v>710829.37916100002</v>
      </c>
      <c r="CR10" s="18">
        <v>1429823.5580239999</v>
      </c>
      <c r="CS10" s="18">
        <v>719746.06464</v>
      </c>
      <c r="CT10" s="18">
        <v>443271.202704</v>
      </c>
      <c r="CU10" s="18">
        <v>345602.09009200003</v>
      </c>
      <c r="CV10" s="18">
        <v>1311446.7814409998</v>
      </c>
      <c r="CW10" s="18">
        <v>2068377.2850239999</v>
      </c>
      <c r="CX10" s="18">
        <v>167436.99</v>
      </c>
      <c r="CY10" s="18">
        <v>6167191.7699999996</v>
      </c>
      <c r="CZ10" s="18">
        <v>1253175.3810000001</v>
      </c>
      <c r="DA10" s="18">
        <v>1109922.723</v>
      </c>
      <c r="DB10" s="18">
        <v>1180701.5995079998</v>
      </c>
      <c r="DC10" s="18">
        <v>1325548.0245000001</v>
      </c>
      <c r="DD10" s="18">
        <v>2570216.7640499999</v>
      </c>
      <c r="DE10" s="18">
        <v>67085264.609999999</v>
      </c>
      <c r="DF10" s="18">
        <v>1278936.3927170001</v>
      </c>
      <c r="DG10" s="18">
        <v>9682136.9755799994</v>
      </c>
      <c r="DH10" s="18">
        <v>13199166.6764</v>
      </c>
      <c r="DI10" s="18">
        <v>1481157.7429200001</v>
      </c>
      <c r="DJ10" s="18">
        <v>1022360.4455</v>
      </c>
      <c r="DK10" s="18">
        <v>20246630.123879999</v>
      </c>
      <c r="DL10" s="18">
        <v>562663.69446000003</v>
      </c>
      <c r="DM10" s="18">
        <v>7048684.017</v>
      </c>
      <c r="DN10" s="18">
        <v>9386258.1300000008</v>
      </c>
      <c r="DO10" s="18">
        <v>855703.17</v>
      </c>
      <c r="DP10" s="18">
        <v>8863164.7199999988</v>
      </c>
      <c r="DQ10" s="18">
        <v>2187007.5060000001</v>
      </c>
      <c r="DR10" s="18">
        <v>995912.25300000003</v>
      </c>
      <c r="DS10" s="18">
        <v>274761.22353900003</v>
      </c>
      <c r="DT10" s="18">
        <v>758787.96600000001</v>
      </c>
      <c r="DU10" s="18">
        <v>231441.78599999999</v>
      </c>
      <c r="DV10" s="18">
        <v>507580.13307399995</v>
      </c>
      <c r="DW10" s="18">
        <v>2220543.5761599997</v>
      </c>
      <c r="DX10" s="18">
        <v>3066825.5411200002</v>
      </c>
      <c r="DY10" s="18">
        <v>4786602.5788059998</v>
      </c>
      <c r="DZ10" s="18">
        <v>6149876.5499999998</v>
      </c>
      <c r="EA10" s="18">
        <v>2219130.81</v>
      </c>
      <c r="EB10" s="18">
        <v>948450.49199999997</v>
      </c>
      <c r="EC10" s="18">
        <v>21451184.513410002</v>
      </c>
      <c r="ED10" s="18">
        <v>467756.424</v>
      </c>
      <c r="EE10" s="18">
        <v>2049781.4571750001</v>
      </c>
      <c r="EF10" s="18">
        <v>779241.00599999994</v>
      </c>
      <c r="EG10" s="18">
        <v>359386.98300000001</v>
      </c>
      <c r="EH10" s="18">
        <v>33282608.103</v>
      </c>
      <c r="EI10" s="18">
        <v>27154323.386999998</v>
      </c>
      <c r="EJ10" s="18">
        <v>3821380.8086300003</v>
      </c>
      <c r="EK10" s="18">
        <v>1801726.43028</v>
      </c>
      <c r="EL10" s="18">
        <v>2152417.3398480001</v>
      </c>
      <c r="EM10" s="18">
        <v>1973318.868</v>
      </c>
      <c r="EN10" s="18">
        <v>1174715.379</v>
      </c>
      <c r="EO10" s="18">
        <v>3452251.4506199998</v>
      </c>
      <c r="EP10" s="18">
        <v>10752568.143388001</v>
      </c>
      <c r="EQ10" s="18">
        <v>2829821.5199699998</v>
      </c>
      <c r="ER10" s="18">
        <v>847799.58750199992</v>
      </c>
      <c r="ES10" s="18">
        <v>1183582.287</v>
      </c>
      <c r="ET10" s="18">
        <v>1110802.7069999999</v>
      </c>
      <c r="EU10" s="18">
        <v>1035339.57198</v>
      </c>
      <c r="EV10" s="18">
        <v>8827695.0611729994</v>
      </c>
      <c r="EW10" s="18">
        <v>367629.55830999999</v>
      </c>
      <c r="EX10" s="18">
        <v>812171.42099999997</v>
      </c>
      <c r="EY10" s="18">
        <v>710669.39015799994</v>
      </c>
      <c r="EZ10" s="18">
        <v>36063768.273599997</v>
      </c>
      <c r="FA10" s="18">
        <v>4026170.4566999995</v>
      </c>
      <c r="FB10" s="18">
        <v>10543365.041300001</v>
      </c>
      <c r="FC10" s="18">
        <v>1335749.1029999999</v>
      </c>
      <c r="FD10" s="18">
        <v>564675.07561199996</v>
      </c>
      <c r="FE10" s="18">
        <v>611097.66899999999</v>
      </c>
      <c r="FF10" s="18">
        <v>796636.32299999997</v>
      </c>
      <c r="FG10" s="18">
        <v>865776.72928800003</v>
      </c>
      <c r="FH10" s="18">
        <v>15575559.612</v>
      </c>
      <c r="FI10" s="18">
        <v>20040741.002160002</v>
      </c>
      <c r="FJ10" s="18">
        <v>26428187.310000002</v>
      </c>
      <c r="FK10" s="18">
        <v>63160506</v>
      </c>
      <c r="FL10" s="18">
        <v>28445343.647099998</v>
      </c>
      <c r="FM10" s="18">
        <v>79262599.059</v>
      </c>
      <c r="FN10" s="18">
        <v>11538514.92519</v>
      </c>
      <c r="FO10" s="18">
        <v>20997520.764606997</v>
      </c>
      <c r="FP10" s="18">
        <v>10519320.066750001</v>
      </c>
      <c r="FQ10" s="18">
        <v>2970074.29</v>
      </c>
      <c r="FR10" s="18">
        <v>2935163.16548</v>
      </c>
      <c r="FS10" s="18">
        <v>1283672.4471200001</v>
      </c>
      <c r="FT10" s="18">
        <v>3519681.4270500001</v>
      </c>
      <c r="FU10" s="18">
        <v>2519731.8137599998</v>
      </c>
      <c r="FV10" s="18">
        <v>502056.00998999999</v>
      </c>
      <c r="FW10" s="18">
        <v>375776.01817500003</v>
      </c>
      <c r="FX10" s="18">
        <v>0</v>
      </c>
      <c r="FY10" s="11">
        <f>SUM(B10:FX10)</f>
        <v>3944124748.643652</v>
      </c>
      <c r="FZ10" s="11"/>
    </row>
    <row r="11" spans="1:254" x14ac:dyDescent="0.25">
      <c r="A11" s="15" t="s">
        <v>428</v>
      </c>
      <c r="B11" s="19">
        <v>1525778.04</v>
      </c>
      <c r="C11" s="19">
        <v>5720219.1100000003</v>
      </c>
      <c r="D11" s="19">
        <v>1361222.79</v>
      </c>
      <c r="E11" s="19">
        <v>2060596.13</v>
      </c>
      <c r="F11" s="19">
        <v>404243.6</v>
      </c>
      <c r="G11" s="19">
        <v>174363.85</v>
      </c>
      <c r="H11" s="19">
        <v>1705553.59</v>
      </c>
      <c r="I11" s="19">
        <v>565896.31999999995</v>
      </c>
      <c r="J11" s="19">
        <v>140832.81</v>
      </c>
      <c r="K11" s="19">
        <v>1212114.3</v>
      </c>
      <c r="L11" s="19">
        <v>467277.71</v>
      </c>
      <c r="M11" s="19">
        <v>12153401.23</v>
      </c>
      <c r="N11" s="19">
        <v>4887275.82</v>
      </c>
      <c r="O11" s="19">
        <v>92405.75</v>
      </c>
      <c r="P11" s="19">
        <v>6583156.04</v>
      </c>
      <c r="Q11" s="19">
        <v>110649.41</v>
      </c>
      <c r="R11" s="19">
        <v>887008.36</v>
      </c>
      <c r="S11" s="19">
        <v>47860.01</v>
      </c>
      <c r="T11" s="19">
        <v>48556.24</v>
      </c>
      <c r="U11" s="19">
        <v>86202.79</v>
      </c>
      <c r="V11" s="19">
        <v>19309.150000000001</v>
      </c>
      <c r="W11" s="19">
        <v>22154.27</v>
      </c>
      <c r="X11" s="19">
        <v>137008.97</v>
      </c>
      <c r="Y11" s="19">
        <v>60073.05</v>
      </c>
      <c r="Z11" s="19">
        <v>6411764.9699999997</v>
      </c>
      <c r="AA11" s="19">
        <v>11547781.060000001</v>
      </c>
      <c r="AB11" s="19">
        <v>545105.30000000005</v>
      </c>
      <c r="AC11" s="19">
        <v>662830.17000000004</v>
      </c>
      <c r="AD11" s="19">
        <v>45826.3</v>
      </c>
      <c r="AE11" s="19">
        <v>81828.25</v>
      </c>
      <c r="AF11" s="19">
        <v>304419.25</v>
      </c>
      <c r="AG11" s="19">
        <v>162746.5</v>
      </c>
      <c r="AH11" s="19">
        <v>50073.02</v>
      </c>
      <c r="AI11" s="19">
        <v>120805.93</v>
      </c>
      <c r="AJ11" s="19">
        <v>70320.56</v>
      </c>
      <c r="AK11" s="19">
        <v>92740.51</v>
      </c>
      <c r="AL11" s="19">
        <v>108754.41</v>
      </c>
      <c r="AM11" s="19">
        <v>390225.35</v>
      </c>
      <c r="AN11" s="19">
        <v>1580673.42</v>
      </c>
      <c r="AO11" s="19">
        <v>35535990.490000002</v>
      </c>
      <c r="AP11" s="19">
        <v>91835.76</v>
      </c>
      <c r="AQ11" s="19">
        <v>20624909.219999999</v>
      </c>
      <c r="AR11" s="19">
        <v>2368990.85</v>
      </c>
      <c r="AS11" s="19">
        <v>1100110.6200000001</v>
      </c>
      <c r="AT11" s="19">
        <v>168538.57</v>
      </c>
      <c r="AU11" s="19">
        <v>168758.37</v>
      </c>
      <c r="AV11" s="19">
        <v>96700.85</v>
      </c>
      <c r="AW11" s="19">
        <v>73895.94</v>
      </c>
      <c r="AX11" s="19">
        <v>119941.52</v>
      </c>
      <c r="AY11" s="19">
        <v>1425569.54</v>
      </c>
      <c r="AZ11" s="19">
        <v>2062340.99</v>
      </c>
      <c r="BA11" s="19">
        <v>457886.27</v>
      </c>
      <c r="BB11" s="19">
        <v>8049471.7199999997</v>
      </c>
      <c r="BC11" s="19">
        <v>1328416.19</v>
      </c>
      <c r="BD11" s="19">
        <v>400695.97</v>
      </c>
      <c r="BE11" s="19">
        <v>6578779.4000000004</v>
      </c>
      <c r="BF11" s="19">
        <v>108944.82</v>
      </c>
      <c r="BG11" s="19">
        <v>139186.65</v>
      </c>
      <c r="BH11" s="19">
        <v>52661.1</v>
      </c>
      <c r="BI11" s="19">
        <v>1823156.06</v>
      </c>
      <c r="BJ11" s="19">
        <v>971979.48</v>
      </c>
      <c r="BK11" s="19">
        <v>17150.84</v>
      </c>
      <c r="BL11" s="19">
        <v>86714.95</v>
      </c>
      <c r="BM11" s="19">
        <v>1074426.21</v>
      </c>
      <c r="BN11" s="19">
        <v>373634.27</v>
      </c>
      <c r="BO11" s="19">
        <v>231876</v>
      </c>
      <c r="BP11" s="19">
        <v>1634193.93</v>
      </c>
      <c r="BQ11" s="19">
        <v>432667.76</v>
      </c>
      <c r="BR11" s="19">
        <v>244079.7</v>
      </c>
      <c r="BS11" s="19">
        <v>140816.42000000001</v>
      </c>
      <c r="BT11" s="19">
        <v>103084.96</v>
      </c>
      <c r="BU11" s="19">
        <v>770667.55</v>
      </c>
      <c r="BV11" s="19">
        <v>670802.37</v>
      </c>
      <c r="BW11" s="19">
        <v>94206.59</v>
      </c>
      <c r="BX11" s="19">
        <v>182294.73</v>
      </c>
      <c r="BY11" s="19">
        <v>94134.399999999994</v>
      </c>
      <c r="BZ11" s="19">
        <v>371964.19</v>
      </c>
      <c r="CA11" s="19">
        <v>23347042.469999999</v>
      </c>
      <c r="CB11" s="19">
        <v>85835.36</v>
      </c>
      <c r="CC11" s="19">
        <v>68733.81</v>
      </c>
      <c r="CD11" s="19">
        <v>98489.77</v>
      </c>
      <c r="CE11" s="19">
        <v>81298.17</v>
      </c>
      <c r="CF11" s="19">
        <v>70154.3</v>
      </c>
      <c r="CG11" s="19">
        <v>31524.27</v>
      </c>
      <c r="CH11" s="19">
        <v>302375.94</v>
      </c>
      <c r="CI11" s="19">
        <v>295842.06</v>
      </c>
      <c r="CJ11" s="19">
        <v>1432659.64</v>
      </c>
      <c r="CK11" s="19">
        <v>220207.4</v>
      </c>
      <c r="CL11" s="19">
        <v>107355.62</v>
      </c>
      <c r="CM11" s="19">
        <v>8111117.3600000003</v>
      </c>
      <c r="CN11" s="19">
        <v>4857568.18</v>
      </c>
      <c r="CO11" s="19">
        <v>692043.6</v>
      </c>
      <c r="CP11" s="19">
        <v>364244.19</v>
      </c>
      <c r="CQ11" s="19">
        <v>75865.52</v>
      </c>
      <c r="CR11" s="19">
        <v>233975.56</v>
      </c>
      <c r="CS11" s="19">
        <v>81024.460000000006</v>
      </c>
      <c r="CT11" s="19">
        <v>55009.51</v>
      </c>
      <c r="CU11" s="19">
        <v>45111.41</v>
      </c>
      <c r="CV11" s="19">
        <v>126416.84</v>
      </c>
      <c r="CW11" s="19">
        <v>229723.19</v>
      </c>
      <c r="CX11" s="19">
        <v>17881.75</v>
      </c>
      <c r="CY11" s="19">
        <v>593740.59</v>
      </c>
      <c r="CZ11" s="19">
        <v>116410.52</v>
      </c>
      <c r="DA11" s="19">
        <v>95574.92</v>
      </c>
      <c r="DB11" s="19">
        <v>105646.58</v>
      </c>
      <c r="DC11" s="19">
        <v>92322.49</v>
      </c>
      <c r="DD11" s="19">
        <v>271844.8</v>
      </c>
      <c r="DE11" s="19">
        <v>7368792.3700000001</v>
      </c>
      <c r="DF11" s="19">
        <v>111390.38</v>
      </c>
      <c r="DG11" s="19">
        <v>944994.79</v>
      </c>
      <c r="DH11" s="19">
        <v>1102286.22</v>
      </c>
      <c r="DI11" s="19">
        <v>160096.60999999999</v>
      </c>
      <c r="DJ11" s="19">
        <v>83084.639999999999</v>
      </c>
      <c r="DK11" s="19">
        <v>2281135.4</v>
      </c>
      <c r="DL11" s="19">
        <v>73325.06</v>
      </c>
      <c r="DM11" s="19">
        <v>592341.09</v>
      </c>
      <c r="DN11" s="19">
        <v>717559.36</v>
      </c>
      <c r="DO11" s="19">
        <v>72978.320000000007</v>
      </c>
      <c r="DP11" s="19">
        <v>386194.89</v>
      </c>
      <c r="DQ11" s="19">
        <v>448426.32</v>
      </c>
      <c r="DR11" s="19">
        <v>187094.92</v>
      </c>
      <c r="DS11" s="19">
        <v>50037.72</v>
      </c>
      <c r="DT11" s="19">
        <v>120892.76</v>
      </c>
      <c r="DU11" s="19">
        <v>46226.44</v>
      </c>
      <c r="DV11" s="19">
        <v>99745.279999999999</v>
      </c>
      <c r="DW11" s="19">
        <v>156022.64000000001</v>
      </c>
      <c r="DX11" s="19">
        <v>199688.26</v>
      </c>
      <c r="DY11" s="19">
        <v>415059.99</v>
      </c>
      <c r="DZ11" s="19">
        <v>571853.12</v>
      </c>
      <c r="EA11" s="19">
        <v>249772.67</v>
      </c>
      <c r="EB11" s="19">
        <v>105755.77</v>
      </c>
      <c r="EC11" s="19">
        <v>571675.65</v>
      </c>
      <c r="ED11" s="19">
        <v>65386.43</v>
      </c>
      <c r="EE11" s="19">
        <v>308826.33</v>
      </c>
      <c r="EF11" s="19">
        <v>113750.55</v>
      </c>
      <c r="EG11" s="19">
        <v>48268.24</v>
      </c>
      <c r="EH11" s="19">
        <v>3132454.33</v>
      </c>
      <c r="EI11" s="19">
        <v>1938353.6</v>
      </c>
      <c r="EJ11" s="19">
        <v>129246.73</v>
      </c>
      <c r="EK11" s="19">
        <v>34606.04</v>
      </c>
      <c r="EL11" s="19">
        <v>233419.31</v>
      </c>
      <c r="EM11" s="19">
        <v>268819.46999999997</v>
      </c>
      <c r="EN11" s="19">
        <v>136616.94</v>
      </c>
      <c r="EO11" s="19">
        <v>210359.41</v>
      </c>
      <c r="EP11" s="19">
        <v>965470.36</v>
      </c>
      <c r="EQ11" s="19">
        <v>197164.53</v>
      </c>
      <c r="ER11" s="19">
        <v>100554.26</v>
      </c>
      <c r="ES11" s="19">
        <v>126251.14</v>
      </c>
      <c r="ET11" s="19">
        <v>178504.5</v>
      </c>
      <c r="EU11" s="19">
        <v>40969.89</v>
      </c>
      <c r="EV11" s="19">
        <v>322223.09000000003</v>
      </c>
      <c r="EW11" s="19">
        <v>18652.48</v>
      </c>
      <c r="EX11" s="19">
        <v>100089.4</v>
      </c>
      <c r="EY11" s="19">
        <v>86954.8</v>
      </c>
      <c r="EZ11" s="19">
        <v>1477975.89</v>
      </c>
      <c r="FA11" s="19">
        <v>442652.12</v>
      </c>
      <c r="FB11" s="19">
        <v>873424.45</v>
      </c>
      <c r="FC11" s="19">
        <v>148658.28</v>
      </c>
      <c r="FD11" s="19">
        <v>61092.55</v>
      </c>
      <c r="FE11" s="19">
        <v>66492.98</v>
      </c>
      <c r="FF11" s="19">
        <v>67384.929999999993</v>
      </c>
      <c r="FG11" s="19">
        <v>105757.98</v>
      </c>
      <c r="FH11" s="19">
        <v>526551.73</v>
      </c>
      <c r="FI11" s="19">
        <v>812021.07</v>
      </c>
      <c r="FJ11" s="19">
        <v>873900.45</v>
      </c>
      <c r="FK11" s="19">
        <v>1724175.57</v>
      </c>
      <c r="FL11" s="19">
        <v>501842.18</v>
      </c>
      <c r="FM11" s="19">
        <v>3329444.55</v>
      </c>
      <c r="FN11" s="19">
        <v>593059.16</v>
      </c>
      <c r="FO11" s="19">
        <v>708872.15</v>
      </c>
      <c r="FP11" s="19">
        <v>386312.59</v>
      </c>
      <c r="FQ11" s="19">
        <v>166974.69</v>
      </c>
      <c r="FR11" s="19">
        <v>68677.86</v>
      </c>
      <c r="FS11" s="19">
        <v>103173.69</v>
      </c>
      <c r="FT11" s="19">
        <v>280355.53000000003</v>
      </c>
      <c r="FU11" s="19">
        <v>183827.67</v>
      </c>
      <c r="FV11" s="19">
        <v>45650.6</v>
      </c>
      <c r="FW11" s="19">
        <v>36862.199999999997</v>
      </c>
      <c r="FX11" s="19">
        <v>0</v>
      </c>
      <c r="FY11" s="11">
        <f>SUM(B11:FX11)</f>
        <v>234686083.23999998</v>
      </c>
      <c r="FZ11" s="11"/>
    </row>
    <row r="12" spans="1:254" x14ac:dyDescent="0.25">
      <c r="A12" t="s">
        <v>0</v>
      </c>
      <c r="B12" s="17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7"/>
      <c r="FW12" s="15"/>
      <c r="FX12" s="17"/>
    </row>
    <row r="13" spans="1:254" x14ac:dyDescent="0.25">
      <c r="A13" t="s">
        <v>425</v>
      </c>
      <c r="B13" s="20">
        <f>ROUND(B8-B10-B11,2)</f>
        <v>38864454.280000001</v>
      </c>
      <c r="C13" s="20">
        <f t="shared" ref="C13:BN13" si="0">ROUND(C8-C10-C11,2)</f>
        <v>253832418.12</v>
      </c>
      <c r="D13" s="20">
        <f t="shared" si="0"/>
        <v>27538627.699999999</v>
      </c>
      <c r="E13" s="20">
        <f t="shared" si="0"/>
        <v>148542753.81999999</v>
      </c>
      <c r="F13" s="20">
        <f t="shared" si="0"/>
        <v>3650532.89</v>
      </c>
      <c r="G13" s="20">
        <f t="shared" si="0"/>
        <v>8559170.1799999997</v>
      </c>
      <c r="H13" s="20">
        <f t="shared" si="0"/>
        <v>54458995.899999999</v>
      </c>
      <c r="I13" s="20">
        <f t="shared" si="0"/>
        <v>17664758.73</v>
      </c>
      <c r="J13" s="20">
        <f t="shared" si="0"/>
        <v>2529489.3199999998</v>
      </c>
      <c r="K13" s="20">
        <f t="shared" si="0"/>
        <v>3117535.49</v>
      </c>
      <c r="L13" s="20">
        <f t="shared" si="0"/>
        <v>5121842</v>
      </c>
      <c r="M13" s="20">
        <f t="shared" si="0"/>
        <v>375015610.89999998</v>
      </c>
      <c r="N13" s="20">
        <f t="shared" si="0"/>
        <v>66008161.189999998</v>
      </c>
      <c r="O13" s="20">
        <f t="shared" si="0"/>
        <v>3338701.35</v>
      </c>
      <c r="P13" s="20">
        <f t="shared" si="0"/>
        <v>274099293.06</v>
      </c>
      <c r="Q13" s="20">
        <f t="shared" si="0"/>
        <v>60561146.469999999</v>
      </c>
      <c r="R13" s="20">
        <f t="shared" si="0"/>
        <v>3268783.99</v>
      </c>
      <c r="S13" s="20">
        <f t="shared" si="0"/>
        <v>2343924.73</v>
      </c>
      <c r="T13" s="20">
        <f t="shared" si="0"/>
        <v>437352.88</v>
      </c>
      <c r="U13" s="20">
        <f t="shared" si="0"/>
        <v>2891879.45</v>
      </c>
      <c r="V13" s="20">
        <f t="shared" si="0"/>
        <v>3183100.91</v>
      </c>
      <c r="W13" s="20">
        <f t="shared" si="0"/>
        <v>771099.02</v>
      </c>
      <c r="X13" s="20">
        <f t="shared" si="0"/>
        <v>8636166.3699999992</v>
      </c>
      <c r="Y13" s="20">
        <f t="shared" si="0"/>
        <v>2834868.18</v>
      </c>
      <c r="Z13" s="20">
        <f t="shared" si="0"/>
        <v>151585224.47</v>
      </c>
      <c r="AA13" s="20">
        <f t="shared" si="0"/>
        <v>25117730.309999999</v>
      </c>
      <c r="AB13" s="20">
        <f t="shared" si="0"/>
        <v>1914720.91</v>
      </c>
      <c r="AC13" s="20">
        <f t="shared" si="0"/>
        <v>4246681.62</v>
      </c>
      <c r="AD13" s="20">
        <f t="shared" si="0"/>
        <v>1265657.95</v>
      </c>
      <c r="AE13" s="20">
        <f t="shared" si="0"/>
        <v>2045822.14</v>
      </c>
      <c r="AF13" s="20">
        <f t="shared" si="0"/>
        <v>2921697.99</v>
      </c>
      <c r="AG13" s="20">
        <f t="shared" si="0"/>
        <v>9775253.6500000004</v>
      </c>
      <c r="AH13" s="20">
        <f t="shared" si="0"/>
        <v>4560894.4000000004</v>
      </c>
      <c r="AI13" s="20">
        <f t="shared" si="0"/>
        <v>2214680.61</v>
      </c>
      <c r="AJ13" s="20">
        <f t="shared" si="0"/>
        <v>1839978.8</v>
      </c>
      <c r="AK13" s="20">
        <f t="shared" si="0"/>
        <v>1551478.33</v>
      </c>
      <c r="AL13" s="20">
        <f t="shared" si="0"/>
        <v>3688429.13</v>
      </c>
      <c r="AM13" s="20">
        <f t="shared" si="0"/>
        <v>267685.01</v>
      </c>
      <c r="AN13" s="20">
        <f t="shared" si="0"/>
        <v>31983046.66</v>
      </c>
      <c r="AO13" s="20">
        <f t="shared" si="0"/>
        <v>216156220.59999999</v>
      </c>
      <c r="AP13" s="20">
        <f t="shared" si="0"/>
        <v>1687216.44</v>
      </c>
      <c r="AQ13" s="20">
        <f t="shared" si="0"/>
        <v>331935821.19</v>
      </c>
      <c r="AR13" s="20">
        <f t="shared" si="0"/>
        <v>13287338.91</v>
      </c>
      <c r="AS13" s="20">
        <f t="shared" si="0"/>
        <v>13476549.51</v>
      </c>
      <c r="AT13" s="20">
        <f t="shared" si="0"/>
        <v>2684858.44</v>
      </c>
      <c r="AU13" s="20">
        <f t="shared" si="0"/>
        <v>3258296.54</v>
      </c>
      <c r="AV13" s="20">
        <f t="shared" si="0"/>
        <v>3063970.52</v>
      </c>
      <c r="AW13" s="20">
        <f t="shared" si="0"/>
        <v>867024.46</v>
      </c>
      <c r="AX13" s="20">
        <f t="shared" si="0"/>
        <v>3823907.92</v>
      </c>
      <c r="AY13" s="20">
        <f t="shared" si="0"/>
        <v>118152732.09</v>
      </c>
      <c r="AZ13" s="20">
        <f t="shared" si="0"/>
        <v>70293691.599999994</v>
      </c>
      <c r="BA13" s="20">
        <f t="shared" si="0"/>
        <v>73364291.819999993</v>
      </c>
      <c r="BB13" s="20">
        <f t="shared" si="0"/>
        <v>144320281.80000001</v>
      </c>
      <c r="BC13" s="20">
        <f t="shared" si="0"/>
        <v>20752100.75</v>
      </c>
      <c r="BD13" s="20">
        <f t="shared" si="0"/>
        <v>8985753.4600000009</v>
      </c>
      <c r="BE13" s="20">
        <f t="shared" si="0"/>
        <v>176637182.24000001</v>
      </c>
      <c r="BF13" s="20">
        <f t="shared" si="0"/>
        <v>8949604.7400000002</v>
      </c>
      <c r="BG13" s="20">
        <f t="shared" si="0"/>
        <v>4994166.32</v>
      </c>
      <c r="BH13" s="20">
        <f t="shared" si="0"/>
        <v>3496628.19</v>
      </c>
      <c r="BI13" s="20">
        <f t="shared" si="0"/>
        <v>37961746.060000002</v>
      </c>
      <c r="BJ13" s="20">
        <f t="shared" si="0"/>
        <v>263809991.78999999</v>
      </c>
      <c r="BK13" s="20">
        <f t="shared" si="0"/>
        <v>2188498.1</v>
      </c>
      <c r="BL13" s="20">
        <f t="shared" si="0"/>
        <v>3923273.16</v>
      </c>
      <c r="BM13" s="20">
        <f t="shared" si="0"/>
        <v>23414239.870000001</v>
      </c>
      <c r="BN13" s="20">
        <f t="shared" si="0"/>
        <v>9961530.0099999998</v>
      </c>
      <c r="BO13" s="20">
        <f t="shared" ref="BO13:DZ13" si="1">ROUND(BO8-BO10-BO11,2)</f>
        <v>799743.03</v>
      </c>
      <c r="BP13" s="20">
        <f t="shared" si="1"/>
        <v>16658257.83</v>
      </c>
      <c r="BQ13" s="20">
        <f t="shared" si="1"/>
        <v>35371767.909999996</v>
      </c>
      <c r="BR13" s="20">
        <f t="shared" si="1"/>
        <v>7519312.4100000001</v>
      </c>
      <c r="BS13" s="20">
        <f t="shared" si="1"/>
        <v>2125385.8199999998</v>
      </c>
      <c r="BT13" s="20">
        <f t="shared" si="1"/>
        <v>3176555.67</v>
      </c>
      <c r="BU13" s="20">
        <f t="shared" si="1"/>
        <v>0</v>
      </c>
      <c r="BV13" s="20">
        <f t="shared" si="1"/>
        <v>3735497.45</v>
      </c>
      <c r="BW13" s="20">
        <f t="shared" si="1"/>
        <v>440362.89</v>
      </c>
      <c r="BX13" s="20">
        <f t="shared" si="1"/>
        <v>2027956.2</v>
      </c>
      <c r="BY13" s="20">
        <f t="shared" si="1"/>
        <v>2306407.29</v>
      </c>
      <c r="BZ13" s="20">
        <f t="shared" si="1"/>
        <v>326278.3</v>
      </c>
      <c r="CA13" s="20">
        <f t="shared" si="1"/>
        <v>396213636.68000001</v>
      </c>
      <c r="CB13" s="20">
        <f t="shared" si="1"/>
        <v>2641524.21</v>
      </c>
      <c r="CC13" s="20">
        <f t="shared" si="1"/>
        <v>2688683.75</v>
      </c>
      <c r="CD13" s="20">
        <f t="shared" si="1"/>
        <v>1544196.4</v>
      </c>
      <c r="CE13" s="20">
        <f t="shared" si="1"/>
        <v>1503965.04</v>
      </c>
      <c r="CF13" s="20">
        <f t="shared" si="1"/>
        <v>2656956.4300000002</v>
      </c>
      <c r="CG13" s="20">
        <f t="shared" si="1"/>
        <v>1638724.95</v>
      </c>
      <c r="CH13" s="20">
        <f t="shared" si="1"/>
        <v>4405668.58</v>
      </c>
      <c r="CI13" s="20">
        <f t="shared" si="1"/>
        <v>538344.14</v>
      </c>
      <c r="CJ13" s="20">
        <f t="shared" si="1"/>
        <v>36377540.020000003</v>
      </c>
      <c r="CK13" s="20">
        <f t="shared" si="1"/>
        <v>11314648.140000001</v>
      </c>
      <c r="CL13" s="20">
        <f t="shared" si="1"/>
        <v>7074642.0800000001</v>
      </c>
      <c r="CM13" s="20">
        <v>153487480.3574</v>
      </c>
      <c r="CN13" s="20">
        <f t="shared" si="1"/>
        <v>60898758.780000001</v>
      </c>
      <c r="CO13" s="20">
        <f t="shared" si="1"/>
        <v>0</v>
      </c>
      <c r="CP13" s="20">
        <f t="shared" si="1"/>
        <v>6680447.3700000001</v>
      </c>
      <c r="CQ13" s="20">
        <f t="shared" si="1"/>
        <v>2914253.9</v>
      </c>
      <c r="CR13" s="20">
        <f t="shared" si="1"/>
        <v>2659383.08</v>
      </c>
      <c r="CS13" s="20">
        <f t="shared" si="1"/>
        <v>1304148.1499999999</v>
      </c>
      <c r="CT13" s="20">
        <f t="shared" si="1"/>
        <v>3708001.49</v>
      </c>
      <c r="CU13" s="20">
        <f t="shared" si="1"/>
        <v>590418.51</v>
      </c>
      <c r="CV13" s="20">
        <f t="shared" si="1"/>
        <v>2001208.09</v>
      </c>
      <c r="CW13" s="20">
        <f t="shared" si="1"/>
        <v>3241728.8</v>
      </c>
      <c r="CX13" s="20">
        <f t="shared" si="1"/>
        <v>880236.58</v>
      </c>
      <c r="CY13" s="20">
        <f t="shared" si="1"/>
        <v>13224240.130000001</v>
      </c>
      <c r="CZ13" s="20">
        <f t="shared" si="1"/>
        <v>1964229.44</v>
      </c>
      <c r="DA13" s="20">
        <f t="shared" si="1"/>
        <v>3201221.18</v>
      </c>
      <c r="DB13" s="20">
        <f t="shared" si="1"/>
        <v>1850067.99</v>
      </c>
      <c r="DC13" s="20">
        <f t="shared" si="1"/>
        <v>1566537.18</v>
      </c>
      <c r="DD13" s="20">
        <f t="shared" si="1"/>
        <v>1510031.63</v>
      </c>
      <c r="DE13" s="20">
        <f t="shared" si="1"/>
        <v>130010006.34</v>
      </c>
      <c r="DF13" s="20">
        <f t="shared" si="1"/>
        <v>626656.56999999995</v>
      </c>
      <c r="DG13" s="20">
        <f t="shared" si="1"/>
        <v>9010345.0999999996</v>
      </c>
      <c r="DH13" s="20">
        <f t="shared" si="1"/>
        <v>11209940.15</v>
      </c>
      <c r="DI13" s="20">
        <f t="shared" si="1"/>
        <v>5694741.8600000003</v>
      </c>
      <c r="DJ13" s="20">
        <f t="shared" si="1"/>
        <v>4626758.97</v>
      </c>
      <c r="DK13" s="20">
        <f t="shared" si="1"/>
        <v>38383823.359999999</v>
      </c>
      <c r="DL13" s="20">
        <f t="shared" si="1"/>
        <v>3327224.27</v>
      </c>
      <c r="DM13" s="20">
        <f t="shared" si="1"/>
        <v>6938738.2699999996</v>
      </c>
      <c r="DN13" s="20">
        <f t="shared" si="1"/>
        <v>24529244.190000001</v>
      </c>
      <c r="DO13" s="20">
        <f t="shared" si="1"/>
        <v>2580378.12</v>
      </c>
      <c r="DP13" s="20">
        <f t="shared" si="1"/>
        <v>0</v>
      </c>
      <c r="DQ13" s="20">
        <f t="shared" si="1"/>
        <v>12595433.5</v>
      </c>
      <c r="DR13" s="20">
        <f t="shared" si="1"/>
        <v>6791729.5899999999</v>
      </c>
      <c r="DS13" s="20">
        <f t="shared" si="1"/>
        <v>3032727.35</v>
      </c>
      <c r="DT13" s="20">
        <f t="shared" si="1"/>
        <v>3861876.94</v>
      </c>
      <c r="DU13" s="20">
        <f t="shared" si="1"/>
        <v>3249253.4</v>
      </c>
      <c r="DV13" s="20">
        <f t="shared" si="1"/>
        <v>3736488.55</v>
      </c>
      <c r="DW13" s="20">
        <f t="shared" si="1"/>
        <v>999917.34</v>
      </c>
      <c r="DX13" s="20">
        <f t="shared" si="1"/>
        <v>1426404.78</v>
      </c>
      <c r="DY13" s="20">
        <f t="shared" si="1"/>
        <v>3445547.04</v>
      </c>
      <c r="DZ13" s="20">
        <f t="shared" si="1"/>
        <v>0</v>
      </c>
      <c r="EA13" s="20">
        <f t="shared" ref="EA13:FX13" si="2">ROUND(EA8-EA10-EA11,2)</f>
        <v>4173238.35</v>
      </c>
      <c r="EB13" s="20">
        <f t="shared" si="2"/>
        <v>2925947.88</v>
      </c>
      <c r="EC13" s="20">
        <f t="shared" si="2"/>
        <v>0</v>
      </c>
      <c r="ED13" s="20">
        <f t="shared" si="2"/>
        <v>2769736.55</v>
      </c>
      <c r="EE13" s="20">
        <f t="shared" si="2"/>
        <v>13269885</v>
      </c>
      <c r="EF13" s="20">
        <f t="shared" si="2"/>
        <v>2828005.01</v>
      </c>
      <c r="EG13" s="20">
        <f t="shared" si="2"/>
        <v>3303204.58</v>
      </c>
      <c r="EH13" s="20">
        <f t="shared" si="2"/>
        <v>120831850.59999999</v>
      </c>
      <c r="EI13" s="20">
        <f t="shared" si="2"/>
        <v>75028522.400000006</v>
      </c>
      <c r="EJ13" s="20">
        <f t="shared" si="2"/>
        <v>3598146.98</v>
      </c>
      <c r="EK13" s="20">
        <f t="shared" si="2"/>
        <v>3472131.31</v>
      </c>
      <c r="EL13" s="20">
        <f t="shared" si="2"/>
        <v>2578106.44</v>
      </c>
      <c r="EM13" s="20">
        <f t="shared" si="2"/>
        <v>8697123.6799999997</v>
      </c>
      <c r="EN13" s="20">
        <f t="shared" si="2"/>
        <v>3076004.61</v>
      </c>
      <c r="EO13" s="20">
        <f t="shared" si="2"/>
        <v>1774036.13</v>
      </c>
      <c r="EP13" s="20">
        <f t="shared" si="2"/>
        <v>15437799.560000001</v>
      </c>
      <c r="EQ13" s="20">
        <f t="shared" si="2"/>
        <v>1594245.02</v>
      </c>
      <c r="ER13" s="20">
        <f t="shared" si="2"/>
        <v>2173353.02</v>
      </c>
      <c r="ES13" s="20">
        <f t="shared" si="2"/>
        <v>2475460.0099999998</v>
      </c>
      <c r="ET13" s="20">
        <f t="shared" si="2"/>
        <v>5765704.5499999998</v>
      </c>
      <c r="EU13" s="20">
        <f t="shared" si="2"/>
        <v>635529.06999999995</v>
      </c>
      <c r="EV13" s="20">
        <f t="shared" si="2"/>
        <v>3142682.22</v>
      </c>
      <c r="EW13" s="20">
        <f t="shared" si="2"/>
        <v>2922722.38</v>
      </c>
      <c r="EX13" s="20">
        <f t="shared" si="2"/>
        <v>7291690.54</v>
      </c>
      <c r="EY13" s="20">
        <f t="shared" si="2"/>
        <v>1724256.53</v>
      </c>
      <c r="EZ13" s="20">
        <f t="shared" si="2"/>
        <v>1408539.9</v>
      </c>
      <c r="FA13" s="20">
        <f t="shared" si="2"/>
        <v>0</v>
      </c>
      <c r="FB13" s="20">
        <f t="shared" si="2"/>
        <v>10231732.310000001</v>
      </c>
      <c r="FC13" s="20">
        <f t="shared" si="2"/>
        <v>3656738.27</v>
      </c>
      <c r="FD13" s="20">
        <f t="shared" si="2"/>
        <v>1205060.94</v>
      </c>
      <c r="FE13" s="20">
        <f t="shared" si="2"/>
        <v>2730192.49</v>
      </c>
      <c r="FF13" s="20">
        <f t="shared" si="2"/>
        <v>1674474.41</v>
      </c>
      <c r="FG13" s="20">
        <f t="shared" si="2"/>
        <v>539958.49</v>
      </c>
      <c r="FH13" s="20">
        <f t="shared" si="2"/>
        <v>2713518.38</v>
      </c>
      <c r="FI13" s="20">
        <f t="shared" si="2"/>
        <v>0</v>
      </c>
      <c r="FJ13" s="20">
        <f t="shared" si="2"/>
        <v>0</v>
      </c>
      <c r="FK13" s="20">
        <f t="shared" si="2"/>
        <v>17696731.98</v>
      </c>
      <c r="FL13" s="20">
        <f t="shared" si="2"/>
        <v>9653248.8000000007</v>
      </c>
      <c r="FM13" s="20">
        <f t="shared" si="2"/>
        <v>153345064.08000001</v>
      </c>
      <c r="FN13" s="20">
        <f t="shared" si="2"/>
        <v>0</v>
      </c>
      <c r="FO13" s="20">
        <f t="shared" si="2"/>
        <v>2817004.98</v>
      </c>
      <c r="FP13" s="20">
        <f t="shared" si="2"/>
        <v>0</v>
      </c>
      <c r="FQ13" s="20">
        <f t="shared" si="2"/>
        <v>0</v>
      </c>
      <c r="FR13" s="20">
        <f t="shared" si="2"/>
        <v>240901.23</v>
      </c>
      <c r="FS13" s="20">
        <f t="shared" si="2"/>
        <v>0</v>
      </c>
      <c r="FT13" s="20">
        <f t="shared" si="2"/>
        <v>6066396.4699999997</v>
      </c>
      <c r="FU13" s="20">
        <f t="shared" si="2"/>
        <v>5367297.0999999996</v>
      </c>
      <c r="FV13" s="20">
        <f t="shared" si="2"/>
        <v>2558784.64</v>
      </c>
      <c r="FW13" s="20">
        <f t="shared" si="2"/>
        <v>911392.6</v>
      </c>
      <c r="FX13" s="20">
        <f t="shared" si="2"/>
        <v>224940206.09</v>
      </c>
      <c r="FY13" s="11">
        <f>SUM(B13:FX13)</f>
        <v>4993788874.5874014</v>
      </c>
      <c r="FZ13" s="11"/>
      <c r="GA13" s="11"/>
    </row>
    <row r="14" spans="1:254" x14ac:dyDescent="0.25">
      <c r="A14" t="s">
        <v>400</v>
      </c>
      <c r="B14" s="21">
        <v>2</v>
      </c>
      <c r="C14" s="21">
        <v>2</v>
      </c>
      <c r="D14" s="21">
        <v>2</v>
      </c>
      <c r="E14" s="21">
        <v>2</v>
      </c>
      <c r="F14" s="21">
        <v>2</v>
      </c>
      <c r="G14" s="21">
        <v>2</v>
      </c>
      <c r="H14" s="21">
        <v>2</v>
      </c>
      <c r="I14" s="21">
        <v>2</v>
      </c>
      <c r="J14" s="21">
        <v>2</v>
      </c>
      <c r="K14" s="21">
        <v>2</v>
      </c>
      <c r="L14" s="21">
        <v>2</v>
      </c>
      <c r="M14" s="21">
        <v>2</v>
      </c>
      <c r="N14" s="21">
        <v>2</v>
      </c>
      <c r="O14" s="21">
        <v>2</v>
      </c>
      <c r="P14" s="21">
        <v>2</v>
      </c>
      <c r="Q14" s="21">
        <v>2</v>
      </c>
      <c r="R14" s="21">
        <v>2</v>
      </c>
      <c r="S14" s="21">
        <v>2</v>
      </c>
      <c r="T14" s="21">
        <v>2</v>
      </c>
      <c r="U14" s="21">
        <v>2</v>
      </c>
      <c r="V14" s="21">
        <v>2</v>
      </c>
      <c r="W14" s="21">
        <v>2</v>
      </c>
      <c r="X14" s="21">
        <v>2</v>
      </c>
      <c r="Y14" s="21">
        <v>2</v>
      </c>
      <c r="Z14" s="21">
        <v>2</v>
      </c>
      <c r="AA14" s="21">
        <v>2</v>
      </c>
      <c r="AB14" s="21">
        <v>2</v>
      </c>
      <c r="AC14" s="21">
        <v>2</v>
      </c>
      <c r="AD14" s="21">
        <v>2</v>
      </c>
      <c r="AE14" s="21">
        <v>2</v>
      </c>
      <c r="AF14" s="21">
        <v>2</v>
      </c>
      <c r="AG14" s="21">
        <v>2</v>
      </c>
      <c r="AH14" s="21">
        <v>2</v>
      </c>
      <c r="AI14" s="21">
        <v>2</v>
      </c>
      <c r="AJ14" s="21">
        <v>2</v>
      </c>
      <c r="AK14" s="21">
        <v>2</v>
      </c>
      <c r="AL14" s="21">
        <v>2</v>
      </c>
      <c r="AM14" s="21">
        <v>2</v>
      </c>
      <c r="AN14" s="21">
        <v>2</v>
      </c>
      <c r="AO14" s="21">
        <v>2</v>
      </c>
      <c r="AP14" s="21">
        <v>2</v>
      </c>
      <c r="AQ14" s="21">
        <v>2</v>
      </c>
      <c r="AR14" s="21">
        <v>2</v>
      </c>
      <c r="AS14" s="21">
        <v>2</v>
      </c>
      <c r="AT14" s="21">
        <v>2</v>
      </c>
      <c r="AU14" s="21">
        <v>2</v>
      </c>
      <c r="AV14" s="21">
        <v>2</v>
      </c>
      <c r="AW14" s="21">
        <v>2</v>
      </c>
      <c r="AX14" s="21">
        <v>2</v>
      </c>
      <c r="AY14" s="21">
        <v>2</v>
      </c>
      <c r="AZ14" s="21">
        <v>2</v>
      </c>
      <c r="BA14" s="21">
        <v>2</v>
      </c>
      <c r="BB14" s="21">
        <v>2</v>
      </c>
      <c r="BC14" s="21">
        <v>2</v>
      </c>
      <c r="BD14" s="21">
        <v>2</v>
      </c>
      <c r="BE14" s="21">
        <v>2</v>
      </c>
      <c r="BF14" s="21">
        <v>2</v>
      </c>
      <c r="BG14" s="21">
        <v>2</v>
      </c>
      <c r="BH14" s="21">
        <v>2</v>
      </c>
      <c r="BI14" s="21">
        <v>2</v>
      </c>
      <c r="BJ14" s="21">
        <v>2</v>
      </c>
      <c r="BK14" s="21">
        <v>2</v>
      </c>
      <c r="BL14" s="21">
        <v>2</v>
      </c>
      <c r="BM14" s="21">
        <v>2</v>
      </c>
      <c r="BN14" s="21">
        <v>2</v>
      </c>
      <c r="BO14" s="21">
        <v>2</v>
      </c>
      <c r="BP14" s="21">
        <v>2</v>
      </c>
      <c r="BQ14" s="21">
        <v>2</v>
      </c>
      <c r="BR14" s="21">
        <v>2</v>
      </c>
      <c r="BS14" s="21">
        <v>2</v>
      </c>
      <c r="BT14" s="21">
        <v>2</v>
      </c>
      <c r="BU14" s="21">
        <v>2</v>
      </c>
      <c r="BV14" s="21">
        <v>2</v>
      </c>
      <c r="BW14" s="21">
        <v>2</v>
      </c>
      <c r="BX14" s="21">
        <v>2</v>
      </c>
      <c r="BY14" s="21">
        <v>2</v>
      </c>
      <c r="BZ14" s="21">
        <v>2</v>
      </c>
      <c r="CA14" s="21">
        <v>2</v>
      </c>
      <c r="CB14" s="21">
        <v>2</v>
      </c>
      <c r="CC14" s="21">
        <v>2</v>
      </c>
      <c r="CD14" s="21">
        <v>2</v>
      </c>
      <c r="CE14" s="21">
        <v>2</v>
      </c>
      <c r="CF14" s="21">
        <v>2</v>
      </c>
      <c r="CG14" s="21">
        <v>2</v>
      </c>
      <c r="CH14" s="21">
        <v>2</v>
      </c>
      <c r="CI14" s="21">
        <v>2</v>
      </c>
      <c r="CJ14" s="21">
        <v>2</v>
      </c>
      <c r="CK14" s="21">
        <v>2</v>
      </c>
      <c r="CL14" s="21">
        <v>2</v>
      </c>
      <c r="CM14" s="21">
        <v>2</v>
      </c>
      <c r="CN14" s="21">
        <v>2</v>
      </c>
      <c r="CO14" s="21">
        <v>2</v>
      </c>
      <c r="CP14" s="21">
        <v>2</v>
      </c>
      <c r="CQ14" s="21">
        <v>2</v>
      </c>
      <c r="CR14" s="21">
        <v>2</v>
      </c>
      <c r="CS14" s="21">
        <v>2</v>
      </c>
      <c r="CT14" s="21">
        <v>2</v>
      </c>
      <c r="CU14" s="21">
        <v>2</v>
      </c>
      <c r="CV14" s="21">
        <v>2</v>
      </c>
      <c r="CW14" s="21">
        <v>2</v>
      </c>
      <c r="CX14" s="21">
        <v>2</v>
      </c>
      <c r="CY14" s="21">
        <v>2</v>
      </c>
      <c r="CZ14" s="21">
        <v>2</v>
      </c>
      <c r="DA14" s="21">
        <v>2</v>
      </c>
      <c r="DB14" s="21">
        <v>2</v>
      </c>
      <c r="DC14" s="21">
        <v>2</v>
      </c>
      <c r="DD14" s="21">
        <v>2</v>
      </c>
      <c r="DE14" s="21">
        <v>2</v>
      </c>
      <c r="DF14" s="21">
        <v>2</v>
      </c>
      <c r="DG14" s="21">
        <v>2</v>
      </c>
      <c r="DH14" s="21">
        <v>2</v>
      </c>
      <c r="DI14" s="21">
        <v>2</v>
      </c>
      <c r="DJ14" s="21">
        <v>2</v>
      </c>
      <c r="DK14" s="21">
        <v>2</v>
      </c>
      <c r="DL14" s="21">
        <v>2</v>
      </c>
      <c r="DM14" s="21">
        <v>2</v>
      </c>
      <c r="DN14" s="21">
        <v>2</v>
      </c>
      <c r="DO14" s="21">
        <v>2</v>
      </c>
      <c r="DP14" s="21">
        <v>2</v>
      </c>
      <c r="DQ14" s="21">
        <v>2</v>
      </c>
      <c r="DR14" s="21">
        <v>2</v>
      </c>
      <c r="DS14" s="21">
        <v>2</v>
      </c>
      <c r="DT14" s="21">
        <v>2</v>
      </c>
      <c r="DU14" s="21">
        <v>2</v>
      </c>
      <c r="DV14" s="21">
        <v>2</v>
      </c>
      <c r="DW14" s="21">
        <v>2</v>
      </c>
      <c r="DX14" s="21">
        <v>2</v>
      </c>
      <c r="DY14" s="21">
        <v>2</v>
      </c>
      <c r="DZ14" s="21">
        <v>2</v>
      </c>
      <c r="EA14" s="21">
        <v>2</v>
      </c>
      <c r="EB14" s="21">
        <v>2</v>
      </c>
      <c r="EC14" s="21">
        <v>2</v>
      </c>
      <c r="ED14" s="21">
        <v>2</v>
      </c>
      <c r="EE14" s="21">
        <v>2</v>
      </c>
      <c r="EF14" s="21">
        <v>2</v>
      </c>
      <c r="EG14" s="21">
        <v>2</v>
      </c>
      <c r="EH14" s="21">
        <v>2</v>
      </c>
      <c r="EI14" s="21">
        <v>2</v>
      </c>
      <c r="EJ14" s="21">
        <v>2</v>
      </c>
      <c r="EK14" s="21">
        <v>2</v>
      </c>
      <c r="EL14" s="21">
        <v>2</v>
      </c>
      <c r="EM14" s="21">
        <v>2</v>
      </c>
      <c r="EN14" s="21">
        <v>2</v>
      </c>
      <c r="EO14" s="21">
        <v>2</v>
      </c>
      <c r="EP14" s="21">
        <v>2</v>
      </c>
      <c r="EQ14" s="21">
        <v>2</v>
      </c>
      <c r="ER14" s="21">
        <v>2</v>
      </c>
      <c r="ES14" s="21">
        <v>2</v>
      </c>
      <c r="ET14" s="21">
        <v>2</v>
      </c>
      <c r="EU14" s="21">
        <v>2</v>
      </c>
      <c r="EV14" s="21">
        <v>2</v>
      </c>
      <c r="EW14" s="21">
        <v>2</v>
      </c>
      <c r="EX14" s="21">
        <v>2</v>
      </c>
      <c r="EY14" s="21">
        <v>2</v>
      </c>
      <c r="EZ14" s="21">
        <v>2</v>
      </c>
      <c r="FA14" s="21">
        <v>2</v>
      </c>
      <c r="FB14" s="21">
        <v>2</v>
      </c>
      <c r="FC14" s="21">
        <v>2</v>
      </c>
      <c r="FD14" s="21">
        <v>2</v>
      </c>
      <c r="FE14" s="21">
        <v>2</v>
      </c>
      <c r="FF14" s="21">
        <v>2</v>
      </c>
      <c r="FG14" s="21">
        <v>2</v>
      </c>
      <c r="FH14" s="21">
        <v>2</v>
      </c>
      <c r="FI14" s="21">
        <v>2</v>
      </c>
      <c r="FJ14" s="21">
        <v>2</v>
      </c>
      <c r="FK14" s="21">
        <v>2</v>
      </c>
      <c r="FL14" s="21">
        <v>2</v>
      </c>
      <c r="FM14" s="21">
        <v>2</v>
      </c>
      <c r="FN14" s="21">
        <v>2</v>
      </c>
      <c r="FO14" s="21">
        <v>2</v>
      </c>
      <c r="FP14" s="21">
        <v>2</v>
      </c>
      <c r="FQ14" s="21">
        <v>2</v>
      </c>
      <c r="FR14" s="21">
        <v>2</v>
      </c>
      <c r="FS14" s="21">
        <v>2</v>
      </c>
      <c r="FT14" s="21">
        <v>2</v>
      </c>
      <c r="FU14" s="21">
        <v>2</v>
      </c>
      <c r="FV14" s="21">
        <v>2</v>
      </c>
      <c r="FW14" s="21">
        <v>2</v>
      </c>
      <c r="FX14" s="21">
        <v>2</v>
      </c>
      <c r="FY14" s="22"/>
      <c r="FZ14" s="11"/>
    </row>
    <row r="15" spans="1:254" x14ac:dyDescent="0.25">
      <c r="A15" t="s">
        <v>401</v>
      </c>
      <c r="B15" s="17">
        <f>B13</f>
        <v>38864454.280000001</v>
      </c>
      <c r="C15" s="17">
        <f t="shared" ref="C15:BN15" si="3">C13</f>
        <v>253832418.12</v>
      </c>
      <c r="D15" s="17">
        <f t="shared" si="3"/>
        <v>27538627.699999999</v>
      </c>
      <c r="E15" s="17">
        <f t="shared" si="3"/>
        <v>148542753.81999999</v>
      </c>
      <c r="F15" s="17">
        <f t="shared" si="3"/>
        <v>3650532.89</v>
      </c>
      <c r="G15" s="17">
        <f t="shared" si="3"/>
        <v>8559170.1799999997</v>
      </c>
      <c r="H15" s="17">
        <f t="shared" si="3"/>
        <v>54458995.899999999</v>
      </c>
      <c r="I15" s="17">
        <f t="shared" si="3"/>
        <v>17664758.73</v>
      </c>
      <c r="J15" s="17">
        <f t="shared" si="3"/>
        <v>2529489.3199999998</v>
      </c>
      <c r="K15" s="17">
        <f t="shared" si="3"/>
        <v>3117535.49</v>
      </c>
      <c r="L15" s="17">
        <f t="shared" si="3"/>
        <v>5121842</v>
      </c>
      <c r="M15" s="17">
        <f t="shared" si="3"/>
        <v>375015610.89999998</v>
      </c>
      <c r="N15" s="17">
        <f t="shared" si="3"/>
        <v>66008161.189999998</v>
      </c>
      <c r="O15" s="17">
        <f t="shared" si="3"/>
        <v>3338701.35</v>
      </c>
      <c r="P15" s="17">
        <f t="shared" si="3"/>
        <v>274099293.06</v>
      </c>
      <c r="Q15" s="17">
        <f t="shared" si="3"/>
        <v>60561146.469999999</v>
      </c>
      <c r="R15" s="17">
        <f t="shared" si="3"/>
        <v>3268783.99</v>
      </c>
      <c r="S15" s="17">
        <f t="shared" si="3"/>
        <v>2343924.73</v>
      </c>
      <c r="T15" s="17">
        <f t="shared" si="3"/>
        <v>437352.88</v>
      </c>
      <c r="U15" s="17">
        <f t="shared" si="3"/>
        <v>2891879.45</v>
      </c>
      <c r="V15" s="17">
        <f t="shared" si="3"/>
        <v>3183100.91</v>
      </c>
      <c r="W15" s="17">
        <f t="shared" si="3"/>
        <v>771099.02</v>
      </c>
      <c r="X15" s="17">
        <f t="shared" si="3"/>
        <v>8636166.3699999992</v>
      </c>
      <c r="Y15" s="17">
        <f t="shared" si="3"/>
        <v>2834868.18</v>
      </c>
      <c r="Z15" s="17">
        <f t="shared" si="3"/>
        <v>151585224.47</v>
      </c>
      <c r="AA15" s="17">
        <f t="shared" si="3"/>
        <v>25117730.309999999</v>
      </c>
      <c r="AB15" s="17">
        <f t="shared" si="3"/>
        <v>1914720.91</v>
      </c>
      <c r="AC15" s="17">
        <f t="shared" si="3"/>
        <v>4246681.62</v>
      </c>
      <c r="AD15" s="17">
        <f t="shared" si="3"/>
        <v>1265657.95</v>
      </c>
      <c r="AE15" s="17">
        <f t="shared" si="3"/>
        <v>2045822.14</v>
      </c>
      <c r="AF15" s="17">
        <f t="shared" si="3"/>
        <v>2921697.99</v>
      </c>
      <c r="AG15" s="17">
        <f t="shared" si="3"/>
        <v>9775253.6500000004</v>
      </c>
      <c r="AH15" s="17">
        <f t="shared" si="3"/>
        <v>4560894.4000000004</v>
      </c>
      <c r="AI15" s="17">
        <f t="shared" si="3"/>
        <v>2214680.61</v>
      </c>
      <c r="AJ15" s="17">
        <f t="shared" si="3"/>
        <v>1839978.8</v>
      </c>
      <c r="AK15" s="17">
        <f t="shared" si="3"/>
        <v>1551478.33</v>
      </c>
      <c r="AL15" s="17">
        <f t="shared" si="3"/>
        <v>3688429.13</v>
      </c>
      <c r="AM15" s="17">
        <f t="shared" si="3"/>
        <v>267685.01</v>
      </c>
      <c r="AN15" s="17">
        <f t="shared" si="3"/>
        <v>31983046.66</v>
      </c>
      <c r="AO15" s="17">
        <f t="shared" si="3"/>
        <v>216156220.59999999</v>
      </c>
      <c r="AP15" s="17">
        <f t="shared" si="3"/>
        <v>1687216.44</v>
      </c>
      <c r="AQ15" s="17">
        <f t="shared" si="3"/>
        <v>331935821.19</v>
      </c>
      <c r="AR15" s="17">
        <f t="shared" si="3"/>
        <v>13287338.91</v>
      </c>
      <c r="AS15" s="17">
        <f t="shared" si="3"/>
        <v>13476549.51</v>
      </c>
      <c r="AT15" s="17">
        <f t="shared" si="3"/>
        <v>2684858.44</v>
      </c>
      <c r="AU15" s="17">
        <f t="shared" si="3"/>
        <v>3258296.54</v>
      </c>
      <c r="AV15" s="17">
        <f t="shared" si="3"/>
        <v>3063970.52</v>
      </c>
      <c r="AW15" s="17">
        <f t="shared" si="3"/>
        <v>867024.46</v>
      </c>
      <c r="AX15" s="17">
        <f t="shared" si="3"/>
        <v>3823907.92</v>
      </c>
      <c r="AY15" s="17">
        <f t="shared" si="3"/>
        <v>118152732.09</v>
      </c>
      <c r="AZ15" s="17">
        <f t="shared" si="3"/>
        <v>70293691.599999994</v>
      </c>
      <c r="BA15" s="17">
        <f t="shared" si="3"/>
        <v>73364291.819999993</v>
      </c>
      <c r="BB15" s="17">
        <f t="shared" si="3"/>
        <v>144320281.80000001</v>
      </c>
      <c r="BC15" s="17">
        <f t="shared" si="3"/>
        <v>20752100.75</v>
      </c>
      <c r="BD15" s="17">
        <f t="shared" si="3"/>
        <v>8985753.4600000009</v>
      </c>
      <c r="BE15" s="17">
        <f t="shared" si="3"/>
        <v>176637182.24000001</v>
      </c>
      <c r="BF15" s="17">
        <f t="shared" si="3"/>
        <v>8949604.7400000002</v>
      </c>
      <c r="BG15" s="17">
        <f t="shared" si="3"/>
        <v>4994166.32</v>
      </c>
      <c r="BH15" s="17">
        <f t="shared" si="3"/>
        <v>3496628.19</v>
      </c>
      <c r="BI15" s="17">
        <f t="shared" si="3"/>
        <v>37961746.060000002</v>
      </c>
      <c r="BJ15" s="17">
        <f t="shared" si="3"/>
        <v>263809991.78999999</v>
      </c>
      <c r="BK15" s="17">
        <f t="shared" si="3"/>
        <v>2188498.1</v>
      </c>
      <c r="BL15" s="17">
        <f t="shared" si="3"/>
        <v>3923273.16</v>
      </c>
      <c r="BM15" s="17">
        <f t="shared" si="3"/>
        <v>23414239.870000001</v>
      </c>
      <c r="BN15" s="17">
        <f t="shared" si="3"/>
        <v>9961530.0099999998</v>
      </c>
      <c r="BO15" s="17">
        <f t="shared" ref="BO15:DZ15" si="4">BO13</f>
        <v>799743.03</v>
      </c>
      <c r="BP15" s="17">
        <f t="shared" si="4"/>
        <v>16658257.83</v>
      </c>
      <c r="BQ15" s="17">
        <f t="shared" si="4"/>
        <v>35371767.909999996</v>
      </c>
      <c r="BR15" s="17">
        <f t="shared" si="4"/>
        <v>7519312.4100000001</v>
      </c>
      <c r="BS15" s="17">
        <f t="shared" si="4"/>
        <v>2125385.8199999998</v>
      </c>
      <c r="BT15" s="17">
        <f t="shared" si="4"/>
        <v>3176555.67</v>
      </c>
      <c r="BU15" s="17">
        <f t="shared" si="4"/>
        <v>0</v>
      </c>
      <c r="BV15" s="17">
        <f t="shared" si="4"/>
        <v>3735497.45</v>
      </c>
      <c r="BW15" s="17">
        <f t="shared" si="4"/>
        <v>440362.89</v>
      </c>
      <c r="BX15" s="17">
        <f t="shared" si="4"/>
        <v>2027956.2</v>
      </c>
      <c r="BY15" s="17">
        <f t="shared" si="4"/>
        <v>2306407.29</v>
      </c>
      <c r="BZ15" s="17">
        <f t="shared" si="4"/>
        <v>326278.3</v>
      </c>
      <c r="CA15" s="17">
        <f t="shared" si="4"/>
        <v>396213636.68000001</v>
      </c>
      <c r="CB15" s="17">
        <f t="shared" si="4"/>
        <v>2641524.21</v>
      </c>
      <c r="CC15" s="17">
        <f t="shared" si="4"/>
        <v>2688683.75</v>
      </c>
      <c r="CD15" s="17">
        <f t="shared" si="4"/>
        <v>1544196.4</v>
      </c>
      <c r="CE15" s="17">
        <f t="shared" si="4"/>
        <v>1503965.04</v>
      </c>
      <c r="CF15" s="17">
        <f t="shared" si="4"/>
        <v>2656956.4300000002</v>
      </c>
      <c r="CG15" s="17">
        <f t="shared" si="4"/>
        <v>1638724.95</v>
      </c>
      <c r="CH15" s="17">
        <f t="shared" si="4"/>
        <v>4405668.58</v>
      </c>
      <c r="CI15" s="17">
        <f t="shared" si="4"/>
        <v>538344.14</v>
      </c>
      <c r="CJ15" s="17">
        <f t="shared" si="4"/>
        <v>36377540.020000003</v>
      </c>
      <c r="CK15" s="17">
        <f t="shared" si="4"/>
        <v>11314648.140000001</v>
      </c>
      <c r="CL15" s="17">
        <f t="shared" si="4"/>
        <v>7074642.0800000001</v>
      </c>
      <c r="CM15" s="17">
        <f t="shared" si="4"/>
        <v>153487480.3574</v>
      </c>
      <c r="CN15" s="17">
        <f t="shared" si="4"/>
        <v>60898758.780000001</v>
      </c>
      <c r="CO15" s="17">
        <f t="shared" si="4"/>
        <v>0</v>
      </c>
      <c r="CP15" s="17">
        <f t="shared" si="4"/>
        <v>6680447.3700000001</v>
      </c>
      <c r="CQ15" s="17">
        <f t="shared" si="4"/>
        <v>2914253.9</v>
      </c>
      <c r="CR15" s="17">
        <f t="shared" si="4"/>
        <v>2659383.08</v>
      </c>
      <c r="CS15" s="17">
        <f t="shared" si="4"/>
        <v>1304148.1499999999</v>
      </c>
      <c r="CT15" s="17">
        <f t="shared" si="4"/>
        <v>3708001.49</v>
      </c>
      <c r="CU15" s="17">
        <f t="shared" si="4"/>
        <v>590418.51</v>
      </c>
      <c r="CV15" s="17">
        <f t="shared" si="4"/>
        <v>2001208.09</v>
      </c>
      <c r="CW15" s="17">
        <f t="shared" si="4"/>
        <v>3241728.8</v>
      </c>
      <c r="CX15" s="17">
        <f t="shared" si="4"/>
        <v>880236.58</v>
      </c>
      <c r="CY15" s="17">
        <f t="shared" si="4"/>
        <v>13224240.130000001</v>
      </c>
      <c r="CZ15" s="17">
        <f t="shared" si="4"/>
        <v>1964229.44</v>
      </c>
      <c r="DA15" s="17">
        <f t="shared" si="4"/>
        <v>3201221.18</v>
      </c>
      <c r="DB15" s="17">
        <f t="shared" si="4"/>
        <v>1850067.99</v>
      </c>
      <c r="DC15" s="17">
        <f t="shared" si="4"/>
        <v>1566537.18</v>
      </c>
      <c r="DD15" s="17">
        <f t="shared" si="4"/>
        <v>1510031.63</v>
      </c>
      <c r="DE15" s="17">
        <f t="shared" si="4"/>
        <v>130010006.34</v>
      </c>
      <c r="DF15" s="17">
        <f t="shared" si="4"/>
        <v>626656.56999999995</v>
      </c>
      <c r="DG15" s="17">
        <f t="shared" si="4"/>
        <v>9010345.0999999996</v>
      </c>
      <c r="DH15" s="17">
        <f t="shared" si="4"/>
        <v>11209940.15</v>
      </c>
      <c r="DI15" s="17">
        <f t="shared" si="4"/>
        <v>5694741.8600000003</v>
      </c>
      <c r="DJ15" s="17">
        <f t="shared" si="4"/>
        <v>4626758.97</v>
      </c>
      <c r="DK15" s="17">
        <f t="shared" si="4"/>
        <v>38383823.359999999</v>
      </c>
      <c r="DL15" s="17">
        <f t="shared" si="4"/>
        <v>3327224.27</v>
      </c>
      <c r="DM15" s="17">
        <f t="shared" si="4"/>
        <v>6938738.2699999996</v>
      </c>
      <c r="DN15" s="17">
        <f t="shared" si="4"/>
        <v>24529244.190000001</v>
      </c>
      <c r="DO15" s="17">
        <f t="shared" si="4"/>
        <v>2580378.12</v>
      </c>
      <c r="DP15" s="17">
        <f t="shared" si="4"/>
        <v>0</v>
      </c>
      <c r="DQ15" s="17">
        <f t="shared" si="4"/>
        <v>12595433.5</v>
      </c>
      <c r="DR15" s="17">
        <f t="shared" si="4"/>
        <v>6791729.5899999999</v>
      </c>
      <c r="DS15" s="17">
        <f t="shared" si="4"/>
        <v>3032727.35</v>
      </c>
      <c r="DT15" s="17">
        <f t="shared" si="4"/>
        <v>3861876.94</v>
      </c>
      <c r="DU15" s="17">
        <f t="shared" si="4"/>
        <v>3249253.4</v>
      </c>
      <c r="DV15" s="17">
        <f t="shared" si="4"/>
        <v>3736488.55</v>
      </c>
      <c r="DW15" s="17">
        <f t="shared" si="4"/>
        <v>999917.34</v>
      </c>
      <c r="DX15" s="17">
        <f t="shared" si="4"/>
        <v>1426404.78</v>
      </c>
      <c r="DY15" s="17">
        <f t="shared" si="4"/>
        <v>3445547.04</v>
      </c>
      <c r="DZ15" s="17">
        <f t="shared" si="4"/>
        <v>0</v>
      </c>
      <c r="EA15" s="17">
        <f t="shared" ref="EA15:FX15" si="5">EA13</f>
        <v>4173238.35</v>
      </c>
      <c r="EB15" s="17">
        <f t="shared" si="5"/>
        <v>2925947.88</v>
      </c>
      <c r="EC15" s="17">
        <f t="shared" si="5"/>
        <v>0</v>
      </c>
      <c r="ED15" s="17">
        <f t="shared" si="5"/>
        <v>2769736.55</v>
      </c>
      <c r="EE15" s="17">
        <f t="shared" si="5"/>
        <v>13269885</v>
      </c>
      <c r="EF15" s="17">
        <f t="shared" si="5"/>
        <v>2828005.01</v>
      </c>
      <c r="EG15" s="17">
        <f t="shared" si="5"/>
        <v>3303204.58</v>
      </c>
      <c r="EH15" s="17">
        <f t="shared" si="5"/>
        <v>120831850.59999999</v>
      </c>
      <c r="EI15" s="17">
        <f t="shared" si="5"/>
        <v>75028522.400000006</v>
      </c>
      <c r="EJ15" s="17">
        <f t="shared" si="5"/>
        <v>3598146.98</v>
      </c>
      <c r="EK15" s="17">
        <f t="shared" si="5"/>
        <v>3472131.31</v>
      </c>
      <c r="EL15" s="17">
        <f t="shared" si="5"/>
        <v>2578106.44</v>
      </c>
      <c r="EM15" s="17">
        <f t="shared" si="5"/>
        <v>8697123.6799999997</v>
      </c>
      <c r="EN15" s="17">
        <f t="shared" si="5"/>
        <v>3076004.61</v>
      </c>
      <c r="EO15" s="17">
        <f t="shared" si="5"/>
        <v>1774036.13</v>
      </c>
      <c r="EP15" s="17">
        <f t="shared" si="5"/>
        <v>15437799.560000001</v>
      </c>
      <c r="EQ15" s="17">
        <f t="shared" si="5"/>
        <v>1594245.02</v>
      </c>
      <c r="ER15" s="17">
        <f t="shared" si="5"/>
        <v>2173353.02</v>
      </c>
      <c r="ES15" s="17">
        <f t="shared" si="5"/>
        <v>2475460.0099999998</v>
      </c>
      <c r="ET15" s="17">
        <f t="shared" si="5"/>
        <v>5765704.5499999998</v>
      </c>
      <c r="EU15" s="17">
        <f t="shared" si="5"/>
        <v>635529.06999999995</v>
      </c>
      <c r="EV15" s="17">
        <f t="shared" si="5"/>
        <v>3142682.22</v>
      </c>
      <c r="EW15" s="17">
        <f t="shared" si="5"/>
        <v>2922722.38</v>
      </c>
      <c r="EX15" s="17">
        <f t="shared" si="5"/>
        <v>7291690.54</v>
      </c>
      <c r="EY15" s="17">
        <f t="shared" si="5"/>
        <v>1724256.53</v>
      </c>
      <c r="EZ15" s="17">
        <f t="shared" si="5"/>
        <v>1408539.9</v>
      </c>
      <c r="FA15" s="17">
        <f t="shared" si="5"/>
        <v>0</v>
      </c>
      <c r="FB15" s="17">
        <f t="shared" si="5"/>
        <v>10231732.310000001</v>
      </c>
      <c r="FC15" s="17">
        <f t="shared" si="5"/>
        <v>3656738.27</v>
      </c>
      <c r="FD15" s="17">
        <f t="shared" si="5"/>
        <v>1205060.94</v>
      </c>
      <c r="FE15" s="17">
        <f t="shared" si="5"/>
        <v>2730192.49</v>
      </c>
      <c r="FF15" s="17">
        <f t="shared" si="5"/>
        <v>1674474.41</v>
      </c>
      <c r="FG15" s="17">
        <f t="shared" si="5"/>
        <v>539958.49</v>
      </c>
      <c r="FH15" s="17">
        <f t="shared" si="5"/>
        <v>2713518.38</v>
      </c>
      <c r="FI15" s="17">
        <f t="shared" si="5"/>
        <v>0</v>
      </c>
      <c r="FJ15" s="17">
        <f t="shared" si="5"/>
        <v>0</v>
      </c>
      <c r="FK15" s="17">
        <f t="shared" si="5"/>
        <v>17696731.98</v>
      </c>
      <c r="FL15" s="17">
        <f t="shared" si="5"/>
        <v>9653248.8000000007</v>
      </c>
      <c r="FM15" s="17">
        <f t="shared" si="5"/>
        <v>153345064.08000001</v>
      </c>
      <c r="FN15" s="17">
        <f t="shared" si="5"/>
        <v>0</v>
      </c>
      <c r="FO15" s="17">
        <f t="shared" si="5"/>
        <v>2817004.98</v>
      </c>
      <c r="FP15" s="17">
        <f t="shared" si="5"/>
        <v>0</v>
      </c>
      <c r="FQ15" s="17">
        <f t="shared" si="5"/>
        <v>0</v>
      </c>
      <c r="FR15" s="17">
        <f t="shared" si="5"/>
        <v>240901.23</v>
      </c>
      <c r="FS15" s="17">
        <f t="shared" si="5"/>
        <v>0</v>
      </c>
      <c r="FT15" s="17">
        <f t="shared" si="5"/>
        <v>6066396.4699999997</v>
      </c>
      <c r="FU15" s="17">
        <f t="shared" si="5"/>
        <v>5367297.0999999996</v>
      </c>
      <c r="FV15" s="17">
        <f t="shared" si="5"/>
        <v>2558784.64</v>
      </c>
      <c r="FW15" s="17">
        <f t="shared" si="5"/>
        <v>911392.6</v>
      </c>
      <c r="FX15" s="17">
        <f t="shared" si="5"/>
        <v>224940206.09</v>
      </c>
      <c r="FY15" s="11">
        <f>SUM(B15:FX15)</f>
        <v>4993788874.5874014</v>
      </c>
      <c r="FZ15" s="23"/>
      <c r="GA15" s="11">
        <f>FY15-FZ15</f>
        <v>4993788874.5874014</v>
      </c>
      <c r="GB15" s="24"/>
    </row>
    <row r="16" spans="1:254" x14ac:dyDescent="0.25">
      <c r="A16" t="s">
        <v>402</v>
      </c>
      <c r="B16" s="25">
        <v>32997427.890000001</v>
      </c>
      <c r="C16" s="25">
        <v>212194521.85999998</v>
      </c>
      <c r="D16" s="25">
        <v>23624922.43</v>
      </c>
      <c r="E16" s="25">
        <v>123881374.15000001</v>
      </c>
      <c r="F16" s="25">
        <v>3134257.5400000005</v>
      </c>
      <c r="G16" s="25">
        <v>7176134.6100000003</v>
      </c>
      <c r="H16" s="25">
        <v>45525315.730000004</v>
      </c>
      <c r="I16" s="25">
        <v>14659837.24</v>
      </c>
      <c r="J16" s="25">
        <v>2080097.4899999998</v>
      </c>
      <c r="K16" s="25">
        <v>2710387.3099999996</v>
      </c>
      <c r="L16" s="25">
        <v>4468261.49</v>
      </c>
      <c r="M16" s="25">
        <v>313366355.09999996</v>
      </c>
      <c r="N16" s="25">
        <v>55436057.780000001</v>
      </c>
      <c r="O16" s="25">
        <v>2720877.68</v>
      </c>
      <c r="P16" s="25">
        <v>232786737.74000001</v>
      </c>
      <c r="Q16" s="25">
        <v>49057208.980000012</v>
      </c>
      <c r="R16" s="25">
        <v>3312867.8400000003</v>
      </c>
      <c r="S16" s="25">
        <v>1931769.9599999995</v>
      </c>
      <c r="T16" s="25">
        <v>366901.01</v>
      </c>
      <c r="U16" s="25">
        <v>2395108.14</v>
      </c>
      <c r="V16" s="25">
        <v>2501195.3600000003</v>
      </c>
      <c r="W16" s="25">
        <v>641299.62999999989</v>
      </c>
      <c r="X16" s="25">
        <v>6853540.5600000015</v>
      </c>
      <c r="Y16" s="25">
        <v>2350134.2600000002</v>
      </c>
      <c r="Z16" s="25">
        <v>129116071.09999999</v>
      </c>
      <c r="AA16" s="25">
        <v>24746696.060000002</v>
      </c>
      <c r="AB16" s="25">
        <v>1551245.7000000002</v>
      </c>
      <c r="AC16" s="25">
        <v>3398620.04</v>
      </c>
      <c r="AD16" s="25">
        <v>1051571.94</v>
      </c>
      <c r="AE16" s="25">
        <v>1707183.4500000004</v>
      </c>
      <c r="AF16" s="25">
        <v>2332675.46</v>
      </c>
      <c r="AG16" s="25">
        <v>8158770.2199999997</v>
      </c>
      <c r="AH16" s="25">
        <v>3760782.9499999997</v>
      </c>
      <c r="AI16" s="25">
        <v>1820832.5200000003</v>
      </c>
      <c r="AJ16" s="25">
        <v>1569591.4499999997</v>
      </c>
      <c r="AK16" s="25">
        <v>1376781.6200000003</v>
      </c>
      <c r="AL16" s="25">
        <v>3069199.1</v>
      </c>
      <c r="AM16" s="25">
        <v>399411.55000000005</v>
      </c>
      <c r="AN16" s="25">
        <v>26810310.890000001</v>
      </c>
      <c r="AO16" s="25">
        <v>181156387.03</v>
      </c>
      <c r="AP16" s="25">
        <v>1449973.54</v>
      </c>
      <c r="AQ16" s="25">
        <v>276589386.60000002</v>
      </c>
      <c r="AR16" s="25">
        <v>11574984.52</v>
      </c>
      <c r="AS16" s="25">
        <v>11377117.819999998</v>
      </c>
      <c r="AT16" s="25">
        <v>2241952.17</v>
      </c>
      <c r="AU16" s="25">
        <v>2736676.01</v>
      </c>
      <c r="AV16" s="25">
        <v>2559592.4300000002</v>
      </c>
      <c r="AW16" s="25">
        <v>713809.98999999987</v>
      </c>
      <c r="AX16" s="25">
        <v>3169178.3299999996</v>
      </c>
      <c r="AY16" s="25">
        <v>97850449.099999979</v>
      </c>
      <c r="AZ16" s="25">
        <v>58572898.899999999</v>
      </c>
      <c r="BA16" s="25">
        <v>61100197.120000005</v>
      </c>
      <c r="BB16" s="25">
        <v>119008880.36</v>
      </c>
      <c r="BC16" s="25">
        <v>17119533.039999999</v>
      </c>
      <c r="BD16" s="25">
        <v>7451414.9499999993</v>
      </c>
      <c r="BE16" s="25">
        <v>147215185.13</v>
      </c>
      <c r="BF16" s="25">
        <v>7505158.6000000006</v>
      </c>
      <c r="BG16" s="25">
        <v>4197154.33</v>
      </c>
      <c r="BH16" s="25">
        <v>2916799.98</v>
      </c>
      <c r="BI16" s="25">
        <v>31840348.25</v>
      </c>
      <c r="BJ16" s="25">
        <v>217549971.83999997</v>
      </c>
      <c r="BK16" s="25">
        <v>1838643.4300000004</v>
      </c>
      <c r="BL16" s="25">
        <v>3184483.0400000005</v>
      </c>
      <c r="BM16" s="25">
        <v>19521788.539999999</v>
      </c>
      <c r="BN16" s="25">
        <v>8335284.1599999992</v>
      </c>
      <c r="BO16" s="25">
        <v>741885.61999999988</v>
      </c>
      <c r="BP16" s="25">
        <v>14654339.680000002</v>
      </c>
      <c r="BQ16" s="25">
        <v>29746017.599999994</v>
      </c>
      <c r="BR16" s="25">
        <v>6242563.5799999991</v>
      </c>
      <c r="BS16" s="25">
        <v>1818939.8</v>
      </c>
      <c r="BT16" s="25">
        <v>2627327.4</v>
      </c>
      <c r="BU16" s="25">
        <v>0</v>
      </c>
      <c r="BV16" s="25">
        <v>3140515.1199999996</v>
      </c>
      <c r="BW16" s="25">
        <v>385010.64</v>
      </c>
      <c r="BX16" s="25">
        <v>1718387.7999999998</v>
      </c>
      <c r="BY16" s="25">
        <v>1943721.22</v>
      </c>
      <c r="BZ16" s="25">
        <v>250130.81</v>
      </c>
      <c r="CA16" s="25">
        <v>329032719.75</v>
      </c>
      <c r="CB16" s="25">
        <v>2177029.7800000003</v>
      </c>
      <c r="CC16" s="25">
        <v>2263519.0200000005</v>
      </c>
      <c r="CD16" s="25">
        <v>1271310.5499999998</v>
      </c>
      <c r="CE16" s="25">
        <v>1243980.54</v>
      </c>
      <c r="CF16" s="25">
        <v>2210536.2200000002</v>
      </c>
      <c r="CG16" s="25">
        <v>1368026.1999999997</v>
      </c>
      <c r="CH16" s="25">
        <v>3726228.39</v>
      </c>
      <c r="CI16" s="25">
        <v>438953.05</v>
      </c>
      <c r="CJ16" s="25">
        <v>30770105.830000006</v>
      </c>
      <c r="CK16" s="25">
        <v>9471932.0800000001</v>
      </c>
      <c r="CL16" s="25">
        <v>5955244.4500000011</v>
      </c>
      <c r="CM16" s="25">
        <v>134732928.88999999</v>
      </c>
      <c r="CN16" s="25">
        <v>51299169.450000003</v>
      </c>
      <c r="CO16" s="25">
        <v>341185.99</v>
      </c>
      <c r="CP16" s="25">
        <v>5617529.3399999999</v>
      </c>
      <c r="CQ16" s="25">
        <v>2463289.4300000002</v>
      </c>
      <c r="CR16" s="25">
        <v>2212656.4900000002</v>
      </c>
      <c r="CS16" s="25">
        <v>1106828.04</v>
      </c>
      <c r="CT16" s="25">
        <v>3140447.72</v>
      </c>
      <c r="CU16" s="25">
        <v>486194.08000000007</v>
      </c>
      <c r="CV16" s="25">
        <v>1627958.1199999999</v>
      </c>
      <c r="CW16" s="25">
        <v>2676318.39</v>
      </c>
      <c r="CX16" s="25">
        <v>732533.22999999986</v>
      </c>
      <c r="CY16" s="25">
        <v>10929642.780000001</v>
      </c>
      <c r="CZ16" s="25">
        <v>1605937.5099999998</v>
      </c>
      <c r="DA16" s="25">
        <v>2650059.6100000003</v>
      </c>
      <c r="DB16" s="25">
        <v>1483936.2400000002</v>
      </c>
      <c r="DC16" s="25">
        <v>1275440.1000000001</v>
      </c>
      <c r="DD16" s="25">
        <v>1162491.8</v>
      </c>
      <c r="DE16" s="25">
        <v>108153639.16000001</v>
      </c>
      <c r="DF16" s="25">
        <v>506561.07999999996</v>
      </c>
      <c r="DG16" s="25">
        <v>7579951.2700000005</v>
      </c>
      <c r="DH16" s="25">
        <v>9536357.5</v>
      </c>
      <c r="DI16" s="25">
        <v>4738212.4700000007</v>
      </c>
      <c r="DJ16" s="25">
        <v>3831854.9999999995</v>
      </c>
      <c r="DK16" s="25">
        <v>32229239.610000003</v>
      </c>
      <c r="DL16" s="25">
        <v>2794587.9200000004</v>
      </c>
      <c r="DM16" s="25">
        <v>5814977.8599999994</v>
      </c>
      <c r="DN16" s="25">
        <v>20579481.339999996</v>
      </c>
      <c r="DO16" s="25">
        <v>2165585.56</v>
      </c>
      <c r="DP16" s="25">
        <v>0</v>
      </c>
      <c r="DQ16" s="25">
        <v>10526410.870000001</v>
      </c>
      <c r="DR16" s="25">
        <v>5669718.3400000008</v>
      </c>
      <c r="DS16" s="25">
        <v>2505920.52</v>
      </c>
      <c r="DT16" s="25">
        <v>3205766.91</v>
      </c>
      <c r="DU16" s="25">
        <v>2712116.87</v>
      </c>
      <c r="DV16" s="25">
        <v>3120250.4399999995</v>
      </c>
      <c r="DW16" s="25">
        <v>886384.28000000014</v>
      </c>
      <c r="DX16" s="25">
        <v>1294771.9599999997</v>
      </c>
      <c r="DY16" s="25">
        <v>2935212.9399999995</v>
      </c>
      <c r="DZ16" s="25">
        <v>0</v>
      </c>
      <c r="EA16" s="25">
        <v>3488624.2199999997</v>
      </c>
      <c r="EB16" s="25">
        <v>2433926.7200000002</v>
      </c>
      <c r="EC16" s="25">
        <v>0</v>
      </c>
      <c r="ED16" s="25">
        <v>2323904.16</v>
      </c>
      <c r="EE16" s="25">
        <v>11053124.299999999</v>
      </c>
      <c r="EF16" s="25">
        <v>2359893.2400000002</v>
      </c>
      <c r="EG16" s="25">
        <v>2741381.4699999997</v>
      </c>
      <c r="EH16" s="25">
        <v>100620185.22999999</v>
      </c>
      <c r="EI16" s="25">
        <v>62697864.99000001</v>
      </c>
      <c r="EJ16" s="25">
        <v>3056971.49</v>
      </c>
      <c r="EK16" s="25">
        <v>2924602.3200000003</v>
      </c>
      <c r="EL16" s="25">
        <v>2156923.37</v>
      </c>
      <c r="EM16" s="25">
        <v>7287813.9699999988</v>
      </c>
      <c r="EN16" s="25">
        <v>2537272.8600000003</v>
      </c>
      <c r="EO16" s="25">
        <v>1489495.3199999998</v>
      </c>
      <c r="EP16" s="25">
        <v>13074810.869999999</v>
      </c>
      <c r="EQ16" s="25">
        <v>1308500.58</v>
      </c>
      <c r="ER16" s="25">
        <v>1807164.13</v>
      </c>
      <c r="ES16" s="25">
        <v>2093672.2599999998</v>
      </c>
      <c r="ET16" s="25">
        <v>4808853.6800000006</v>
      </c>
      <c r="EU16" s="25">
        <v>579628.44000000006</v>
      </c>
      <c r="EV16" s="25">
        <v>2774980.09</v>
      </c>
      <c r="EW16" s="25">
        <v>2412863.69</v>
      </c>
      <c r="EX16" s="25">
        <v>5726105.5099999998</v>
      </c>
      <c r="EY16" s="25">
        <v>1426420.9800000002</v>
      </c>
      <c r="EZ16" s="25">
        <v>1064517.5499999998</v>
      </c>
      <c r="FA16" s="25">
        <v>50079.48</v>
      </c>
      <c r="FB16" s="25">
        <v>8434949.7400000002</v>
      </c>
      <c r="FC16" s="25">
        <v>3065932.3399999989</v>
      </c>
      <c r="FD16" s="25">
        <v>1002880.6200000001</v>
      </c>
      <c r="FE16" s="25">
        <v>2285316.7800000003</v>
      </c>
      <c r="FF16" s="25">
        <v>1417014.7400000002</v>
      </c>
      <c r="FG16" s="25">
        <v>462214.46</v>
      </c>
      <c r="FH16" s="25">
        <v>1809585.1400000001</v>
      </c>
      <c r="FI16" s="25">
        <v>0</v>
      </c>
      <c r="FJ16" s="25">
        <v>0</v>
      </c>
      <c r="FK16" s="25">
        <v>14907963.810000001</v>
      </c>
      <c r="FL16" s="25">
        <v>9404932.7499999981</v>
      </c>
      <c r="FM16" s="25">
        <v>124786383.37999998</v>
      </c>
      <c r="FN16" s="25">
        <v>0</v>
      </c>
      <c r="FO16" s="25">
        <v>1869406.47</v>
      </c>
      <c r="FP16" s="25">
        <v>0</v>
      </c>
      <c r="FQ16" s="25">
        <v>0</v>
      </c>
      <c r="FR16" s="25">
        <v>160600.82</v>
      </c>
      <c r="FS16" s="25">
        <v>0</v>
      </c>
      <c r="FT16" s="25">
        <v>5077072.9399999995</v>
      </c>
      <c r="FU16" s="25">
        <v>4459311.0099999988</v>
      </c>
      <c r="FV16" s="25">
        <v>2128366.25</v>
      </c>
      <c r="FW16" s="25">
        <v>772454.29</v>
      </c>
      <c r="FX16" s="25">
        <v>187861581.36999995</v>
      </c>
      <c r="FY16" s="26">
        <f>SUM(B16:FX16)</f>
        <v>4179555107.1099973</v>
      </c>
      <c r="FZ16" s="11"/>
      <c r="GC16" s="11"/>
    </row>
    <row r="17" spans="1:254" s="19" customFormat="1" ht="13" x14ac:dyDescent="0.3">
      <c r="A17" s="62" t="s">
        <v>403</v>
      </c>
      <c r="B17" s="18">
        <f>IF(B15-B16&lt;0,0,ROUND((B15-B16)/B14,2))</f>
        <v>2933513.2</v>
      </c>
      <c r="C17" s="18">
        <f t="shared" ref="C17:BN17" si="6">IF(C15-C16&lt;0,0,ROUND((C15-C16)/C14,2))</f>
        <v>20818948.129999999</v>
      </c>
      <c r="D17" s="18">
        <f t="shared" si="6"/>
        <v>1956852.64</v>
      </c>
      <c r="E17" s="18">
        <f t="shared" si="6"/>
        <v>12330689.84</v>
      </c>
      <c r="F17" s="18">
        <f t="shared" si="6"/>
        <v>258137.68</v>
      </c>
      <c r="G17" s="18">
        <f t="shared" si="6"/>
        <v>691517.79</v>
      </c>
      <c r="H17" s="18">
        <f t="shared" si="6"/>
        <v>4466840.09</v>
      </c>
      <c r="I17" s="18">
        <f t="shared" si="6"/>
        <v>1502460.75</v>
      </c>
      <c r="J17" s="18">
        <f t="shared" si="6"/>
        <v>224695.92</v>
      </c>
      <c r="K17" s="18">
        <f t="shared" si="6"/>
        <v>203574.09</v>
      </c>
      <c r="L17" s="18">
        <f t="shared" si="6"/>
        <v>326790.26</v>
      </c>
      <c r="M17" s="18">
        <f t="shared" si="6"/>
        <v>30824627.899999999</v>
      </c>
      <c r="N17" s="18">
        <f t="shared" si="6"/>
        <v>5286051.71</v>
      </c>
      <c r="O17" s="18">
        <f t="shared" si="6"/>
        <v>308911.84000000003</v>
      </c>
      <c r="P17" s="18">
        <f t="shared" si="6"/>
        <v>20656277.66</v>
      </c>
      <c r="Q17" s="18">
        <f t="shared" si="6"/>
        <v>5751968.7400000002</v>
      </c>
      <c r="R17" s="18">
        <f t="shared" si="6"/>
        <v>0</v>
      </c>
      <c r="S17" s="18">
        <f t="shared" si="6"/>
        <v>206077.39</v>
      </c>
      <c r="T17" s="18">
        <f t="shared" si="6"/>
        <v>35225.94</v>
      </c>
      <c r="U17" s="18">
        <f t="shared" si="6"/>
        <v>248385.66</v>
      </c>
      <c r="V17" s="18">
        <f t="shared" si="6"/>
        <v>340952.78</v>
      </c>
      <c r="W17" s="18">
        <f t="shared" si="6"/>
        <v>64899.7</v>
      </c>
      <c r="X17" s="18">
        <f t="shared" si="6"/>
        <v>891312.9</v>
      </c>
      <c r="Y17" s="18">
        <f t="shared" si="6"/>
        <v>242366.96</v>
      </c>
      <c r="Z17" s="18">
        <f t="shared" si="6"/>
        <v>11234576.689999999</v>
      </c>
      <c r="AA17" s="18">
        <f t="shared" si="6"/>
        <v>185517.12</v>
      </c>
      <c r="AB17" s="18">
        <f t="shared" si="6"/>
        <v>181737.61</v>
      </c>
      <c r="AC17" s="18">
        <f t="shared" si="6"/>
        <v>424030.79</v>
      </c>
      <c r="AD17" s="18">
        <f t="shared" si="6"/>
        <v>107043.01</v>
      </c>
      <c r="AE17" s="18">
        <f t="shared" si="6"/>
        <v>169319.35</v>
      </c>
      <c r="AF17" s="18">
        <f t="shared" si="6"/>
        <v>294511.27</v>
      </c>
      <c r="AG17" s="18">
        <f t="shared" si="6"/>
        <v>808241.72</v>
      </c>
      <c r="AH17" s="18">
        <f t="shared" si="6"/>
        <v>400055.73</v>
      </c>
      <c r="AI17" s="18">
        <f t="shared" si="6"/>
        <v>196924.05</v>
      </c>
      <c r="AJ17" s="18">
        <f t="shared" si="6"/>
        <v>135193.68</v>
      </c>
      <c r="AK17" s="18">
        <f t="shared" si="6"/>
        <v>87348.35</v>
      </c>
      <c r="AL17" s="18">
        <f t="shared" si="6"/>
        <v>309615.02</v>
      </c>
      <c r="AM17" s="18">
        <f t="shared" si="6"/>
        <v>0</v>
      </c>
      <c r="AN17" s="18">
        <f t="shared" si="6"/>
        <v>2586367.89</v>
      </c>
      <c r="AO17" s="18">
        <f t="shared" si="6"/>
        <v>17499916.789999999</v>
      </c>
      <c r="AP17" s="18">
        <f t="shared" si="6"/>
        <v>118621.45</v>
      </c>
      <c r="AQ17" s="18">
        <f t="shared" si="6"/>
        <v>27673217.300000001</v>
      </c>
      <c r="AR17" s="18">
        <f t="shared" si="6"/>
        <v>856177.2</v>
      </c>
      <c r="AS17" s="18">
        <f t="shared" si="6"/>
        <v>1049715.8500000001</v>
      </c>
      <c r="AT17" s="18">
        <f t="shared" si="6"/>
        <v>221453.14</v>
      </c>
      <c r="AU17" s="18">
        <f t="shared" si="6"/>
        <v>260810.27</v>
      </c>
      <c r="AV17" s="18">
        <f t="shared" si="6"/>
        <v>252189.05</v>
      </c>
      <c r="AW17" s="18">
        <f t="shared" si="6"/>
        <v>76607.240000000005</v>
      </c>
      <c r="AX17" s="18">
        <f t="shared" si="6"/>
        <v>327364.8</v>
      </c>
      <c r="AY17" s="18">
        <f t="shared" si="6"/>
        <v>10151141.5</v>
      </c>
      <c r="AZ17" s="18">
        <f t="shared" si="6"/>
        <v>5860396.3499999996</v>
      </c>
      <c r="BA17" s="18">
        <f t="shared" si="6"/>
        <v>6132047.3499999996</v>
      </c>
      <c r="BB17" s="18">
        <f t="shared" si="6"/>
        <v>12655700.720000001</v>
      </c>
      <c r="BC17" s="18">
        <f t="shared" si="6"/>
        <v>1816283.86</v>
      </c>
      <c r="BD17" s="18">
        <f t="shared" si="6"/>
        <v>767169.26</v>
      </c>
      <c r="BE17" s="18">
        <f t="shared" si="6"/>
        <v>14710998.560000001</v>
      </c>
      <c r="BF17" s="18">
        <f t="shared" si="6"/>
        <v>722223.07</v>
      </c>
      <c r="BG17" s="18">
        <f t="shared" si="6"/>
        <v>398506</v>
      </c>
      <c r="BH17" s="18">
        <f t="shared" si="6"/>
        <v>289914.11</v>
      </c>
      <c r="BI17" s="18">
        <f t="shared" si="6"/>
        <v>3060698.91</v>
      </c>
      <c r="BJ17" s="18">
        <f t="shared" si="6"/>
        <v>23130009.98</v>
      </c>
      <c r="BK17" s="18">
        <f t="shared" si="6"/>
        <v>174927.34</v>
      </c>
      <c r="BL17" s="18">
        <v>367464.14</v>
      </c>
      <c r="BM17" s="18">
        <f t="shared" si="6"/>
        <v>1946225.67</v>
      </c>
      <c r="BN17" s="18">
        <f t="shared" si="6"/>
        <v>813122.93</v>
      </c>
      <c r="BO17" s="18">
        <f t="shared" ref="BO17:DZ17" si="7">IF(BO15-BO16&lt;0,0,ROUND((BO15-BO16)/BO14,2))</f>
        <v>28928.71</v>
      </c>
      <c r="BP17" s="18">
        <f t="shared" si="7"/>
        <v>1001959.08</v>
      </c>
      <c r="BQ17" s="18">
        <f t="shared" si="7"/>
        <v>2812875.16</v>
      </c>
      <c r="BR17" s="18">
        <f t="shared" si="7"/>
        <v>638374.42000000004</v>
      </c>
      <c r="BS17" s="18">
        <f t="shared" si="7"/>
        <v>153223.01</v>
      </c>
      <c r="BT17" s="18">
        <f t="shared" si="7"/>
        <v>274614.14</v>
      </c>
      <c r="BU17" s="18">
        <f t="shared" si="7"/>
        <v>0</v>
      </c>
      <c r="BV17" s="18">
        <f t="shared" si="7"/>
        <v>297491.17</v>
      </c>
      <c r="BW17" s="18">
        <f t="shared" si="7"/>
        <v>27676.13</v>
      </c>
      <c r="BX17" s="18">
        <f t="shared" si="7"/>
        <v>154784.20000000001</v>
      </c>
      <c r="BY17" s="18">
        <f t="shared" si="7"/>
        <v>181343.04</v>
      </c>
      <c r="BZ17" s="18">
        <f t="shared" si="7"/>
        <v>38073.75</v>
      </c>
      <c r="CA17" s="18">
        <f t="shared" si="7"/>
        <v>33590458.469999999</v>
      </c>
      <c r="CB17" s="18">
        <f t="shared" si="7"/>
        <v>232247.22</v>
      </c>
      <c r="CC17" s="18">
        <f t="shared" si="7"/>
        <v>212582.37</v>
      </c>
      <c r="CD17" s="18">
        <f t="shared" si="7"/>
        <v>136442.93</v>
      </c>
      <c r="CE17" s="18">
        <f t="shared" si="7"/>
        <v>129992.25</v>
      </c>
      <c r="CF17" s="18">
        <f t="shared" si="7"/>
        <v>223210.11</v>
      </c>
      <c r="CG17" s="18">
        <f t="shared" si="7"/>
        <v>135349.38</v>
      </c>
      <c r="CH17" s="18">
        <f t="shared" si="7"/>
        <v>339720.1</v>
      </c>
      <c r="CI17" s="18">
        <f t="shared" si="7"/>
        <v>49695.55</v>
      </c>
      <c r="CJ17" s="18">
        <f t="shared" si="7"/>
        <v>2803717.1</v>
      </c>
      <c r="CK17" s="18">
        <f t="shared" si="7"/>
        <v>921358.03</v>
      </c>
      <c r="CL17" s="18">
        <f t="shared" si="7"/>
        <v>559698.81000000006</v>
      </c>
      <c r="CM17" s="18">
        <f t="shared" si="7"/>
        <v>9377275.7300000004</v>
      </c>
      <c r="CN17" s="18">
        <f t="shared" si="7"/>
        <v>4799794.67</v>
      </c>
      <c r="CO17" s="18">
        <f t="shared" si="7"/>
        <v>0</v>
      </c>
      <c r="CP17" s="18">
        <f t="shared" si="7"/>
        <v>531459.02</v>
      </c>
      <c r="CQ17" s="18">
        <f t="shared" si="7"/>
        <v>225482.23999999999</v>
      </c>
      <c r="CR17" s="18">
        <f t="shared" si="7"/>
        <v>223363.3</v>
      </c>
      <c r="CS17" s="18">
        <f t="shared" si="7"/>
        <v>98660.05</v>
      </c>
      <c r="CT17" s="18">
        <f t="shared" si="7"/>
        <v>283776.89</v>
      </c>
      <c r="CU17" s="18">
        <f t="shared" si="7"/>
        <v>52112.22</v>
      </c>
      <c r="CV17" s="18">
        <f t="shared" si="7"/>
        <v>186624.99</v>
      </c>
      <c r="CW17" s="18">
        <f t="shared" si="7"/>
        <v>282705.21000000002</v>
      </c>
      <c r="CX17" s="18">
        <f t="shared" si="7"/>
        <v>73851.679999999993</v>
      </c>
      <c r="CY17" s="18">
        <f t="shared" si="7"/>
        <v>1147298.68</v>
      </c>
      <c r="CZ17" s="18">
        <f t="shared" si="7"/>
        <v>179145.97</v>
      </c>
      <c r="DA17" s="18">
        <f t="shared" si="7"/>
        <v>275580.78999999998</v>
      </c>
      <c r="DB17" s="18">
        <f t="shared" si="7"/>
        <v>183065.88</v>
      </c>
      <c r="DC17" s="18">
        <f t="shared" si="7"/>
        <v>145548.54</v>
      </c>
      <c r="DD17" s="18">
        <f t="shared" si="7"/>
        <v>173769.92</v>
      </c>
      <c r="DE17" s="18">
        <f t="shared" si="7"/>
        <v>10928183.59</v>
      </c>
      <c r="DF17" s="18">
        <f t="shared" si="7"/>
        <v>60047.75</v>
      </c>
      <c r="DG17" s="18">
        <f t="shared" si="7"/>
        <v>715196.92</v>
      </c>
      <c r="DH17" s="18">
        <f t="shared" si="7"/>
        <v>836791.33</v>
      </c>
      <c r="DI17" s="18">
        <f t="shared" si="7"/>
        <v>478264.7</v>
      </c>
      <c r="DJ17" s="18">
        <f t="shared" si="7"/>
        <v>397451.99</v>
      </c>
      <c r="DK17" s="18">
        <f t="shared" si="7"/>
        <v>3077291.88</v>
      </c>
      <c r="DL17" s="18">
        <f t="shared" si="7"/>
        <v>266318.18</v>
      </c>
      <c r="DM17" s="18">
        <f t="shared" si="7"/>
        <v>561880.21</v>
      </c>
      <c r="DN17" s="18">
        <f t="shared" si="7"/>
        <v>1974881.43</v>
      </c>
      <c r="DO17" s="18">
        <f t="shared" si="7"/>
        <v>207396.28</v>
      </c>
      <c r="DP17" s="18">
        <f t="shared" si="7"/>
        <v>0</v>
      </c>
      <c r="DQ17" s="18">
        <f t="shared" si="7"/>
        <v>1034511.32</v>
      </c>
      <c r="DR17" s="18">
        <f t="shared" si="7"/>
        <v>561005.63</v>
      </c>
      <c r="DS17" s="18">
        <f t="shared" si="7"/>
        <v>263403.42</v>
      </c>
      <c r="DT17" s="18">
        <f t="shared" si="7"/>
        <v>328055.02</v>
      </c>
      <c r="DU17" s="18">
        <f t="shared" si="7"/>
        <v>268568.27</v>
      </c>
      <c r="DV17" s="18">
        <f t="shared" si="7"/>
        <v>308119.06</v>
      </c>
      <c r="DW17" s="18">
        <f t="shared" si="7"/>
        <v>56766.53</v>
      </c>
      <c r="DX17" s="18">
        <f t="shared" si="7"/>
        <v>65816.41</v>
      </c>
      <c r="DY17" s="18">
        <f t="shared" si="7"/>
        <v>255167.05</v>
      </c>
      <c r="DZ17" s="18">
        <f t="shared" si="7"/>
        <v>0</v>
      </c>
      <c r="EA17" s="18">
        <f t="shared" ref="EA17:FW17" si="8">IF(EA15-EA16&lt;0,0,ROUND((EA15-EA16)/EA14,2))</f>
        <v>342307.07</v>
      </c>
      <c r="EB17" s="18">
        <f t="shared" si="8"/>
        <v>246010.58</v>
      </c>
      <c r="EC17" s="18">
        <f t="shared" si="8"/>
        <v>0</v>
      </c>
      <c r="ED17" s="18">
        <f t="shared" si="8"/>
        <v>222916.2</v>
      </c>
      <c r="EE17" s="18">
        <f t="shared" si="8"/>
        <v>1108380.3500000001</v>
      </c>
      <c r="EF17" s="18">
        <f t="shared" si="8"/>
        <v>234055.89</v>
      </c>
      <c r="EG17" s="18">
        <f t="shared" si="8"/>
        <v>280911.56</v>
      </c>
      <c r="EH17" s="18">
        <f t="shared" si="8"/>
        <v>10105832.689999999</v>
      </c>
      <c r="EI17" s="18">
        <f t="shared" si="8"/>
        <v>6165328.71</v>
      </c>
      <c r="EJ17" s="18">
        <f t="shared" si="8"/>
        <v>270587.75</v>
      </c>
      <c r="EK17" s="18">
        <f t="shared" si="8"/>
        <v>273764.5</v>
      </c>
      <c r="EL17" s="18">
        <f t="shared" si="8"/>
        <v>210591.54</v>
      </c>
      <c r="EM17" s="18">
        <f t="shared" si="8"/>
        <v>704654.86</v>
      </c>
      <c r="EN17" s="18">
        <f t="shared" si="8"/>
        <v>269365.88</v>
      </c>
      <c r="EO17" s="18">
        <f t="shared" si="8"/>
        <v>142270.41</v>
      </c>
      <c r="EP17" s="18">
        <f t="shared" si="8"/>
        <v>1181494.3500000001</v>
      </c>
      <c r="EQ17" s="18">
        <v>119485.87</v>
      </c>
      <c r="ER17" s="18">
        <f t="shared" si="8"/>
        <v>183094.45</v>
      </c>
      <c r="ES17" s="18">
        <f t="shared" si="8"/>
        <v>190893.88</v>
      </c>
      <c r="ET17" s="18">
        <f t="shared" si="8"/>
        <v>478425.44</v>
      </c>
      <c r="EU17" s="18">
        <f t="shared" si="8"/>
        <v>27950.31</v>
      </c>
      <c r="EV17" s="18">
        <f t="shared" si="8"/>
        <v>183851.07</v>
      </c>
      <c r="EW17" s="18">
        <f t="shared" si="8"/>
        <v>254929.35</v>
      </c>
      <c r="EX17" s="18">
        <f t="shared" si="8"/>
        <v>782792.52</v>
      </c>
      <c r="EY17" s="18">
        <f t="shared" si="8"/>
        <v>148917.78</v>
      </c>
      <c r="EZ17" s="18">
        <f t="shared" si="8"/>
        <v>172011.18</v>
      </c>
      <c r="FA17" s="18">
        <f t="shared" si="8"/>
        <v>0</v>
      </c>
      <c r="FB17" s="18">
        <f t="shared" si="8"/>
        <v>898391.29</v>
      </c>
      <c r="FC17" s="18">
        <f t="shared" si="8"/>
        <v>295402.96999999997</v>
      </c>
      <c r="FD17" s="18">
        <f t="shared" si="8"/>
        <v>101090.16</v>
      </c>
      <c r="FE17" s="18">
        <f t="shared" si="8"/>
        <v>222437.86</v>
      </c>
      <c r="FF17" s="18">
        <f t="shared" si="8"/>
        <v>128729.84</v>
      </c>
      <c r="FG17" s="18">
        <f t="shared" si="8"/>
        <v>38872.019999999997</v>
      </c>
      <c r="FH17" s="18">
        <f t="shared" si="8"/>
        <v>451966.62</v>
      </c>
      <c r="FI17" s="18">
        <f t="shared" si="8"/>
        <v>0</v>
      </c>
      <c r="FJ17" s="18">
        <f t="shared" si="8"/>
        <v>0</v>
      </c>
      <c r="FK17" s="18">
        <f t="shared" si="8"/>
        <v>1394384.09</v>
      </c>
      <c r="FL17" s="18">
        <f t="shared" si="8"/>
        <v>124158.03</v>
      </c>
      <c r="FM17" s="18">
        <f t="shared" si="8"/>
        <v>14279340.35</v>
      </c>
      <c r="FN17" s="18">
        <f t="shared" si="8"/>
        <v>0</v>
      </c>
      <c r="FO17" s="18">
        <f t="shared" si="8"/>
        <v>473799.26</v>
      </c>
      <c r="FP17" s="18">
        <f t="shared" si="8"/>
        <v>0</v>
      </c>
      <c r="FQ17" s="18">
        <f t="shared" si="8"/>
        <v>0</v>
      </c>
      <c r="FR17" s="18">
        <f t="shared" si="8"/>
        <v>40150.21</v>
      </c>
      <c r="FS17" s="18">
        <f t="shared" si="8"/>
        <v>0</v>
      </c>
      <c r="FT17" s="18">
        <f t="shared" si="8"/>
        <v>494661.77</v>
      </c>
      <c r="FU17" s="18">
        <f t="shared" si="8"/>
        <v>453993.05</v>
      </c>
      <c r="FV17" s="18">
        <f t="shared" si="8"/>
        <v>215209.2</v>
      </c>
      <c r="FW17" s="18">
        <f t="shared" si="8"/>
        <v>69469.16</v>
      </c>
      <c r="FX17" s="18">
        <f>IF(FX15-FX16&lt;0,0,ROUND((FX15-FX16)/FX14,2))+0.13</f>
        <v>18539312.489999998</v>
      </c>
      <c r="FY17" s="11">
        <f>SUM(B17:FX17)</f>
        <v>407375105.13000005</v>
      </c>
      <c r="GA17" s="18"/>
    </row>
    <row r="18" spans="1:254" x14ac:dyDescent="0.25"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27"/>
      <c r="GA18" s="27"/>
      <c r="GB18" s="24"/>
    </row>
    <row r="19" spans="1:254" x14ac:dyDescent="0.25">
      <c r="A19" s="28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29"/>
      <c r="FY19" s="11"/>
    </row>
    <row r="20" spans="1:254" s="28" customFormat="1" ht="13" x14ac:dyDescent="0.3">
      <c r="A20" s="30" t="s">
        <v>404</v>
      </c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</row>
    <row r="21" spans="1:254" s="28" customFormat="1" x14ac:dyDescent="0.25">
      <c r="A21" s="55" t="s">
        <v>405</v>
      </c>
      <c r="B21" s="31">
        <v>-18412.740000000002</v>
      </c>
      <c r="C21" s="31">
        <v>-22537.57</v>
      </c>
      <c r="D21" s="31">
        <v>-18423</v>
      </c>
      <c r="E21" s="31">
        <v>0</v>
      </c>
      <c r="F21" s="31">
        <v>0</v>
      </c>
      <c r="G21" s="31">
        <v>0</v>
      </c>
      <c r="H21" s="31">
        <v>-20011.13</v>
      </c>
      <c r="I21" s="31">
        <v>-11739.24</v>
      </c>
      <c r="J21" s="31">
        <v>0</v>
      </c>
      <c r="K21" s="31">
        <v>-8806.58</v>
      </c>
      <c r="L21" s="31">
        <v>0</v>
      </c>
      <c r="M21" s="31">
        <v>0</v>
      </c>
      <c r="N21" s="31">
        <v>-21511.79</v>
      </c>
      <c r="O21" s="31">
        <v>0</v>
      </c>
      <c r="P21" s="31">
        <v>-15731.52</v>
      </c>
      <c r="Q21" s="31">
        <v>0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1">
        <v>0</v>
      </c>
      <c r="Y21" s="31">
        <v>0</v>
      </c>
      <c r="Z21" s="31">
        <v>-33612.269999999997</v>
      </c>
      <c r="AA21" s="31">
        <v>-24391.59</v>
      </c>
      <c r="AB21" s="31">
        <v>0</v>
      </c>
      <c r="AC21" s="31">
        <v>0</v>
      </c>
      <c r="AD21" s="31">
        <v>0</v>
      </c>
      <c r="AE21" s="31">
        <v>0</v>
      </c>
      <c r="AF21" s="31">
        <v>0</v>
      </c>
      <c r="AG21" s="31">
        <v>0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-10654.78</v>
      </c>
      <c r="AO21" s="31">
        <v>-44547.93</v>
      </c>
      <c r="AP21" s="31">
        <v>0</v>
      </c>
      <c r="AQ21" s="31">
        <v>-20970.939999999999</v>
      </c>
      <c r="AR21" s="31">
        <v>-9311.35</v>
      </c>
      <c r="AS21" s="31">
        <v>0</v>
      </c>
      <c r="AT21" s="31">
        <v>0</v>
      </c>
      <c r="AU21" s="31">
        <v>0</v>
      </c>
      <c r="AV21" s="31">
        <v>0</v>
      </c>
      <c r="AW21" s="31">
        <v>0</v>
      </c>
      <c r="AX21" s="31">
        <v>0</v>
      </c>
      <c r="AY21" s="31">
        <v>-6560.67</v>
      </c>
      <c r="AZ21" s="31">
        <v>-5154.8100000000004</v>
      </c>
      <c r="BA21" s="31">
        <v>-4393.3</v>
      </c>
      <c r="BB21" s="31">
        <v>0</v>
      </c>
      <c r="BC21" s="31">
        <v>-2831.24</v>
      </c>
      <c r="BD21" s="31">
        <v>0</v>
      </c>
      <c r="BE21" s="31">
        <v>-20015.34</v>
      </c>
      <c r="BF21" s="31">
        <v>-585.78</v>
      </c>
      <c r="BG21" s="31">
        <v>0</v>
      </c>
      <c r="BH21" s="31">
        <v>0</v>
      </c>
      <c r="BI21" s="31">
        <v>0</v>
      </c>
      <c r="BJ21" s="31">
        <v>-4038.24</v>
      </c>
      <c r="BK21" s="31">
        <v>0</v>
      </c>
      <c r="BL21" s="31">
        <v>0</v>
      </c>
      <c r="BM21" s="31">
        <v>0</v>
      </c>
      <c r="BN21" s="31">
        <v>0</v>
      </c>
      <c r="BO21" s="31">
        <v>0</v>
      </c>
      <c r="BP21" s="31">
        <v>0</v>
      </c>
      <c r="BQ21" s="31">
        <v>0</v>
      </c>
      <c r="BR21" s="31">
        <v>0</v>
      </c>
      <c r="BS21" s="31">
        <v>0</v>
      </c>
      <c r="BT21" s="31">
        <v>0</v>
      </c>
      <c r="BU21" s="31">
        <v>0</v>
      </c>
      <c r="BV21" s="31">
        <v>0</v>
      </c>
      <c r="BW21" s="31">
        <v>0</v>
      </c>
      <c r="BX21" s="31">
        <v>0</v>
      </c>
      <c r="BY21" s="31">
        <v>0</v>
      </c>
      <c r="BZ21" s="31">
        <v>0</v>
      </c>
      <c r="CA21" s="31">
        <v>-40858.14</v>
      </c>
      <c r="CB21" s="31">
        <v>0</v>
      </c>
      <c r="CC21" s="31">
        <v>0</v>
      </c>
      <c r="CD21" s="31">
        <v>0</v>
      </c>
      <c r="CE21" s="31">
        <v>0</v>
      </c>
      <c r="CF21" s="31">
        <v>0</v>
      </c>
      <c r="CG21" s="31">
        <v>0</v>
      </c>
      <c r="CH21" s="31">
        <v>0</v>
      </c>
      <c r="CI21" s="31">
        <v>0</v>
      </c>
      <c r="CJ21" s="31">
        <v>0</v>
      </c>
      <c r="CK21" s="31">
        <v>0</v>
      </c>
      <c r="CL21" s="31">
        <v>0</v>
      </c>
      <c r="CM21" s="31">
        <v>-37014.86</v>
      </c>
      <c r="CN21" s="31">
        <v>-18492.88</v>
      </c>
      <c r="CO21" s="31">
        <v>0</v>
      </c>
      <c r="CP21" s="31">
        <v>0</v>
      </c>
      <c r="CQ21" s="31">
        <v>0</v>
      </c>
      <c r="CR21" s="31">
        <v>0</v>
      </c>
      <c r="CS21" s="31">
        <v>0</v>
      </c>
      <c r="CT21" s="31">
        <v>0</v>
      </c>
      <c r="CU21" s="31">
        <v>0</v>
      </c>
      <c r="CV21" s="31">
        <v>0</v>
      </c>
      <c r="CW21" s="31">
        <v>0</v>
      </c>
      <c r="CX21" s="31">
        <v>0</v>
      </c>
      <c r="CY21" s="31">
        <v>-2083.21</v>
      </c>
      <c r="CZ21" s="31">
        <v>0</v>
      </c>
      <c r="DA21" s="31">
        <v>0</v>
      </c>
      <c r="DB21" s="31">
        <v>0</v>
      </c>
      <c r="DC21" s="31">
        <v>0</v>
      </c>
      <c r="DD21" s="31">
        <v>0</v>
      </c>
      <c r="DE21" s="31">
        <v>-29781.54</v>
      </c>
      <c r="DF21" s="31">
        <v>0</v>
      </c>
      <c r="DG21" s="31">
        <v>-10014.450000000001</v>
      </c>
      <c r="DH21" s="31">
        <v>0</v>
      </c>
      <c r="DI21" s="31">
        <v>0</v>
      </c>
      <c r="DJ21" s="31">
        <v>0</v>
      </c>
      <c r="DK21" s="31">
        <v>-6153.97</v>
      </c>
      <c r="DL21" s="31">
        <v>0</v>
      </c>
      <c r="DM21" s="31">
        <v>0</v>
      </c>
      <c r="DN21" s="31">
        <v>0</v>
      </c>
      <c r="DO21" s="31">
        <v>0</v>
      </c>
      <c r="DP21" s="31">
        <v>0</v>
      </c>
      <c r="DQ21" s="31">
        <v>0</v>
      </c>
      <c r="DR21" s="31">
        <v>0</v>
      </c>
      <c r="DS21" s="31">
        <v>0</v>
      </c>
      <c r="DT21" s="31">
        <v>0</v>
      </c>
      <c r="DU21" s="31">
        <v>0</v>
      </c>
      <c r="DV21" s="31">
        <v>0</v>
      </c>
      <c r="DW21" s="31">
        <v>0</v>
      </c>
      <c r="DX21" s="31">
        <v>0</v>
      </c>
      <c r="DY21" s="31">
        <v>0</v>
      </c>
      <c r="DZ21" s="31">
        <v>0</v>
      </c>
      <c r="EA21" s="31">
        <v>0</v>
      </c>
      <c r="EB21" s="31">
        <v>0</v>
      </c>
      <c r="EC21" s="31">
        <v>0</v>
      </c>
      <c r="ED21" s="31">
        <v>0</v>
      </c>
      <c r="EE21" s="31">
        <v>0</v>
      </c>
      <c r="EF21" s="31">
        <v>0</v>
      </c>
      <c r="EG21" s="31">
        <v>0</v>
      </c>
      <c r="EH21" s="31">
        <v>0</v>
      </c>
      <c r="EI21" s="31">
        <v>0</v>
      </c>
      <c r="EJ21" s="31">
        <v>0</v>
      </c>
      <c r="EK21" s="31">
        <v>-8365.43</v>
      </c>
      <c r="EL21" s="31">
        <v>0</v>
      </c>
      <c r="EM21" s="31">
        <v>0</v>
      </c>
      <c r="EN21" s="31">
        <v>0</v>
      </c>
      <c r="EO21" s="31">
        <v>0</v>
      </c>
      <c r="EP21" s="31">
        <v>0</v>
      </c>
      <c r="EQ21" s="31">
        <v>0</v>
      </c>
      <c r="ER21" s="31">
        <v>0</v>
      </c>
      <c r="ES21" s="31">
        <v>0</v>
      </c>
      <c r="ET21" s="31">
        <v>0</v>
      </c>
      <c r="EU21" s="31">
        <v>0</v>
      </c>
      <c r="EV21" s="31">
        <v>0</v>
      </c>
      <c r="EW21" s="31">
        <v>0</v>
      </c>
      <c r="EX21" s="31">
        <v>0</v>
      </c>
      <c r="EY21" s="31">
        <v>0</v>
      </c>
      <c r="EZ21" s="31">
        <v>0</v>
      </c>
      <c r="FA21" s="31">
        <v>0</v>
      </c>
      <c r="FB21" s="31">
        <v>-16460.939999999999</v>
      </c>
      <c r="FC21" s="31">
        <v>0</v>
      </c>
      <c r="FD21" s="31">
        <v>0</v>
      </c>
      <c r="FE21" s="31">
        <v>0</v>
      </c>
      <c r="FF21" s="31">
        <v>0</v>
      </c>
      <c r="FG21" s="31">
        <v>0</v>
      </c>
      <c r="FH21" s="31">
        <v>0</v>
      </c>
      <c r="FI21" s="31">
        <v>0</v>
      </c>
      <c r="FJ21" s="31">
        <v>0</v>
      </c>
      <c r="FK21" s="31">
        <v>-15222.53</v>
      </c>
      <c r="FL21" s="31">
        <v>0</v>
      </c>
      <c r="FM21" s="31">
        <v>-22143.360000000001</v>
      </c>
      <c r="FN21" s="31">
        <v>0</v>
      </c>
      <c r="FO21" s="31">
        <v>0</v>
      </c>
      <c r="FP21" s="31">
        <v>0</v>
      </c>
      <c r="FQ21" s="31">
        <v>0</v>
      </c>
      <c r="FR21" s="31">
        <v>0</v>
      </c>
      <c r="FS21" s="31">
        <v>0</v>
      </c>
      <c r="FT21" s="31">
        <v>0</v>
      </c>
      <c r="FU21" s="31">
        <v>0</v>
      </c>
      <c r="FV21" s="31">
        <v>0</v>
      </c>
      <c r="FW21" s="31">
        <v>0</v>
      </c>
      <c r="FX21" s="31">
        <v>0</v>
      </c>
      <c r="FY21" s="28">
        <f>SUM(B21:FX21)</f>
        <v>-530833.12</v>
      </c>
    </row>
    <row r="22" spans="1:254" s="28" customFormat="1" x14ac:dyDescent="0.25">
      <c r="A22" s="55" t="s">
        <v>406</v>
      </c>
      <c r="B22" s="31">
        <v>0</v>
      </c>
      <c r="C22" s="31">
        <v>-457383.76999999996</v>
      </c>
      <c r="D22" s="31">
        <v>0</v>
      </c>
      <c r="E22" s="31">
        <v>-190833.09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-78958.63</v>
      </c>
      <c r="N22" s="31">
        <v>-81943.33</v>
      </c>
      <c r="O22" s="31">
        <v>0</v>
      </c>
      <c r="P22" s="31">
        <v>-396112.64000000001</v>
      </c>
      <c r="Q22" s="31">
        <v>0</v>
      </c>
      <c r="R22" s="31">
        <v>0</v>
      </c>
      <c r="S22" s="31">
        <v>0</v>
      </c>
      <c r="T22" s="31">
        <v>0</v>
      </c>
      <c r="U22" s="31">
        <v>0</v>
      </c>
      <c r="V22" s="31">
        <v>0</v>
      </c>
      <c r="W22" s="31">
        <v>0</v>
      </c>
      <c r="X22" s="31">
        <v>0</v>
      </c>
      <c r="Y22" s="31">
        <v>0</v>
      </c>
      <c r="Z22" s="31">
        <v>-363838.81000000006</v>
      </c>
      <c r="AA22" s="31">
        <v>-119289.58</v>
      </c>
      <c r="AB22" s="31">
        <v>0</v>
      </c>
      <c r="AC22" s="31">
        <v>0</v>
      </c>
      <c r="AD22" s="31">
        <v>0</v>
      </c>
      <c r="AE22" s="31">
        <v>0</v>
      </c>
      <c r="AF22" s="31">
        <v>0</v>
      </c>
      <c r="AG22" s="31">
        <v>0</v>
      </c>
      <c r="AH22" s="31">
        <v>0</v>
      </c>
      <c r="AI22" s="31">
        <v>0</v>
      </c>
      <c r="AJ22" s="31">
        <v>0</v>
      </c>
      <c r="AK22" s="31">
        <v>0</v>
      </c>
      <c r="AL22" s="31">
        <v>0</v>
      </c>
      <c r="AM22" s="31">
        <v>0</v>
      </c>
      <c r="AN22" s="31">
        <v>0</v>
      </c>
      <c r="AO22" s="31">
        <v>-206206.49</v>
      </c>
      <c r="AP22" s="31">
        <v>0</v>
      </c>
      <c r="AQ22" s="31">
        <v>-1635431.8800000004</v>
      </c>
      <c r="AR22" s="31">
        <v>0</v>
      </c>
      <c r="AS22" s="31">
        <v>-52815.46</v>
      </c>
      <c r="AT22" s="31">
        <v>0</v>
      </c>
      <c r="AU22" s="31">
        <v>0</v>
      </c>
      <c r="AV22" s="31">
        <v>0</v>
      </c>
      <c r="AW22" s="31">
        <v>0</v>
      </c>
      <c r="AX22" s="31">
        <v>0</v>
      </c>
      <c r="AY22" s="31">
        <v>-254710.25</v>
      </c>
      <c r="AZ22" s="31">
        <v>-13937.5</v>
      </c>
      <c r="BA22" s="31">
        <v>0</v>
      </c>
      <c r="BB22" s="31">
        <v>-44679</v>
      </c>
      <c r="BC22" s="31">
        <v>0</v>
      </c>
      <c r="BD22" s="31">
        <v>0</v>
      </c>
      <c r="BE22" s="31">
        <v>-369476.69999999995</v>
      </c>
      <c r="BF22" s="31">
        <v>0</v>
      </c>
      <c r="BG22" s="31">
        <v>0</v>
      </c>
      <c r="BH22" s="31">
        <v>0</v>
      </c>
      <c r="BI22" s="31">
        <v>-231364.77</v>
      </c>
      <c r="BJ22" s="31">
        <v>-770868.89999999991</v>
      </c>
      <c r="BK22" s="31">
        <v>0</v>
      </c>
      <c r="BL22" s="31">
        <v>0</v>
      </c>
      <c r="BM22" s="31">
        <v>0</v>
      </c>
      <c r="BN22" s="31">
        <v>0</v>
      </c>
      <c r="BO22" s="31">
        <v>0</v>
      </c>
      <c r="BP22" s="31">
        <v>-42339.07</v>
      </c>
      <c r="BQ22" s="31">
        <v>0</v>
      </c>
      <c r="BR22" s="31">
        <v>0</v>
      </c>
      <c r="BS22" s="31">
        <v>0</v>
      </c>
      <c r="BT22" s="31">
        <v>0</v>
      </c>
      <c r="BU22" s="31">
        <v>0</v>
      </c>
      <c r="BV22" s="31">
        <v>0</v>
      </c>
      <c r="BW22" s="31">
        <v>0</v>
      </c>
      <c r="BX22" s="31">
        <v>0</v>
      </c>
      <c r="BY22" s="31">
        <v>0</v>
      </c>
      <c r="BZ22" s="31">
        <v>0</v>
      </c>
      <c r="CA22" s="31">
        <v>-449191.26</v>
      </c>
      <c r="CB22" s="31">
        <v>0</v>
      </c>
      <c r="CC22" s="31">
        <v>0</v>
      </c>
      <c r="CD22" s="31">
        <v>0</v>
      </c>
      <c r="CE22" s="31">
        <v>0</v>
      </c>
      <c r="CF22" s="31">
        <v>0</v>
      </c>
      <c r="CG22" s="31">
        <v>0</v>
      </c>
      <c r="CH22" s="31">
        <v>0</v>
      </c>
      <c r="CI22" s="31">
        <v>0</v>
      </c>
      <c r="CJ22" s="31">
        <v>-18702.38</v>
      </c>
      <c r="CK22" s="31">
        <v>0</v>
      </c>
      <c r="CL22" s="31">
        <v>0</v>
      </c>
      <c r="CM22" s="31">
        <v>-249968.65999999997</v>
      </c>
      <c r="CN22" s="31">
        <v>-294046.07</v>
      </c>
      <c r="CO22" s="31">
        <v>0</v>
      </c>
      <c r="CP22" s="31">
        <v>0</v>
      </c>
      <c r="CQ22" s="31">
        <v>0</v>
      </c>
      <c r="CR22" s="31">
        <v>0</v>
      </c>
      <c r="CS22" s="31">
        <v>0</v>
      </c>
      <c r="CT22" s="31">
        <v>0</v>
      </c>
      <c r="CU22" s="31">
        <v>0</v>
      </c>
      <c r="CV22" s="31">
        <v>0</v>
      </c>
      <c r="CW22" s="31">
        <v>0</v>
      </c>
      <c r="CX22" s="31">
        <v>0</v>
      </c>
      <c r="CY22" s="31">
        <v>0</v>
      </c>
      <c r="CZ22" s="31">
        <v>0</v>
      </c>
      <c r="DA22" s="31">
        <v>0</v>
      </c>
      <c r="DB22" s="31">
        <v>0</v>
      </c>
      <c r="DC22" s="31">
        <v>0</v>
      </c>
      <c r="DD22" s="31">
        <v>0</v>
      </c>
      <c r="DE22" s="31">
        <v>-59542.299999999996</v>
      </c>
      <c r="DF22" s="31">
        <v>0</v>
      </c>
      <c r="DG22" s="31">
        <v>0</v>
      </c>
      <c r="DH22" s="31">
        <v>0</v>
      </c>
      <c r="DI22" s="31">
        <v>0</v>
      </c>
      <c r="DJ22" s="31">
        <v>0</v>
      </c>
      <c r="DK22" s="31">
        <v>0</v>
      </c>
      <c r="DL22" s="31">
        <v>0</v>
      </c>
      <c r="DM22" s="31">
        <v>0</v>
      </c>
      <c r="DN22" s="31">
        <v>0</v>
      </c>
      <c r="DO22" s="31">
        <v>0</v>
      </c>
      <c r="DP22" s="31">
        <v>0</v>
      </c>
      <c r="DQ22" s="31">
        <v>0</v>
      </c>
      <c r="DR22" s="31">
        <v>0</v>
      </c>
      <c r="DS22" s="31">
        <v>0</v>
      </c>
      <c r="DT22" s="31">
        <v>0</v>
      </c>
      <c r="DU22" s="31">
        <v>0</v>
      </c>
      <c r="DV22" s="31">
        <v>0</v>
      </c>
      <c r="DW22" s="31">
        <v>0</v>
      </c>
      <c r="DX22" s="31">
        <v>0</v>
      </c>
      <c r="DY22" s="31">
        <v>0</v>
      </c>
      <c r="DZ22" s="31">
        <v>0</v>
      </c>
      <c r="EA22" s="31">
        <v>0</v>
      </c>
      <c r="EB22" s="31">
        <v>0</v>
      </c>
      <c r="EC22" s="31">
        <v>0</v>
      </c>
      <c r="ED22" s="31">
        <v>0</v>
      </c>
      <c r="EE22" s="31">
        <v>0</v>
      </c>
      <c r="EF22" s="31">
        <v>0</v>
      </c>
      <c r="EG22" s="31">
        <v>0</v>
      </c>
      <c r="EH22" s="31">
        <v>-210237.51</v>
      </c>
      <c r="EI22" s="31">
        <v>-145737.66</v>
      </c>
      <c r="EJ22" s="31">
        <v>0</v>
      </c>
      <c r="EK22" s="31">
        <v>0</v>
      </c>
      <c r="EL22" s="31">
        <v>0</v>
      </c>
      <c r="EM22" s="31">
        <v>0</v>
      </c>
      <c r="EN22" s="31">
        <v>0</v>
      </c>
      <c r="EO22" s="31">
        <v>0</v>
      </c>
      <c r="EP22" s="31">
        <v>0</v>
      </c>
      <c r="EQ22" s="31">
        <v>0</v>
      </c>
      <c r="ER22" s="31">
        <v>0</v>
      </c>
      <c r="ES22" s="31">
        <v>0</v>
      </c>
      <c r="ET22" s="31">
        <v>0</v>
      </c>
      <c r="EU22" s="31">
        <v>0</v>
      </c>
      <c r="EV22" s="31">
        <v>0</v>
      </c>
      <c r="EW22" s="31">
        <v>0</v>
      </c>
      <c r="EX22" s="31">
        <v>0</v>
      </c>
      <c r="EY22" s="31">
        <v>0</v>
      </c>
      <c r="EZ22" s="31">
        <v>0</v>
      </c>
      <c r="FA22" s="31">
        <v>0</v>
      </c>
      <c r="FB22" s="31">
        <v>0</v>
      </c>
      <c r="FC22" s="31">
        <v>0</v>
      </c>
      <c r="FD22" s="31">
        <v>0</v>
      </c>
      <c r="FE22" s="31">
        <v>0</v>
      </c>
      <c r="FF22" s="31">
        <v>0</v>
      </c>
      <c r="FG22" s="31">
        <v>0</v>
      </c>
      <c r="FH22" s="31">
        <v>0</v>
      </c>
      <c r="FI22" s="31">
        <v>0</v>
      </c>
      <c r="FJ22" s="31">
        <v>0</v>
      </c>
      <c r="FK22" s="31">
        <v>-117753.76</v>
      </c>
      <c r="FL22" s="31">
        <v>-60288.35</v>
      </c>
      <c r="FM22" s="31">
        <v>-486930.79000000004</v>
      </c>
      <c r="FN22" s="31">
        <v>0</v>
      </c>
      <c r="FO22" s="31">
        <v>0</v>
      </c>
      <c r="FP22" s="31">
        <v>0</v>
      </c>
      <c r="FQ22" s="31">
        <v>0</v>
      </c>
      <c r="FR22" s="31">
        <v>0</v>
      </c>
      <c r="FS22" s="31">
        <v>0</v>
      </c>
      <c r="FT22" s="31">
        <v>0</v>
      </c>
      <c r="FU22" s="31">
        <v>0</v>
      </c>
      <c r="FV22" s="31">
        <v>0</v>
      </c>
      <c r="FW22" s="31">
        <v>0</v>
      </c>
      <c r="FX22" s="31">
        <v>-1983683.66</v>
      </c>
      <c r="FY22" s="28">
        <f>SUM(B22:FX22)</f>
        <v>-9386272.2699999996</v>
      </c>
    </row>
    <row r="23" spans="1:254" s="33" customFormat="1" x14ac:dyDescent="0.25">
      <c r="A23" s="55" t="s">
        <v>407</v>
      </c>
      <c r="B23" s="31">
        <v>0</v>
      </c>
      <c r="C23" s="31">
        <v>-83595.570000000007</v>
      </c>
      <c r="D23" s="31">
        <v>3969.73</v>
      </c>
      <c r="E23" s="31">
        <v>-5937.79</v>
      </c>
      <c r="F23" s="31">
        <v>0</v>
      </c>
      <c r="G23" s="31">
        <v>0</v>
      </c>
      <c r="H23" s="31">
        <v>28742.981464619283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v>52947.21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 s="31">
        <v>0</v>
      </c>
      <c r="AC23" s="31">
        <v>5805.2709964836249</v>
      </c>
      <c r="AD23" s="31">
        <v>0</v>
      </c>
      <c r="AE23" s="31">
        <v>0</v>
      </c>
      <c r="AF23" s="31">
        <v>0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1">
        <v>0</v>
      </c>
      <c r="AQ23" s="31">
        <v>6085.49</v>
      </c>
      <c r="AR23" s="31">
        <v>12521.05</v>
      </c>
      <c r="AS23" s="31">
        <v>0</v>
      </c>
      <c r="AT23" s="31">
        <v>0</v>
      </c>
      <c r="AU23" s="31">
        <v>0</v>
      </c>
      <c r="AV23" s="31">
        <v>0</v>
      </c>
      <c r="AW23" s="31">
        <v>0</v>
      </c>
      <c r="AX23" s="31">
        <v>0</v>
      </c>
      <c r="AY23" s="31">
        <v>0</v>
      </c>
      <c r="AZ23" s="31">
        <v>0</v>
      </c>
      <c r="BA23" s="31">
        <v>0</v>
      </c>
      <c r="BB23" s="31">
        <v>148203.01</v>
      </c>
      <c r="BC23" s="31">
        <v>0</v>
      </c>
      <c r="BD23" s="31">
        <v>0</v>
      </c>
      <c r="BE23" s="31">
        <v>0</v>
      </c>
      <c r="BF23" s="31">
        <v>0</v>
      </c>
      <c r="BG23" s="31">
        <v>0</v>
      </c>
      <c r="BH23" s="31">
        <v>0</v>
      </c>
      <c r="BI23" s="31">
        <v>0</v>
      </c>
      <c r="BJ23" s="31">
        <v>0</v>
      </c>
      <c r="BK23" s="31">
        <v>0</v>
      </c>
      <c r="BL23" s="31">
        <v>0</v>
      </c>
      <c r="BM23" s="31">
        <v>0</v>
      </c>
      <c r="BN23" s="31">
        <v>0</v>
      </c>
      <c r="BO23" s="31">
        <v>0</v>
      </c>
      <c r="BP23" s="31">
        <v>13144.304867697492</v>
      </c>
      <c r="BQ23" s="31">
        <v>0</v>
      </c>
      <c r="BR23" s="31">
        <v>0</v>
      </c>
      <c r="BS23" s="31">
        <v>0</v>
      </c>
      <c r="BT23" s="31">
        <v>0</v>
      </c>
      <c r="BU23" s="31">
        <v>0</v>
      </c>
      <c r="BV23" s="31">
        <v>0</v>
      </c>
      <c r="BW23" s="31">
        <v>0</v>
      </c>
      <c r="BX23" s="31">
        <v>0</v>
      </c>
      <c r="BY23" s="31">
        <v>0</v>
      </c>
      <c r="BZ23" s="31">
        <v>0</v>
      </c>
      <c r="CA23" s="31">
        <v>1211.4012998945157</v>
      </c>
      <c r="CB23" s="31">
        <v>0</v>
      </c>
      <c r="CC23" s="31">
        <v>0</v>
      </c>
      <c r="CD23" s="31">
        <v>0</v>
      </c>
      <c r="CE23" s="31">
        <v>0</v>
      </c>
      <c r="CF23" s="31">
        <v>0</v>
      </c>
      <c r="CG23" s="31">
        <v>0</v>
      </c>
      <c r="CH23" s="31">
        <v>0</v>
      </c>
      <c r="CI23" s="31">
        <v>0</v>
      </c>
      <c r="CJ23" s="31">
        <v>18957.84</v>
      </c>
      <c r="CK23" s="31">
        <v>0</v>
      </c>
      <c r="CL23" s="31">
        <v>0</v>
      </c>
      <c r="CM23" s="31">
        <v>0</v>
      </c>
      <c r="CN23" s="31">
        <v>0</v>
      </c>
      <c r="CO23" s="31">
        <v>0</v>
      </c>
      <c r="CP23" s="31">
        <v>0</v>
      </c>
      <c r="CQ23" s="31">
        <v>0</v>
      </c>
      <c r="CR23" s="31">
        <v>0</v>
      </c>
      <c r="CS23" s="31">
        <v>0</v>
      </c>
      <c r="CT23" s="31">
        <v>0</v>
      </c>
      <c r="CU23" s="31">
        <v>0</v>
      </c>
      <c r="CV23" s="31">
        <v>0</v>
      </c>
      <c r="CW23" s="31">
        <v>0</v>
      </c>
      <c r="CX23" s="31">
        <v>0</v>
      </c>
      <c r="CY23" s="31">
        <v>0</v>
      </c>
      <c r="CZ23" s="31">
        <v>0</v>
      </c>
      <c r="DA23" s="31">
        <v>0</v>
      </c>
      <c r="DB23" s="31">
        <v>0</v>
      </c>
      <c r="DC23" s="31">
        <v>0</v>
      </c>
      <c r="DD23" s="31">
        <v>0</v>
      </c>
      <c r="DE23" s="31">
        <v>0</v>
      </c>
      <c r="DF23" s="31">
        <v>0</v>
      </c>
      <c r="DG23" s="31">
        <v>0</v>
      </c>
      <c r="DH23" s="31">
        <v>-3117.7152101712418</v>
      </c>
      <c r="DI23" s="31">
        <v>0</v>
      </c>
      <c r="DJ23" s="31">
        <v>0</v>
      </c>
      <c r="DK23" s="31">
        <v>0</v>
      </c>
      <c r="DL23" s="31">
        <v>0</v>
      </c>
      <c r="DM23" s="31">
        <v>0</v>
      </c>
      <c r="DN23" s="31">
        <v>0</v>
      </c>
      <c r="DO23" s="31">
        <v>0</v>
      </c>
      <c r="DP23" s="31">
        <v>0</v>
      </c>
      <c r="DQ23" s="31">
        <v>0</v>
      </c>
      <c r="DR23" s="31">
        <v>0</v>
      </c>
      <c r="DS23" s="31">
        <v>0</v>
      </c>
      <c r="DT23" s="31">
        <v>0</v>
      </c>
      <c r="DU23" s="31">
        <v>0</v>
      </c>
      <c r="DV23" s="31">
        <v>0</v>
      </c>
      <c r="DW23" s="31">
        <v>0</v>
      </c>
      <c r="DX23" s="31">
        <v>0</v>
      </c>
      <c r="DY23" s="31">
        <v>0</v>
      </c>
      <c r="DZ23" s="31">
        <v>0</v>
      </c>
      <c r="EA23" s="31">
        <v>0</v>
      </c>
      <c r="EB23" s="31">
        <v>0</v>
      </c>
      <c r="EC23" s="31">
        <v>0</v>
      </c>
      <c r="ED23" s="31">
        <v>0</v>
      </c>
      <c r="EE23" s="31">
        <v>0</v>
      </c>
      <c r="EF23" s="31">
        <v>0</v>
      </c>
      <c r="EG23" s="31">
        <v>0</v>
      </c>
      <c r="EH23" s="31">
        <v>0</v>
      </c>
      <c r="EI23" s="31">
        <v>0</v>
      </c>
      <c r="EJ23" s="31">
        <v>0</v>
      </c>
      <c r="EK23" s="31">
        <v>0</v>
      </c>
      <c r="EL23" s="31">
        <v>0</v>
      </c>
      <c r="EM23" s="31">
        <v>0</v>
      </c>
      <c r="EN23" s="31">
        <v>0</v>
      </c>
      <c r="EO23" s="31">
        <v>0</v>
      </c>
      <c r="EP23" s="31">
        <v>2919.6823720419779</v>
      </c>
      <c r="EQ23" s="31">
        <v>0</v>
      </c>
      <c r="ER23" s="31">
        <v>0</v>
      </c>
      <c r="ES23" s="31">
        <v>0</v>
      </c>
      <c r="ET23" s="31">
        <v>0</v>
      </c>
      <c r="EU23" s="31">
        <v>0</v>
      </c>
      <c r="EV23" s="31">
        <v>0</v>
      </c>
      <c r="EW23" s="31">
        <v>0</v>
      </c>
      <c r="EX23" s="31">
        <v>0</v>
      </c>
      <c r="EY23" s="31">
        <v>0</v>
      </c>
      <c r="EZ23" s="31">
        <v>0</v>
      </c>
      <c r="FA23" s="31">
        <v>0</v>
      </c>
      <c r="FB23" s="31">
        <v>0</v>
      </c>
      <c r="FC23" s="31">
        <v>0</v>
      </c>
      <c r="FD23" s="31">
        <v>0</v>
      </c>
      <c r="FE23" s="31">
        <v>0</v>
      </c>
      <c r="FF23" s="31">
        <v>0</v>
      </c>
      <c r="FG23" s="31">
        <v>0</v>
      </c>
      <c r="FH23" s="31">
        <v>0</v>
      </c>
      <c r="FI23" s="31">
        <v>0</v>
      </c>
      <c r="FJ23" s="31">
        <v>0</v>
      </c>
      <c r="FK23" s="31">
        <v>0</v>
      </c>
      <c r="FL23" s="31">
        <v>0</v>
      </c>
      <c r="FM23" s="31">
        <v>0</v>
      </c>
      <c r="FN23" s="31">
        <v>0</v>
      </c>
      <c r="FO23" s="31">
        <v>0</v>
      </c>
      <c r="FP23" s="31">
        <v>0</v>
      </c>
      <c r="FQ23" s="31">
        <v>0</v>
      </c>
      <c r="FR23" s="31">
        <v>0</v>
      </c>
      <c r="FS23" s="31">
        <v>0</v>
      </c>
      <c r="FT23" s="31">
        <v>0</v>
      </c>
      <c r="FU23" s="31">
        <v>0</v>
      </c>
      <c r="FV23" s="31">
        <v>0</v>
      </c>
      <c r="FW23" s="31">
        <v>0</v>
      </c>
      <c r="FX23" s="28">
        <v>-557754.34000000032</v>
      </c>
      <c r="FY23" s="28">
        <f>SUM(B23:FX23)</f>
        <v>-355897.44420943467</v>
      </c>
      <c r="FZ23" s="28"/>
      <c r="GA23" s="28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</row>
    <row r="24" spans="1:254" s="33" customFormat="1" x14ac:dyDescent="0.25">
      <c r="A24" s="55" t="s">
        <v>408</v>
      </c>
      <c r="B24" s="31">
        <v>0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1">
        <v>0</v>
      </c>
      <c r="W24" s="31">
        <v>0</v>
      </c>
      <c r="X24" s="31">
        <v>0</v>
      </c>
      <c r="Y24" s="31">
        <v>0</v>
      </c>
      <c r="Z24" s="31">
        <v>0</v>
      </c>
      <c r="AA24" s="31">
        <v>0</v>
      </c>
      <c r="AB24" s="31">
        <v>0</v>
      </c>
      <c r="AC24" s="31">
        <v>0</v>
      </c>
      <c r="AD24" s="31">
        <v>0</v>
      </c>
      <c r="AE24" s="31">
        <v>0</v>
      </c>
      <c r="AF24" s="31">
        <v>0</v>
      </c>
      <c r="AG24" s="31">
        <v>0</v>
      </c>
      <c r="AH24" s="31">
        <v>0</v>
      </c>
      <c r="AI24" s="31">
        <v>0</v>
      </c>
      <c r="AJ24" s="31">
        <v>0</v>
      </c>
      <c r="AK24" s="31">
        <v>0</v>
      </c>
      <c r="AL24" s="31">
        <v>0</v>
      </c>
      <c r="AM24" s="31">
        <v>0</v>
      </c>
      <c r="AN24" s="31">
        <v>0</v>
      </c>
      <c r="AO24" s="31">
        <v>0</v>
      </c>
      <c r="AP24" s="31">
        <v>0</v>
      </c>
      <c r="AQ24" s="31">
        <v>0</v>
      </c>
      <c r="AR24" s="31">
        <v>0</v>
      </c>
      <c r="AS24" s="31">
        <v>0</v>
      </c>
      <c r="AT24" s="31">
        <v>0</v>
      </c>
      <c r="AU24" s="31">
        <v>0</v>
      </c>
      <c r="AV24" s="31">
        <v>0</v>
      </c>
      <c r="AW24" s="31">
        <v>0</v>
      </c>
      <c r="AX24" s="31">
        <v>0</v>
      </c>
      <c r="AY24" s="31">
        <v>0</v>
      </c>
      <c r="AZ24" s="31">
        <v>0</v>
      </c>
      <c r="BA24" s="31">
        <v>0</v>
      </c>
      <c r="BB24" s="31">
        <v>0</v>
      </c>
      <c r="BC24" s="31">
        <v>0</v>
      </c>
      <c r="BD24" s="31">
        <v>0</v>
      </c>
      <c r="BE24" s="31">
        <v>0</v>
      </c>
      <c r="BF24" s="31">
        <v>0</v>
      </c>
      <c r="BG24" s="31">
        <v>0</v>
      </c>
      <c r="BH24" s="31">
        <v>0</v>
      </c>
      <c r="BI24" s="31">
        <v>0</v>
      </c>
      <c r="BJ24" s="31">
        <v>0</v>
      </c>
      <c r="BK24" s="31">
        <v>0</v>
      </c>
      <c r="BL24" s="31">
        <v>0</v>
      </c>
      <c r="BM24" s="31">
        <v>0</v>
      </c>
      <c r="BN24" s="31">
        <v>0</v>
      </c>
      <c r="BO24" s="31">
        <v>0</v>
      </c>
      <c r="BP24" s="31">
        <v>0</v>
      </c>
      <c r="BQ24" s="31">
        <v>0</v>
      </c>
      <c r="BR24" s="31">
        <v>0</v>
      </c>
      <c r="BS24" s="31">
        <v>0</v>
      </c>
      <c r="BT24" s="31">
        <v>0</v>
      </c>
      <c r="BU24" s="31">
        <v>0</v>
      </c>
      <c r="BV24" s="31">
        <v>0</v>
      </c>
      <c r="BW24" s="31">
        <v>0</v>
      </c>
      <c r="BX24" s="31">
        <v>0</v>
      </c>
      <c r="BY24" s="31">
        <v>0</v>
      </c>
      <c r="BZ24" s="31">
        <v>0</v>
      </c>
      <c r="CA24" s="31">
        <v>0</v>
      </c>
      <c r="CB24" s="31">
        <v>0</v>
      </c>
      <c r="CC24" s="31">
        <v>0</v>
      </c>
      <c r="CD24" s="34">
        <v>-700</v>
      </c>
      <c r="CE24" s="31">
        <v>0</v>
      </c>
      <c r="CF24" s="31">
        <v>0</v>
      </c>
      <c r="CG24" s="31">
        <v>0</v>
      </c>
      <c r="CH24" s="31">
        <v>0</v>
      </c>
      <c r="CI24" s="31">
        <v>0</v>
      </c>
      <c r="CJ24" s="31">
        <v>0</v>
      </c>
      <c r="CK24" s="31">
        <v>0</v>
      </c>
      <c r="CL24" s="31">
        <v>0</v>
      </c>
      <c r="CM24" s="31">
        <v>0</v>
      </c>
      <c r="CN24" s="31">
        <v>0</v>
      </c>
      <c r="CO24" s="31">
        <v>0</v>
      </c>
      <c r="CP24" s="31">
        <v>0</v>
      </c>
      <c r="CQ24" s="31">
        <v>0</v>
      </c>
      <c r="CR24" s="31">
        <v>0</v>
      </c>
      <c r="CS24" s="31">
        <v>0</v>
      </c>
      <c r="CT24" s="31">
        <v>0</v>
      </c>
      <c r="CU24" s="31">
        <v>0</v>
      </c>
      <c r="CV24" s="31">
        <v>0</v>
      </c>
      <c r="CW24" s="31">
        <v>0</v>
      </c>
      <c r="CX24" s="35">
        <v>0</v>
      </c>
      <c r="CY24" s="31">
        <v>0</v>
      </c>
      <c r="CZ24" s="31">
        <v>0</v>
      </c>
      <c r="DA24" s="31">
        <v>0</v>
      </c>
      <c r="DB24" s="31">
        <v>0</v>
      </c>
      <c r="DC24" s="31">
        <v>0</v>
      </c>
      <c r="DD24" s="31">
        <v>0</v>
      </c>
      <c r="DE24" s="31">
        <v>0</v>
      </c>
      <c r="DF24" s="31">
        <v>0</v>
      </c>
      <c r="DG24" s="31">
        <v>0</v>
      </c>
      <c r="DH24" s="31">
        <v>0</v>
      </c>
      <c r="DI24" s="31">
        <v>0</v>
      </c>
      <c r="DJ24" s="31">
        <v>0</v>
      </c>
      <c r="DK24" s="31">
        <v>0</v>
      </c>
      <c r="DL24" s="31">
        <v>0</v>
      </c>
      <c r="DM24" s="31">
        <v>0</v>
      </c>
      <c r="DN24" s="31">
        <v>0</v>
      </c>
      <c r="DO24" s="31">
        <v>0</v>
      </c>
      <c r="DP24" s="31">
        <v>0</v>
      </c>
      <c r="DQ24" s="31">
        <v>0</v>
      </c>
      <c r="DR24" s="31">
        <v>0</v>
      </c>
      <c r="DS24" s="31">
        <v>0</v>
      </c>
      <c r="DT24" s="31">
        <v>0</v>
      </c>
      <c r="DU24" s="31">
        <v>0</v>
      </c>
      <c r="DV24" s="31">
        <v>0</v>
      </c>
      <c r="DW24" s="31">
        <v>0</v>
      </c>
      <c r="DX24" s="31">
        <v>0</v>
      </c>
      <c r="DY24" s="31">
        <v>0</v>
      </c>
      <c r="DZ24" s="31">
        <v>0</v>
      </c>
      <c r="EA24" s="31">
        <v>0</v>
      </c>
      <c r="EB24" s="31">
        <v>0</v>
      </c>
      <c r="EC24" s="32">
        <v>0</v>
      </c>
      <c r="ED24" s="31">
        <v>0</v>
      </c>
      <c r="EE24" s="31">
        <v>0</v>
      </c>
      <c r="EF24" s="31">
        <v>0</v>
      </c>
      <c r="EG24" s="31">
        <v>0</v>
      </c>
      <c r="EH24" s="31">
        <v>0</v>
      </c>
      <c r="EI24" s="31">
        <v>0</v>
      </c>
      <c r="EJ24" s="31">
        <v>0</v>
      </c>
      <c r="EK24" s="31">
        <v>0</v>
      </c>
      <c r="EL24" s="31">
        <v>0</v>
      </c>
      <c r="EM24" s="31">
        <v>0</v>
      </c>
      <c r="EN24" s="31">
        <v>0</v>
      </c>
      <c r="EO24" s="31">
        <v>0</v>
      </c>
      <c r="EP24" s="31">
        <v>0</v>
      </c>
      <c r="EQ24" s="31">
        <v>0</v>
      </c>
      <c r="ER24" s="31">
        <v>0</v>
      </c>
      <c r="ES24" s="31">
        <v>0</v>
      </c>
      <c r="ET24" s="31">
        <v>0</v>
      </c>
      <c r="EU24" s="31">
        <v>0</v>
      </c>
      <c r="EV24" s="31">
        <v>0</v>
      </c>
      <c r="EW24" s="31">
        <v>0</v>
      </c>
      <c r="EX24" s="31">
        <v>0</v>
      </c>
      <c r="EY24" s="31">
        <v>0</v>
      </c>
      <c r="EZ24" s="31">
        <v>0</v>
      </c>
      <c r="FA24" s="31">
        <v>0</v>
      </c>
      <c r="FB24" s="31">
        <v>0</v>
      </c>
      <c r="FC24" s="31">
        <v>0</v>
      </c>
      <c r="FD24" s="31">
        <v>0</v>
      </c>
      <c r="FE24" s="31">
        <v>0</v>
      </c>
      <c r="FF24" s="31">
        <v>0</v>
      </c>
      <c r="FG24" s="31">
        <v>0</v>
      </c>
      <c r="FH24" s="31">
        <v>0</v>
      </c>
      <c r="FI24" s="31">
        <v>0</v>
      </c>
      <c r="FJ24" s="31">
        <v>0</v>
      </c>
      <c r="FK24" s="31">
        <v>0</v>
      </c>
      <c r="FL24" s="31">
        <v>0</v>
      </c>
      <c r="FM24" s="31">
        <v>0</v>
      </c>
      <c r="FN24" s="31">
        <v>0</v>
      </c>
      <c r="FO24" s="31">
        <v>0</v>
      </c>
      <c r="FP24" s="31">
        <v>0</v>
      </c>
      <c r="FQ24" s="31">
        <v>0</v>
      </c>
      <c r="FR24" s="31">
        <v>0</v>
      </c>
      <c r="FS24" s="31">
        <v>0</v>
      </c>
      <c r="FT24" s="31">
        <v>0</v>
      </c>
      <c r="FU24" s="31">
        <v>0</v>
      </c>
      <c r="FV24" s="31">
        <v>0</v>
      </c>
      <c r="FW24" s="31">
        <v>0</v>
      </c>
      <c r="FX24" s="31">
        <v>0</v>
      </c>
      <c r="FY24" s="28">
        <f>SUM(B24:FX24)</f>
        <v>-700</v>
      </c>
      <c r="FZ24" s="11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</row>
    <row r="25" spans="1:254" x14ac:dyDescent="0.25">
      <c r="A25" s="55" t="s">
        <v>409</v>
      </c>
      <c r="B25" s="31">
        <v>0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1">
        <v>0</v>
      </c>
      <c r="W25" s="31">
        <v>0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1">
        <v>0</v>
      </c>
      <c r="AQ25" s="31">
        <v>0</v>
      </c>
      <c r="AR25" s="31">
        <v>0</v>
      </c>
      <c r="AS25" s="31">
        <v>0</v>
      </c>
      <c r="AT25" s="31">
        <v>0</v>
      </c>
      <c r="AU25" s="31">
        <v>0</v>
      </c>
      <c r="AV25" s="31">
        <v>0</v>
      </c>
      <c r="AW25" s="31">
        <v>0</v>
      </c>
      <c r="AX25" s="31">
        <v>0</v>
      </c>
      <c r="AY25" s="31">
        <v>0</v>
      </c>
      <c r="AZ25" s="31">
        <v>0</v>
      </c>
      <c r="BA25" s="31">
        <v>0</v>
      </c>
      <c r="BB25" s="31">
        <v>0</v>
      </c>
      <c r="BC25" s="31">
        <v>0</v>
      </c>
      <c r="BD25" s="31">
        <v>0</v>
      </c>
      <c r="BE25" s="31">
        <v>0</v>
      </c>
      <c r="BF25" s="31">
        <v>0</v>
      </c>
      <c r="BG25" s="31">
        <v>0</v>
      </c>
      <c r="BH25" s="31">
        <v>0</v>
      </c>
      <c r="BI25" s="31">
        <v>0</v>
      </c>
      <c r="BJ25" s="31">
        <v>0</v>
      </c>
      <c r="BK25" s="31">
        <v>0</v>
      </c>
      <c r="BL25" s="31">
        <v>0</v>
      </c>
      <c r="BM25" s="31">
        <v>0</v>
      </c>
      <c r="BN25" s="31">
        <v>0</v>
      </c>
      <c r="BO25" s="31">
        <v>0</v>
      </c>
      <c r="BP25" s="31">
        <v>0</v>
      </c>
      <c r="BQ25" s="31">
        <v>0</v>
      </c>
      <c r="BR25" s="31">
        <v>0</v>
      </c>
      <c r="BS25" s="31">
        <v>0</v>
      </c>
      <c r="BT25" s="31">
        <v>0</v>
      </c>
      <c r="BU25" s="31">
        <v>0</v>
      </c>
      <c r="BV25" s="31">
        <v>0</v>
      </c>
      <c r="BW25" s="31">
        <v>0</v>
      </c>
      <c r="BX25" s="31">
        <v>0</v>
      </c>
      <c r="BY25" s="31">
        <v>0</v>
      </c>
      <c r="BZ25" s="31">
        <v>0</v>
      </c>
      <c r="CA25" s="31">
        <v>0</v>
      </c>
      <c r="CB25" s="31">
        <v>0</v>
      </c>
      <c r="CC25" s="31">
        <v>0</v>
      </c>
      <c r="CD25" s="31">
        <v>0</v>
      </c>
      <c r="CE25" s="31">
        <v>0</v>
      </c>
      <c r="CF25" s="31">
        <v>0</v>
      </c>
      <c r="CG25" s="31">
        <v>0</v>
      </c>
      <c r="CH25" s="31">
        <v>0</v>
      </c>
      <c r="CI25" s="31">
        <v>0</v>
      </c>
      <c r="CJ25" s="31">
        <v>0</v>
      </c>
      <c r="CK25" s="31">
        <v>0</v>
      </c>
      <c r="CL25" s="31">
        <v>0</v>
      </c>
      <c r="CM25" s="31">
        <v>0</v>
      </c>
      <c r="CN25" s="31">
        <v>0</v>
      </c>
      <c r="CO25" s="31">
        <v>0</v>
      </c>
      <c r="CP25" s="31">
        <v>0</v>
      </c>
      <c r="CQ25" s="31">
        <v>0</v>
      </c>
      <c r="CR25" s="31">
        <v>0</v>
      </c>
      <c r="CS25" s="31">
        <v>0</v>
      </c>
      <c r="CT25" s="31">
        <v>0</v>
      </c>
      <c r="CU25" s="31">
        <v>0</v>
      </c>
      <c r="CV25" s="31">
        <v>0</v>
      </c>
      <c r="CW25" s="31">
        <v>0</v>
      </c>
      <c r="CX25" s="31">
        <v>0</v>
      </c>
      <c r="CY25" s="31">
        <v>0</v>
      </c>
      <c r="CZ25" s="31">
        <v>0</v>
      </c>
      <c r="DA25" s="31">
        <v>0</v>
      </c>
      <c r="DB25" s="31">
        <v>0</v>
      </c>
      <c r="DC25" s="31">
        <v>0</v>
      </c>
      <c r="DD25" s="31">
        <v>0</v>
      </c>
      <c r="DE25" s="31">
        <v>0</v>
      </c>
      <c r="DF25" s="31">
        <v>0</v>
      </c>
      <c r="DG25" s="31">
        <v>0</v>
      </c>
      <c r="DH25" s="31">
        <v>0</v>
      </c>
      <c r="DI25" s="31">
        <v>0</v>
      </c>
      <c r="DJ25" s="31">
        <v>0</v>
      </c>
      <c r="DK25" s="31">
        <v>0</v>
      </c>
      <c r="DL25" s="31">
        <v>0</v>
      </c>
      <c r="DM25" s="31">
        <v>0</v>
      </c>
      <c r="DN25" s="31">
        <v>0</v>
      </c>
      <c r="DO25" s="31">
        <v>0</v>
      </c>
      <c r="DP25" s="31">
        <v>0</v>
      </c>
      <c r="DQ25" s="31">
        <v>0</v>
      </c>
      <c r="DR25" s="31">
        <v>0</v>
      </c>
      <c r="DS25" s="31">
        <v>0</v>
      </c>
      <c r="DT25" s="31">
        <v>0</v>
      </c>
      <c r="DU25" s="31">
        <v>0</v>
      </c>
      <c r="DV25" s="31">
        <v>0</v>
      </c>
      <c r="DW25" s="31">
        <v>0</v>
      </c>
      <c r="DX25" s="31">
        <v>0</v>
      </c>
      <c r="DY25" s="31">
        <v>0</v>
      </c>
      <c r="DZ25" s="31">
        <v>0</v>
      </c>
      <c r="EA25" s="31">
        <v>0</v>
      </c>
      <c r="EB25" s="31">
        <v>0</v>
      </c>
      <c r="EC25" s="31">
        <v>0</v>
      </c>
      <c r="ED25" s="31">
        <v>0</v>
      </c>
      <c r="EE25" s="31">
        <v>0</v>
      </c>
      <c r="EF25" s="31">
        <v>0</v>
      </c>
      <c r="EG25" s="31">
        <v>0</v>
      </c>
      <c r="EH25" s="31">
        <v>0</v>
      </c>
      <c r="EI25" s="31">
        <v>0</v>
      </c>
      <c r="EJ25" s="31">
        <v>0</v>
      </c>
      <c r="EK25" s="31">
        <v>0</v>
      </c>
      <c r="EL25" s="31">
        <v>0</v>
      </c>
      <c r="EM25" s="31">
        <v>0</v>
      </c>
      <c r="EN25" s="31">
        <v>0</v>
      </c>
      <c r="EO25" s="31">
        <v>0</v>
      </c>
      <c r="EP25" s="31">
        <v>0</v>
      </c>
      <c r="EQ25" s="31">
        <v>0</v>
      </c>
      <c r="ER25" s="31">
        <v>0</v>
      </c>
      <c r="ES25" s="31">
        <v>0</v>
      </c>
      <c r="ET25" s="31">
        <v>0</v>
      </c>
      <c r="EU25" s="31">
        <v>0</v>
      </c>
      <c r="EV25" s="31">
        <v>0</v>
      </c>
      <c r="EW25" s="31">
        <v>0</v>
      </c>
      <c r="EX25" s="31">
        <v>0</v>
      </c>
      <c r="EY25" s="31">
        <v>0</v>
      </c>
      <c r="EZ25" s="31">
        <v>0</v>
      </c>
      <c r="FA25" s="31">
        <v>0</v>
      </c>
      <c r="FB25" s="31">
        <v>0</v>
      </c>
      <c r="FC25" s="31">
        <v>0</v>
      </c>
      <c r="FD25" s="31">
        <v>0</v>
      </c>
      <c r="FE25" s="31">
        <v>0</v>
      </c>
      <c r="FF25" s="31">
        <v>0</v>
      </c>
      <c r="FG25" s="31">
        <v>0</v>
      </c>
      <c r="FH25" s="31">
        <v>0</v>
      </c>
      <c r="FI25" s="31">
        <v>0</v>
      </c>
      <c r="FJ25" s="31">
        <v>0</v>
      </c>
      <c r="FK25" s="31">
        <v>0</v>
      </c>
      <c r="FL25" s="31">
        <v>0</v>
      </c>
      <c r="FM25" s="31">
        <v>0</v>
      </c>
      <c r="FN25" s="31">
        <v>0</v>
      </c>
      <c r="FO25" s="31">
        <v>0</v>
      </c>
      <c r="FP25" s="31">
        <v>0</v>
      </c>
      <c r="FQ25" s="31">
        <v>0</v>
      </c>
      <c r="FR25" s="31">
        <v>0</v>
      </c>
      <c r="FS25" s="31">
        <v>0</v>
      </c>
      <c r="FT25" s="31">
        <v>0</v>
      </c>
      <c r="FU25" s="31">
        <v>0</v>
      </c>
      <c r="FV25" s="31">
        <v>0</v>
      </c>
      <c r="FW25" s="31">
        <v>0</v>
      </c>
      <c r="FX25" s="31">
        <v>0</v>
      </c>
      <c r="FY25" s="36">
        <f>SUM(B25:FX25)</f>
        <v>0</v>
      </c>
      <c r="FZ25" s="28"/>
    </row>
    <row r="26" spans="1:254" x14ac:dyDescent="0.25">
      <c r="A26" s="28"/>
      <c r="FX26" s="11"/>
      <c r="FY26" s="28"/>
      <c r="FZ26" s="11"/>
    </row>
    <row r="27" spans="1:254" x14ac:dyDescent="0.25">
      <c r="A27" s="28" t="s">
        <v>410</v>
      </c>
      <c r="B27" s="28">
        <f>SUM(B21:B26)</f>
        <v>-18412.740000000002</v>
      </c>
      <c r="C27" s="28">
        <f>SUM(C21:C26)</f>
        <v>-563516.90999999992</v>
      </c>
      <c r="D27" s="28">
        <f t="shared" ref="D27:BO27" si="9">SUM(D21:D26)</f>
        <v>-14453.27</v>
      </c>
      <c r="E27" s="28">
        <f t="shared" si="9"/>
        <v>-196770.88</v>
      </c>
      <c r="F27" s="28">
        <f t="shared" si="9"/>
        <v>0</v>
      </c>
      <c r="G27" s="28">
        <f t="shared" si="9"/>
        <v>0</v>
      </c>
      <c r="H27" s="28">
        <f t="shared" si="9"/>
        <v>8731.8514646192816</v>
      </c>
      <c r="I27" s="28">
        <f t="shared" si="9"/>
        <v>-11739.24</v>
      </c>
      <c r="J27" s="28">
        <f t="shared" si="9"/>
        <v>0</v>
      </c>
      <c r="K27" s="28">
        <f t="shared" si="9"/>
        <v>-8806.58</v>
      </c>
      <c r="L27" s="28">
        <f t="shared" si="9"/>
        <v>0</v>
      </c>
      <c r="M27" s="28">
        <f t="shared" si="9"/>
        <v>-78958.63</v>
      </c>
      <c r="N27" s="28">
        <f t="shared" si="9"/>
        <v>-103455.12</v>
      </c>
      <c r="O27" s="28">
        <f t="shared" si="9"/>
        <v>0</v>
      </c>
      <c r="P27" s="28">
        <f t="shared" si="9"/>
        <v>-358896.95</v>
      </c>
      <c r="Q27" s="28">
        <f t="shared" si="9"/>
        <v>0</v>
      </c>
      <c r="R27" s="28">
        <f t="shared" si="9"/>
        <v>0</v>
      </c>
      <c r="S27" s="28">
        <f t="shared" si="9"/>
        <v>0</v>
      </c>
      <c r="T27" s="28">
        <f t="shared" si="9"/>
        <v>0</v>
      </c>
      <c r="U27" s="28">
        <f t="shared" si="9"/>
        <v>0</v>
      </c>
      <c r="V27" s="28">
        <f t="shared" si="9"/>
        <v>0</v>
      </c>
      <c r="W27" s="28">
        <f t="shared" si="9"/>
        <v>0</v>
      </c>
      <c r="X27" s="28">
        <f t="shared" si="9"/>
        <v>0</v>
      </c>
      <c r="Y27" s="28">
        <f t="shared" si="9"/>
        <v>0</v>
      </c>
      <c r="Z27" s="28">
        <f t="shared" si="9"/>
        <v>-397451.08000000007</v>
      </c>
      <c r="AA27" s="28">
        <f t="shared" si="9"/>
        <v>-143681.17000000001</v>
      </c>
      <c r="AB27" s="28">
        <f t="shared" si="9"/>
        <v>0</v>
      </c>
      <c r="AC27" s="28">
        <f t="shared" si="9"/>
        <v>5805.2709964836249</v>
      </c>
      <c r="AD27" s="28">
        <f t="shared" si="9"/>
        <v>0</v>
      </c>
      <c r="AE27" s="28">
        <f t="shared" si="9"/>
        <v>0</v>
      </c>
      <c r="AF27" s="28">
        <f t="shared" si="9"/>
        <v>0</v>
      </c>
      <c r="AG27" s="28">
        <f t="shared" si="9"/>
        <v>0</v>
      </c>
      <c r="AH27" s="28">
        <f t="shared" si="9"/>
        <v>0</v>
      </c>
      <c r="AI27" s="28">
        <f t="shared" si="9"/>
        <v>0</v>
      </c>
      <c r="AJ27" s="28">
        <f t="shared" si="9"/>
        <v>0</v>
      </c>
      <c r="AK27" s="28">
        <f t="shared" si="9"/>
        <v>0</v>
      </c>
      <c r="AL27" s="28">
        <f t="shared" si="9"/>
        <v>0</v>
      </c>
      <c r="AM27" s="28">
        <f t="shared" si="9"/>
        <v>0</v>
      </c>
      <c r="AN27" s="28">
        <f t="shared" si="9"/>
        <v>-10654.78</v>
      </c>
      <c r="AO27" s="28">
        <f t="shared" si="9"/>
        <v>-250754.41999999998</v>
      </c>
      <c r="AP27" s="28">
        <f t="shared" si="9"/>
        <v>0</v>
      </c>
      <c r="AQ27" s="28">
        <f t="shared" si="9"/>
        <v>-1650317.3300000003</v>
      </c>
      <c r="AR27" s="28">
        <f t="shared" si="9"/>
        <v>3209.6999999999989</v>
      </c>
      <c r="AS27" s="28">
        <f t="shared" si="9"/>
        <v>-52815.46</v>
      </c>
      <c r="AT27" s="28">
        <f t="shared" si="9"/>
        <v>0</v>
      </c>
      <c r="AU27" s="28">
        <f t="shared" si="9"/>
        <v>0</v>
      </c>
      <c r="AV27" s="28">
        <f t="shared" si="9"/>
        <v>0</v>
      </c>
      <c r="AW27" s="28">
        <f t="shared" si="9"/>
        <v>0</v>
      </c>
      <c r="AX27" s="28">
        <f t="shared" si="9"/>
        <v>0</v>
      </c>
      <c r="AY27" s="28">
        <f t="shared" si="9"/>
        <v>-261270.92</v>
      </c>
      <c r="AZ27" s="28">
        <f t="shared" si="9"/>
        <v>-19092.310000000001</v>
      </c>
      <c r="BA27" s="28">
        <f t="shared" si="9"/>
        <v>-4393.3</v>
      </c>
      <c r="BB27" s="28">
        <f t="shared" si="9"/>
        <v>103524.01000000001</v>
      </c>
      <c r="BC27" s="28">
        <f t="shared" si="9"/>
        <v>-2831.24</v>
      </c>
      <c r="BD27" s="28">
        <f t="shared" si="9"/>
        <v>0</v>
      </c>
      <c r="BE27" s="28">
        <f t="shared" si="9"/>
        <v>-389492.04</v>
      </c>
      <c r="BF27" s="28">
        <f t="shared" si="9"/>
        <v>-585.78</v>
      </c>
      <c r="BG27" s="28">
        <f t="shared" si="9"/>
        <v>0</v>
      </c>
      <c r="BH27" s="28">
        <f t="shared" si="9"/>
        <v>0</v>
      </c>
      <c r="BI27" s="28">
        <f t="shared" si="9"/>
        <v>-231364.77</v>
      </c>
      <c r="BJ27" s="28">
        <f t="shared" si="9"/>
        <v>-774907.1399999999</v>
      </c>
      <c r="BK27" s="28">
        <f t="shared" si="9"/>
        <v>0</v>
      </c>
      <c r="BL27" s="28">
        <v>0</v>
      </c>
      <c r="BM27" s="28">
        <f t="shared" si="9"/>
        <v>0</v>
      </c>
      <c r="BN27" s="28">
        <f t="shared" si="9"/>
        <v>0</v>
      </c>
      <c r="BO27" s="28">
        <f t="shared" si="9"/>
        <v>0</v>
      </c>
      <c r="BP27" s="28">
        <f t="shared" ref="BP27:EA27" si="10">SUM(BP21:BP26)</f>
        <v>-29194.765132302506</v>
      </c>
      <c r="BQ27" s="28">
        <f t="shared" si="10"/>
        <v>0</v>
      </c>
      <c r="BR27" s="28">
        <f t="shared" si="10"/>
        <v>0</v>
      </c>
      <c r="BS27" s="28">
        <f t="shared" si="10"/>
        <v>0</v>
      </c>
      <c r="BT27" s="28">
        <f t="shared" si="10"/>
        <v>0</v>
      </c>
      <c r="BU27" s="28">
        <f t="shared" si="10"/>
        <v>0</v>
      </c>
      <c r="BV27" s="28">
        <f t="shared" si="10"/>
        <v>0</v>
      </c>
      <c r="BW27" s="28">
        <f t="shared" si="10"/>
        <v>0</v>
      </c>
      <c r="BX27" s="28">
        <f t="shared" si="10"/>
        <v>0</v>
      </c>
      <c r="BY27" s="28">
        <f t="shared" si="10"/>
        <v>0</v>
      </c>
      <c r="BZ27" s="28">
        <f t="shared" si="10"/>
        <v>0</v>
      </c>
      <c r="CA27" s="28">
        <f t="shared" si="10"/>
        <v>-488837.99870010553</v>
      </c>
      <c r="CB27" s="28">
        <f t="shared" si="10"/>
        <v>0</v>
      </c>
      <c r="CC27" s="28">
        <f t="shared" si="10"/>
        <v>0</v>
      </c>
      <c r="CD27" s="28">
        <f t="shared" si="10"/>
        <v>-700</v>
      </c>
      <c r="CE27" s="28">
        <f t="shared" si="10"/>
        <v>0</v>
      </c>
      <c r="CF27" s="28">
        <f t="shared" si="10"/>
        <v>0</v>
      </c>
      <c r="CG27" s="28">
        <f t="shared" si="10"/>
        <v>0</v>
      </c>
      <c r="CH27" s="28">
        <f t="shared" si="10"/>
        <v>0</v>
      </c>
      <c r="CI27" s="28">
        <f t="shared" si="10"/>
        <v>0</v>
      </c>
      <c r="CJ27" s="28">
        <f t="shared" si="10"/>
        <v>255.45999999999913</v>
      </c>
      <c r="CK27" s="28">
        <f t="shared" si="10"/>
        <v>0</v>
      </c>
      <c r="CL27" s="28">
        <f t="shared" si="10"/>
        <v>0</v>
      </c>
      <c r="CM27" s="28">
        <f t="shared" si="10"/>
        <v>-286983.51999999996</v>
      </c>
      <c r="CN27" s="28">
        <f t="shared" si="10"/>
        <v>-312538.95</v>
      </c>
      <c r="CO27" s="28">
        <f t="shared" si="10"/>
        <v>0</v>
      </c>
      <c r="CP27" s="28">
        <f t="shared" si="10"/>
        <v>0</v>
      </c>
      <c r="CQ27" s="28">
        <f t="shared" si="10"/>
        <v>0</v>
      </c>
      <c r="CR27" s="28">
        <f t="shared" si="10"/>
        <v>0</v>
      </c>
      <c r="CS27" s="28">
        <f t="shared" si="10"/>
        <v>0</v>
      </c>
      <c r="CT27" s="28">
        <f t="shared" si="10"/>
        <v>0</v>
      </c>
      <c r="CU27" s="28">
        <f t="shared" si="10"/>
        <v>0</v>
      </c>
      <c r="CV27" s="28">
        <f t="shared" si="10"/>
        <v>0</v>
      </c>
      <c r="CW27" s="28">
        <f t="shared" si="10"/>
        <v>0</v>
      </c>
      <c r="CX27" s="28">
        <f t="shared" si="10"/>
        <v>0</v>
      </c>
      <c r="CY27" s="28">
        <f t="shared" si="10"/>
        <v>-2083.21</v>
      </c>
      <c r="CZ27" s="28">
        <f t="shared" si="10"/>
        <v>0</v>
      </c>
      <c r="DA27" s="28">
        <f t="shared" si="10"/>
        <v>0</v>
      </c>
      <c r="DB27" s="28">
        <f t="shared" si="10"/>
        <v>0</v>
      </c>
      <c r="DC27" s="28">
        <f t="shared" si="10"/>
        <v>0</v>
      </c>
      <c r="DD27" s="28">
        <f t="shared" si="10"/>
        <v>0</v>
      </c>
      <c r="DE27" s="28">
        <f t="shared" si="10"/>
        <v>-89323.839999999997</v>
      </c>
      <c r="DF27" s="28">
        <f t="shared" si="10"/>
        <v>0</v>
      </c>
      <c r="DG27" s="28">
        <f t="shared" si="10"/>
        <v>-10014.450000000001</v>
      </c>
      <c r="DH27" s="28">
        <f t="shared" si="10"/>
        <v>-3117.7152101712418</v>
      </c>
      <c r="DI27" s="28">
        <f t="shared" si="10"/>
        <v>0</v>
      </c>
      <c r="DJ27" s="28">
        <f t="shared" si="10"/>
        <v>0</v>
      </c>
      <c r="DK27" s="28">
        <f t="shared" si="10"/>
        <v>-6153.97</v>
      </c>
      <c r="DL27" s="28">
        <f t="shared" si="10"/>
        <v>0</v>
      </c>
      <c r="DM27" s="28">
        <f t="shared" si="10"/>
        <v>0</v>
      </c>
      <c r="DN27" s="28">
        <f t="shared" si="10"/>
        <v>0</v>
      </c>
      <c r="DO27" s="28">
        <f t="shared" si="10"/>
        <v>0</v>
      </c>
      <c r="DP27" s="28">
        <f t="shared" si="10"/>
        <v>0</v>
      </c>
      <c r="DQ27" s="28">
        <f t="shared" si="10"/>
        <v>0</v>
      </c>
      <c r="DR27" s="28">
        <f t="shared" si="10"/>
        <v>0</v>
      </c>
      <c r="DS27" s="28">
        <f t="shared" si="10"/>
        <v>0</v>
      </c>
      <c r="DT27" s="28">
        <f t="shared" si="10"/>
        <v>0</v>
      </c>
      <c r="DU27" s="28">
        <f t="shared" si="10"/>
        <v>0</v>
      </c>
      <c r="DV27" s="28">
        <f t="shared" si="10"/>
        <v>0</v>
      </c>
      <c r="DW27" s="28">
        <f t="shared" si="10"/>
        <v>0</v>
      </c>
      <c r="DX27" s="28">
        <f t="shared" si="10"/>
        <v>0</v>
      </c>
      <c r="DY27" s="28">
        <f t="shared" si="10"/>
        <v>0</v>
      </c>
      <c r="DZ27" s="28">
        <f t="shared" si="10"/>
        <v>0</v>
      </c>
      <c r="EA27" s="28">
        <f t="shared" si="10"/>
        <v>0</v>
      </c>
      <c r="EB27" s="28">
        <f t="shared" ref="EB27:FX27" si="11">SUM(EB21:EB26)</f>
        <v>0</v>
      </c>
      <c r="EC27" s="28">
        <f t="shared" si="11"/>
        <v>0</v>
      </c>
      <c r="ED27" s="28">
        <f t="shared" si="11"/>
        <v>0</v>
      </c>
      <c r="EE27" s="28">
        <f t="shared" si="11"/>
        <v>0</v>
      </c>
      <c r="EF27" s="28">
        <f t="shared" si="11"/>
        <v>0</v>
      </c>
      <c r="EG27" s="28">
        <f t="shared" si="11"/>
        <v>0</v>
      </c>
      <c r="EH27" s="28">
        <f t="shared" si="11"/>
        <v>-210237.51</v>
      </c>
      <c r="EI27" s="28">
        <f t="shared" si="11"/>
        <v>-145737.66</v>
      </c>
      <c r="EJ27" s="28">
        <f t="shared" si="11"/>
        <v>0</v>
      </c>
      <c r="EK27" s="28">
        <f t="shared" si="11"/>
        <v>-8365.43</v>
      </c>
      <c r="EL27" s="28">
        <f t="shared" si="11"/>
        <v>0</v>
      </c>
      <c r="EM27" s="28">
        <f t="shared" si="11"/>
        <v>0</v>
      </c>
      <c r="EN27" s="28">
        <f t="shared" si="11"/>
        <v>0</v>
      </c>
      <c r="EO27" s="28">
        <f t="shared" si="11"/>
        <v>0</v>
      </c>
      <c r="EP27" s="28">
        <f t="shared" si="11"/>
        <v>2919.6823720419779</v>
      </c>
      <c r="EQ27" s="28">
        <v>0</v>
      </c>
      <c r="ER27" s="28">
        <f t="shared" si="11"/>
        <v>0</v>
      </c>
      <c r="ES27" s="28">
        <f t="shared" si="11"/>
        <v>0</v>
      </c>
      <c r="ET27" s="28">
        <f t="shared" si="11"/>
        <v>0</v>
      </c>
      <c r="EU27" s="28">
        <f t="shared" si="11"/>
        <v>0</v>
      </c>
      <c r="EV27" s="28">
        <f t="shared" si="11"/>
        <v>0</v>
      </c>
      <c r="EW27" s="28">
        <f t="shared" si="11"/>
        <v>0</v>
      </c>
      <c r="EX27" s="28">
        <f t="shared" si="11"/>
        <v>0</v>
      </c>
      <c r="EY27" s="28">
        <f t="shared" si="11"/>
        <v>0</v>
      </c>
      <c r="EZ27" s="28">
        <f t="shared" si="11"/>
        <v>0</v>
      </c>
      <c r="FA27" s="28">
        <f t="shared" si="11"/>
        <v>0</v>
      </c>
      <c r="FB27" s="28">
        <f t="shared" si="11"/>
        <v>-16460.939999999999</v>
      </c>
      <c r="FC27" s="28">
        <f t="shared" si="11"/>
        <v>0</v>
      </c>
      <c r="FD27" s="28">
        <f t="shared" si="11"/>
        <v>0</v>
      </c>
      <c r="FE27" s="28">
        <f t="shared" si="11"/>
        <v>0</v>
      </c>
      <c r="FF27" s="28">
        <f t="shared" si="11"/>
        <v>0</v>
      </c>
      <c r="FG27" s="28">
        <f t="shared" si="11"/>
        <v>0</v>
      </c>
      <c r="FH27" s="28">
        <f t="shared" si="11"/>
        <v>0</v>
      </c>
      <c r="FI27" s="28">
        <f t="shared" si="11"/>
        <v>0</v>
      </c>
      <c r="FJ27" s="28">
        <f t="shared" si="11"/>
        <v>0</v>
      </c>
      <c r="FK27" s="28">
        <f t="shared" si="11"/>
        <v>-132976.29</v>
      </c>
      <c r="FL27" s="28">
        <f t="shared" si="11"/>
        <v>-60288.35</v>
      </c>
      <c r="FM27" s="28">
        <f t="shared" si="11"/>
        <v>-509074.15</v>
      </c>
      <c r="FN27" s="28">
        <f t="shared" si="11"/>
        <v>0</v>
      </c>
      <c r="FO27" s="28">
        <f t="shared" si="11"/>
        <v>0</v>
      </c>
      <c r="FP27" s="28">
        <f t="shared" si="11"/>
        <v>0</v>
      </c>
      <c r="FQ27" s="28">
        <f t="shared" si="11"/>
        <v>0</v>
      </c>
      <c r="FR27" s="28">
        <f t="shared" si="11"/>
        <v>0</v>
      </c>
      <c r="FS27" s="28">
        <f t="shared" si="11"/>
        <v>0</v>
      </c>
      <c r="FT27" s="28">
        <f t="shared" si="11"/>
        <v>0</v>
      </c>
      <c r="FU27" s="28">
        <f t="shared" si="11"/>
        <v>0</v>
      </c>
      <c r="FV27" s="28">
        <f t="shared" si="11"/>
        <v>0</v>
      </c>
      <c r="FW27" s="28">
        <f t="shared" si="11"/>
        <v>0</v>
      </c>
      <c r="FX27" s="28">
        <f t="shared" si="11"/>
        <v>-2541438</v>
      </c>
      <c r="FY27" s="28">
        <f>SUM(B27:FX27)</f>
        <v>-10273702.834209435</v>
      </c>
    </row>
    <row r="28" spans="1:254" x14ac:dyDescent="0.25">
      <c r="FV28" s="33"/>
      <c r="FX28" s="11"/>
      <c r="FY28" s="28"/>
    </row>
    <row r="29" spans="1:254" ht="13" x14ac:dyDescent="0.3">
      <c r="A29" s="37" t="s">
        <v>411</v>
      </c>
      <c r="B29" s="38">
        <f>ROUND(B17+B27,2)</f>
        <v>2915100.46</v>
      </c>
      <c r="C29" s="38">
        <f t="shared" ref="C29:BN29" si="12">ROUND(C17+C27,2)</f>
        <v>20255431.219999999</v>
      </c>
      <c r="D29" s="38">
        <f t="shared" si="12"/>
        <v>1942399.37</v>
      </c>
      <c r="E29" s="38">
        <f t="shared" si="12"/>
        <v>12133918.960000001</v>
      </c>
      <c r="F29" s="38">
        <f t="shared" si="12"/>
        <v>258137.68</v>
      </c>
      <c r="G29" s="38">
        <f t="shared" si="12"/>
        <v>691517.79</v>
      </c>
      <c r="H29" s="38">
        <f t="shared" si="12"/>
        <v>4475571.9400000004</v>
      </c>
      <c r="I29" s="38">
        <f t="shared" si="12"/>
        <v>1490721.51</v>
      </c>
      <c r="J29" s="38">
        <f t="shared" si="12"/>
        <v>224695.92</v>
      </c>
      <c r="K29" s="38">
        <f t="shared" si="12"/>
        <v>194767.51</v>
      </c>
      <c r="L29" s="38">
        <f t="shared" si="12"/>
        <v>326790.26</v>
      </c>
      <c r="M29" s="38">
        <f t="shared" si="12"/>
        <v>30745669.27</v>
      </c>
      <c r="N29" s="38">
        <f t="shared" si="12"/>
        <v>5182596.59</v>
      </c>
      <c r="O29" s="38">
        <f t="shared" si="12"/>
        <v>308911.84000000003</v>
      </c>
      <c r="P29" s="38">
        <f t="shared" si="12"/>
        <v>20297380.710000001</v>
      </c>
      <c r="Q29" s="38">
        <f t="shared" si="12"/>
        <v>5751968.7400000002</v>
      </c>
      <c r="R29" s="38">
        <f t="shared" si="12"/>
        <v>0</v>
      </c>
      <c r="S29" s="38">
        <f t="shared" si="12"/>
        <v>206077.39</v>
      </c>
      <c r="T29" s="38">
        <f t="shared" si="12"/>
        <v>35225.94</v>
      </c>
      <c r="U29" s="38">
        <f t="shared" si="12"/>
        <v>248385.66</v>
      </c>
      <c r="V29" s="38">
        <f t="shared" si="12"/>
        <v>340952.78</v>
      </c>
      <c r="W29" s="38">
        <f t="shared" si="12"/>
        <v>64899.7</v>
      </c>
      <c r="X29" s="38">
        <f t="shared" si="12"/>
        <v>891312.9</v>
      </c>
      <c r="Y29" s="38">
        <f t="shared" si="12"/>
        <v>242366.96</v>
      </c>
      <c r="Z29" s="38">
        <f t="shared" si="12"/>
        <v>10837125.609999999</v>
      </c>
      <c r="AA29" s="38">
        <f t="shared" si="12"/>
        <v>41835.949999999997</v>
      </c>
      <c r="AB29" s="38">
        <f t="shared" si="12"/>
        <v>181737.61</v>
      </c>
      <c r="AC29" s="38">
        <f t="shared" si="12"/>
        <v>429836.06</v>
      </c>
      <c r="AD29" s="38">
        <f t="shared" si="12"/>
        <v>107043.01</v>
      </c>
      <c r="AE29" s="38">
        <f t="shared" si="12"/>
        <v>169319.35</v>
      </c>
      <c r="AF29" s="38">
        <f t="shared" si="12"/>
        <v>294511.27</v>
      </c>
      <c r="AG29" s="38">
        <f t="shared" si="12"/>
        <v>808241.72</v>
      </c>
      <c r="AH29" s="38">
        <f t="shared" si="12"/>
        <v>400055.73</v>
      </c>
      <c r="AI29" s="38">
        <f t="shared" si="12"/>
        <v>196924.05</v>
      </c>
      <c r="AJ29" s="38">
        <f t="shared" si="12"/>
        <v>135193.68</v>
      </c>
      <c r="AK29" s="38">
        <f t="shared" si="12"/>
        <v>87348.35</v>
      </c>
      <c r="AL29" s="38">
        <f t="shared" si="12"/>
        <v>309615.02</v>
      </c>
      <c r="AM29" s="38">
        <f t="shared" si="12"/>
        <v>0</v>
      </c>
      <c r="AN29" s="38">
        <f t="shared" si="12"/>
        <v>2575713.11</v>
      </c>
      <c r="AO29" s="38">
        <f t="shared" si="12"/>
        <v>17249162.370000001</v>
      </c>
      <c r="AP29" s="38">
        <f t="shared" si="12"/>
        <v>118621.45</v>
      </c>
      <c r="AQ29" s="38">
        <f t="shared" si="12"/>
        <v>26022899.969999999</v>
      </c>
      <c r="AR29" s="38">
        <f t="shared" si="12"/>
        <v>859386.9</v>
      </c>
      <c r="AS29" s="38">
        <f t="shared" si="12"/>
        <v>996900.39</v>
      </c>
      <c r="AT29" s="38">
        <f t="shared" si="12"/>
        <v>221453.14</v>
      </c>
      <c r="AU29" s="38">
        <f t="shared" si="12"/>
        <v>260810.27</v>
      </c>
      <c r="AV29" s="38">
        <f t="shared" si="12"/>
        <v>252189.05</v>
      </c>
      <c r="AW29" s="38">
        <f t="shared" si="12"/>
        <v>76607.240000000005</v>
      </c>
      <c r="AX29" s="38">
        <f t="shared" si="12"/>
        <v>327364.8</v>
      </c>
      <c r="AY29" s="38">
        <f t="shared" si="12"/>
        <v>9889870.5800000001</v>
      </c>
      <c r="AZ29" s="38">
        <f t="shared" si="12"/>
        <v>5841304.04</v>
      </c>
      <c r="BA29" s="38">
        <f t="shared" si="12"/>
        <v>6127654.0499999998</v>
      </c>
      <c r="BB29" s="38">
        <f t="shared" si="12"/>
        <v>12759224.73</v>
      </c>
      <c r="BC29" s="38">
        <f t="shared" si="12"/>
        <v>1813452.62</v>
      </c>
      <c r="BD29" s="38">
        <f t="shared" si="12"/>
        <v>767169.26</v>
      </c>
      <c r="BE29" s="38">
        <f t="shared" si="12"/>
        <v>14321506.52</v>
      </c>
      <c r="BF29" s="38">
        <f t="shared" si="12"/>
        <v>721637.29</v>
      </c>
      <c r="BG29" s="38">
        <f t="shared" si="12"/>
        <v>398506</v>
      </c>
      <c r="BH29" s="38">
        <f t="shared" si="12"/>
        <v>289914.11</v>
      </c>
      <c r="BI29" s="38">
        <f t="shared" si="12"/>
        <v>2829334.14</v>
      </c>
      <c r="BJ29" s="38">
        <f t="shared" si="12"/>
        <v>22355102.84</v>
      </c>
      <c r="BK29" s="38">
        <f t="shared" si="12"/>
        <v>174927.34</v>
      </c>
      <c r="BL29" s="38">
        <v>367464.14</v>
      </c>
      <c r="BM29" s="38">
        <f t="shared" si="12"/>
        <v>1946225.67</v>
      </c>
      <c r="BN29" s="38">
        <f t="shared" si="12"/>
        <v>813122.93</v>
      </c>
      <c r="BO29" s="38">
        <f t="shared" ref="BO29:DZ29" si="13">ROUND(BO17+BO27,2)</f>
        <v>28928.71</v>
      </c>
      <c r="BP29" s="38">
        <f t="shared" si="13"/>
        <v>972764.31</v>
      </c>
      <c r="BQ29" s="38">
        <f t="shared" si="13"/>
        <v>2812875.16</v>
      </c>
      <c r="BR29" s="38">
        <f t="shared" si="13"/>
        <v>638374.42000000004</v>
      </c>
      <c r="BS29" s="38">
        <f t="shared" si="13"/>
        <v>153223.01</v>
      </c>
      <c r="BT29" s="38">
        <f t="shared" si="13"/>
        <v>274614.14</v>
      </c>
      <c r="BU29" s="38">
        <f t="shared" si="13"/>
        <v>0</v>
      </c>
      <c r="BV29" s="38">
        <f t="shared" si="13"/>
        <v>297491.17</v>
      </c>
      <c r="BW29" s="38">
        <f t="shared" si="13"/>
        <v>27676.13</v>
      </c>
      <c r="BX29" s="38">
        <f t="shared" si="13"/>
        <v>154784.20000000001</v>
      </c>
      <c r="BY29" s="38">
        <f t="shared" si="13"/>
        <v>181343.04</v>
      </c>
      <c r="BZ29" s="38">
        <f t="shared" si="13"/>
        <v>38073.75</v>
      </c>
      <c r="CA29" s="38">
        <f t="shared" si="13"/>
        <v>33101620.469999999</v>
      </c>
      <c r="CB29" s="38">
        <f t="shared" si="13"/>
        <v>232247.22</v>
      </c>
      <c r="CC29" s="38">
        <f t="shared" si="13"/>
        <v>212582.37</v>
      </c>
      <c r="CD29" s="38">
        <f t="shared" si="13"/>
        <v>135742.93</v>
      </c>
      <c r="CE29" s="38">
        <f t="shared" si="13"/>
        <v>129992.25</v>
      </c>
      <c r="CF29" s="38">
        <f t="shared" si="13"/>
        <v>223210.11</v>
      </c>
      <c r="CG29" s="38">
        <f t="shared" si="13"/>
        <v>135349.38</v>
      </c>
      <c r="CH29" s="38">
        <f t="shared" si="13"/>
        <v>339720.1</v>
      </c>
      <c r="CI29" s="38">
        <f t="shared" si="13"/>
        <v>49695.55</v>
      </c>
      <c r="CJ29" s="38">
        <f t="shared" si="13"/>
        <v>2803972.56</v>
      </c>
      <c r="CK29" s="38">
        <f t="shared" si="13"/>
        <v>921358.03</v>
      </c>
      <c r="CL29" s="38">
        <f t="shared" si="13"/>
        <v>559698.81000000006</v>
      </c>
      <c r="CM29" s="38">
        <f t="shared" si="13"/>
        <v>9090292.2100000009</v>
      </c>
      <c r="CN29" s="38">
        <f t="shared" si="13"/>
        <v>4487255.72</v>
      </c>
      <c r="CO29" s="38">
        <f t="shared" si="13"/>
        <v>0</v>
      </c>
      <c r="CP29" s="38">
        <f t="shared" si="13"/>
        <v>531459.02</v>
      </c>
      <c r="CQ29" s="38">
        <f t="shared" si="13"/>
        <v>225482.23999999999</v>
      </c>
      <c r="CR29" s="38">
        <f t="shared" si="13"/>
        <v>223363.3</v>
      </c>
      <c r="CS29" s="38">
        <f t="shared" si="13"/>
        <v>98660.05</v>
      </c>
      <c r="CT29" s="38">
        <f t="shared" si="13"/>
        <v>283776.89</v>
      </c>
      <c r="CU29" s="38">
        <f t="shared" si="13"/>
        <v>52112.22</v>
      </c>
      <c r="CV29" s="38">
        <f t="shared" si="13"/>
        <v>186624.99</v>
      </c>
      <c r="CW29" s="38">
        <f t="shared" si="13"/>
        <v>282705.21000000002</v>
      </c>
      <c r="CX29" s="38">
        <f t="shared" si="13"/>
        <v>73851.679999999993</v>
      </c>
      <c r="CY29" s="38">
        <f t="shared" si="13"/>
        <v>1145215.47</v>
      </c>
      <c r="CZ29" s="38">
        <f t="shared" si="13"/>
        <v>179145.97</v>
      </c>
      <c r="DA29" s="38">
        <f t="shared" si="13"/>
        <v>275580.78999999998</v>
      </c>
      <c r="DB29" s="38">
        <f t="shared" si="13"/>
        <v>183065.88</v>
      </c>
      <c r="DC29" s="38">
        <f t="shared" si="13"/>
        <v>145548.54</v>
      </c>
      <c r="DD29" s="38">
        <f t="shared" si="13"/>
        <v>173769.92</v>
      </c>
      <c r="DE29" s="38">
        <f t="shared" si="13"/>
        <v>10838859.75</v>
      </c>
      <c r="DF29" s="38">
        <f t="shared" si="13"/>
        <v>60047.75</v>
      </c>
      <c r="DG29" s="38">
        <f t="shared" si="13"/>
        <v>705182.47</v>
      </c>
      <c r="DH29" s="38">
        <f t="shared" si="13"/>
        <v>833673.61</v>
      </c>
      <c r="DI29" s="38">
        <f t="shared" si="13"/>
        <v>478264.7</v>
      </c>
      <c r="DJ29" s="38">
        <f t="shared" si="13"/>
        <v>397451.99</v>
      </c>
      <c r="DK29" s="38">
        <f t="shared" si="13"/>
        <v>3071137.91</v>
      </c>
      <c r="DL29" s="38">
        <f t="shared" si="13"/>
        <v>266318.18</v>
      </c>
      <c r="DM29" s="38">
        <f t="shared" si="13"/>
        <v>561880.21</v>
      </c>
      <c r="DN29" s="38">
        <f t="shared" si="13"/>
        <v>1974881.43</v>
      </c>
      <c r="DO29" s="38">
        <f t="shared" si="13"/>
        <v>207396.28</v>
      </c>
      <c r="DP29" s="38">
        <f t="shared" si="13"/>
        <v>0</v>
      </c>
      <c r="DQ29" s="38">
        <f t="shared" si="13"/>
        <v>1034511.32</v>
      </c>
      <c r="DR29" s="38">
        <f t="shared" si="13"/>
        <v>561005.63</v>
      </c>
      <c r="DS29" s="38">
        <f t="shared" si="13"/>
        <v>263403.42</v>
      </c>
      <c r="DT29" s="38">
        <f t="shared" si="13"/>
        <v>328055.02</v>
      </c>
      <c r="DU29" s="38">
        <f t="shared" si="13"/>
        <v>268568.27</v>
      </c>
      <c r="DV29" s="38">
        <f t="shared" si="13"/>
        <v>308119.06</v>
      </c>
      <c r="DW29" s="38">
        <f t="shared" si="13"/>
        <v>56766.53</v>
      </c>
      <c r="DX29" s="38">
        <f t="shared" si="13"/>
        <v>65816.41</v>
      </c>
      <c r="DY29" s="38">
        <f t="shared" si="13"/>
        <v>255167.05</v>
      </c>
      <c r="DZ29" s="38">
        <f t="shared" si="13"/>
        <v>0</v>
      </c>
      <c r="EA29" s="38">
        <f t="shared" ref="EA29:FX29" si="14">ROUND(EA17+EA27,2)</f>
        <v>342307.07</v>
      </c>
      <c r="EB29" s="38">
        <f t="shared" si="14"/>
        <v>246010.58</v>
      </c>
      <c r="EC29" s="38">
        <f t="shared" si="14"/>
        <v>0</v>
      </c>
      <c r="ED29" s="38">
        <f t="shared" si="14"/>
        <v>222916.2</v>
      </c>
      <c r="EE29" s="38">
        <f t="shared" si="14"/>
        <v>1108380.3500000001</v>
      </c>
      <c r="EF29" s="38">
        <f t="shared" si="14"/>
        <v>234055.89</v>
      </c>
      <c r="EG29" s="38">
        <f t="shared" si="14"/>
        <v>280911.56</v>
      </c>
      <c r="EH29" s="38">
        <f t="shared" si="14"/>
        <v>9895595.1799999997</v>
      </c>
      <c r="EI29" s="38">
        <f t="shared" si="14"/>
        <v>6019591.0499999998</v>
      </c>
      <c r="EJ29" s="38">
        <f t="shared" si="14"/>
        <v>270587.75</v>
      </c>
      <c r="EK29" s="38">
        <f t="shared" si="14"/>
        <v>265399.07</v>
      </c>
      <c r="EL29" s="38">
        <f t="shared" si="14"/>
        <v>210591.54</v>
      </c>
      <c r="EM29" s="38">
        <f t="shared" si="14"/>
        <v>704654.86</v>
      </c>
      <c r="EN29" s="38">
        <f t="shared" si="14"/>
        <v>269365.88</v>
      </c>
      <c r="EO29" s="38">
        <f t="shared" si="14"/>
        <v>142270.41</v>
      </c>
      <c r="EP29" s="38">
        <f t="shared" si="14"/>
        <v>1184414.03</v>
      </c>
      <c r="EQ29" s="38">
        <v>119485.87</v>
      </c>
      <c r="ER29" s="38">
        <f t="shared" si="14"/>
        <v>183094.45</v>
      </c>
      <c r="ES29" s="38">
        <f t="shared" si="14"/>
        <v>190893.88</v>
      </c>
      <c r="ET29" s="38">
        <f t="shared" si="14"/>
        <v>478425.44</v>
      </c>
      <c r="EU29" s="38">
        <f t="shared" si="14"/>
        <v>27950.31</v>
      </c>
      <c r="EV29" s="38">
        <f t="shared" si="14"/>
        <v>183851.07</v>
      </c>
      <c r="EW29" s="38">
        <f t="shared" si="14"/>
        <v>254929.35</v>
      </c>
      <c r="EX29" s="38">
        <f t="shared" si="14"/>
        <v>782792.52</v>
      </c>
      <c r="EY29" s="38">
        <f t="shared" si="14"/>
        <v>148917.78</v>
      </c>
      <c r="EZ29" s="38">
        <f t="shared" si="14"/>
        <v>172011.18</v>
      </c>
      <c r="FA29" s="38">
        <f t="shared" si="14"/>
        <v>0</v>
      </c>
      <c r="FB29" s="38">
        <f t="shared" si="14"/>
        <v>881930.35</v>
      </c>
      <c r="FC29" s="38">
        <f t="shared" si="14"/>
        <v>295402.96999999997</v>
      </c>
      <c r="FD29" s="38">
        <f t="shared" si="14"/>
        <v>101090.16</v>
      </c>
      <c r="FE29" s="38">
        <f t="shared" si="14"/>
        <v>222437.86</v>
      </c>
      <c r="FF29" s="38">
        <f t="shared" si="14"/>
        <v>128729.84</v>
      </c>
      <c r="FG29" s="38">
        <f t="shared" si="14"/>
        <v>38872.019999999997</v>
      </c>
      <c r="FH29" s="38">
        <f t="shared" si="14"/>
        <v>451966.62</v>
      </c>
      <c r="FI29" s="38">
        <f t="shared" si="14"/>
        <v>0</v>
      </c>
      <c r="FJ29" s="38">
        <f t="shared" si="14"/>
        <v>0</v>
      </c>
      <c r="FK29" s="38">
        <f t="shared" si="14"/>
        <v>1261407.8</v>
      </c>
      <c r="FL29" s="38">
        <f t="shared" si="14"/>
        <v>63869.68</v>
      </c>
      <c r="FM29" s="38">
        <f t="shared" si="14"/>
        <v>13770266.199999999</v>
      </c>
      <c r="FN29" s="38">
        <f t="shared" si="14"/>
        <v>0</v>
      </c>
      <c r="FO29" s="38">
        <f t="shared" si="14"/>
        <v>473799.26</v>
      </c>
      <c r="FP29" s="38">
        <f t="shared" si="14"/>
        <v>0</v>
      </c>
      <c r="FQ29" s="38">
        <f t="shared" si="14"/>
        <v>0</v>
      </c>
      <c r="FR29" s="38">
        <f t="shared" si="14"/>
        <v>40150.21</v>
      </c>
      <c r="FS29" s="38">
        <f t="shared" si="14"/>
        <v>0</v>
      </c>
      <c r="FT29" s="38">
        <f t="shared" si="14"/>
        <v>494661.77</v>
      </c>
      <c r="FU29" s="38">
        <f t="shared" si="14"/>
        <v>453993.05</v>
      </c>
      <c r="FV29" s="38">
        <f t="shared" si="14"/>
        <v>215209.2</v>
      </c>
      <c r="FW29" s="38">
        <f t="shared" si="14"/>
        <v>69469.16</v>
      </c>
      <c r="FX29" s="38">
        <f t="shared" si="14"/>
        <v>15997874.49</v>
      </c>
      <c r="FY29" s="38">
        <f>SUM(B29:FX29)</f>
        <v>397101402.28000015</v>
      </c>
      <c r="FZ29" s="33"/>
      <c r="GA29" s="33"/>
    </row>
    <row r="30" spans="1:254" x14ac:dyDescent="0.25">
      <c r="A30" s="28" t="s">
        <v>0</v>
      </c>
      <c r="FX30" s="11"/>
      <c r="FY30" s="11"/>
      <c r="FZ30" s="33"/>
    </row>
    <row r="31" spans="1:254" x14ac:dyDescent="0.25">
      <c r="C31" s="33"/>
      <c r="L31" s="24"/>
      <c r="X31" s="33"/>
      <c r="AA31" s="38"/>
      <c r="AJ31" s="11"/>
      <c r="AO31" s="24"/>
      <c r="AQ31" s="38"/>
      <c r="BW31" s="24"/>
      <c r="BZ31" s="24"/>
      <c r="CE31" s="24"/>
      <c r="CO31" s="24"/>
      <c r="DB31" s="24"/>
      <c r="DC31" s="41"/>
      <c r="DZ31" s="19"/>
      <c r="EC31" s="24"/>
      <c r="EJ31" s="33"/>
      <c r="EO31" s="33"/>
      <c r="EQ31" s="33"/>
      <c r="EU31" s="24"/>
      <c r="EX31" s="24"/>
      <c r="EZ31" s="24"/>
      <c r="FA31" s="24"/>
      <c r="FG31" s="24"/>
      <c r="FH31" s="24"/>
      <c r="FJ31" s="24"/>
      <c r="FN31" s="24"/>
      <c r="FX31" s="38"/>
      <c r="FY31" s="11"/>
    </row>
    <row r="32" spans="1:254" x14ac:dyDescent="0.25">
      <c r="B32" s="56"/>
      <c r="C32" s="57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11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24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58"/>
      <c r="EU32" s="43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  <c r="FP32" s="42"/>
      <c r="FQ32" s="42"/>
      <c r="FR32" s="42"/>
      <c r="FS32" s="42"/>
      <c r="FT32" s="42"/>
      <c r="FU32" s="42"/>
      <c r="FV32" s="42"/>
      <c r="FW32" s="42"/>
      <c r="FX32" s="11"/>
      <c r="FY32" s="11"/>
    </row>
    <row r="33" spans="1:183" x14ac:dyDescent="0.25">
      <c r="B33" s="56"/>
      <c r="C33" s="18"/>
      <c r="E33" s="24"/>
      <c r="AJ33" s="11"/>
      <c r="AQ33" s="33"/>
      <c r="CE33" s="38"/>
      <c r="EC33" s="24"/>
      <c r="FX33" s="11"/>
      <c r="FY33" s="11"/>
    </row>
    <row r="34" spans="1:183" x14ac:dyDescent="0.25">
      <c r="B34" s="24"/>
      <c r="C34" s="24"/>
      <c r="AJ34" s="11"/>
      <c r="FX34" s="11"/>
      <c r="FY34" s="17"/>
    </row>
    <row r="35" spans="1:183" x14ac:dyDescent="0.25">
      <c r="B35" s="24"/>
      <c r="C35" s="24"/>
      <c r="AJ35" s="11"/>
      <c r="FX35" s="11"/>
      <c r="FY35" s="17"/>
    </row>
    <row r="36" spans="1:183" x14ac:dyDescent="0.25">
      <c r="A36" s="39"/>
      <c r="B36" s="24"/>
      <c r="FX36" s="11"/>
    </row>
    <row r="37" spans="1:183" x14ac:dyDescent="0.25"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60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  <c r="CD37" s="59"/>
      <c r="CE37" s="59"/>
      <c r="CF37" s="59"/>
      <c r="CG37" s="59"/>
      <c r="CH37" s="59"/>
      <c r="CI37" s="59"/>
      <c r="CJ37" s="59"/>
      <c r="CK37" s="59"/>
      <c r="CL37" s="59"/>
      <c r="CM37" s="59"/>
      <c r="CN37" s="59"/>
      <c r="CO37" s="59"/>
      <c r="CP37" s="59"/>
      <c r="CQ37" s="59"/>
      <c r="CR37" s="59"/>
      <c r="CS37" s="59"/>
      <c r="CT37" s="60"/>
      <c r="CU37" s="59"/>
      <c r="CV37" s="59"/>
      <c r="CW37" s="59"/>
      <c r="CX37" s="59"/>
      <c r="CY37" s="59"/>
      <c r="CZ37" s="59"/>
      <c r="DA37" s="59"/>
      <c r="DB37" s="59"/>
      <c r="DC37" s="59"/>
      <c r="DD37" s="59"/>
      <c r="DE37" s="59"/>
      <c r="DF37" s="59"/>
      <c r="DG37" s="59"/>
      <c r="DH37" s="59"/>
      <c r="DI37" s="59"/>
      <c r="DJ37" s="59"/>
      <c r="DK37" s="59"/>
      <c r="DL37" s="59"/>
      <c r="DM37" s="59"/>
      <c r="DN37" s="59"/>
      <c r="DO37" s="59"/>
      <c r="DP37" s="59"/>
      <c r="DQ37" s="59"/>
      <c r="DR37" s="59"/>
      <c r="DS37" s="59"/>
      <c r="DT37" s="59"/>
      <c r="DU37" s="59"/>
      <c r="DV37" s="59"/>
      <c r="DW37" s="59"/>
      <c r="DX37" s="59"/>
      <c r="DY37" s="59"/>
      <c r="DZ37" s="59"/>
      <c r="EA37" s="59"/>
      <c r="EB37" s="59"/>
      <c r="EC37" s="59"/>
      <c r="ED37" s="59"/>
      <c r="EE37" s="59"/>
      <c r="EF37" s="59"/>
      <c r="EG37" s="59"/>
      <c r="EH37" s="59"/>
      <c r="EI37" s="59"/>
      <c r="EJ37" s="59"/>
      <c r="EK37" s="59"/>
      <c r="EL37" s="59"/>
      <c r="EM37" s="59"/>
      <c r="EN37" s="59"/>
      <c r="EO37" s="59"/>
      <c r="EP37" s="59"/>
      <c r="EQ37" s="59"/>
      <c r="ER37" s="59"/>
      <c r="ES37" s="59"/>
      <c r="ET37" s="59"/>
      <c r="EU37" s="59"/>
      <c r="EV37" s="59"/>
      <c r="EW37" s="59"/>
      <c r="EX37" s="59"/>
      <c r="EY37" s="59"/>
      <c r="EZ37" s="59"/>
      <c r="FA37" s="59"/>
      <c r="FB37" s="59"/>
      <c r="FC37" s="59"/>
      <c r="FD37" s="59"/>
      <c r="FE37" s="59"/>
      <c r="FF37" s="59"/>
      <c r="FG37" s="59"/>
      <c r="FH37" s="59"/>
      <c r="FI37" s="59"/>
      <c r="FJ37" s="59"/>
      <c r="FK37" s="59"/>
      <c r="FL37" s="59"/>
      <c r="FM37" s="59"/>
      <c r="FN37" s="59"/>
      <c r="FO37" s="59"/>
      <c r="FP37" s="59"/>
      <c r="FQ37" s="59"/>
      <c r="FR37" s="59"/>
      <c r="FS37" s="59"/>
      <c r="FT37" s="59"/>
      <c r="FU37" s="59"/>
      <c r="FV37" s="59"/>
      <c r="FW37" s="59"/>
      <c r="FX37" s="59"/>
    </row>
    <row r="38" spans="1:183" x14ac:dyDescent="0.25"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  <c r="CD38" s="59"/>
      <c r="CE38" s="59"/>
      <c r="CF38" s="59"/>
      <c r="CG38" s="59"/>
      <c r="CH38" s="59"/>
      <c r="CI38" s="59"/>
      <c r="CJ38" s="59"/>
      <c r="CK38" s="59"/>
      <c r="CL38" s="59"/>
      <c r="CM38" s="59"/>
      <c r="CN38" s="59"/>
      <c r="CO38" s="59"/>
      <c r="CP38" s="59"/>
      <c r="CQ38" s="59"/>
      <c r="CR38" s="59"/>
      <c r="CS38" s="59"/>
      <c r="CT38" s="59"/>
      <c r="CU38" s="59"/>
      <c r="CV38" s="59"/>
      <c r="CW38" s="59"/>
      <c r="CX38" s="59"/>
      <c r="CY38" s="59"/>
      <c r="CZ38" s="59"/>
      <c r="DA38" s="59"/>
      <c r="DB38" s="59"/>
      <c r="DC38" s="59"/>
      <c r="DD38" s="59"/>
      <c r="DE38" s="59"/>
      <c r="DF38" s="59"/>
      <c r="DG38" s="59"/>
      <c r="DH38" s="59"/>
      <c r="DI38" s="59"/>
      <c r="DJ38" s="59"/>
      <c r="DK38" s="59"/>
      <c r="DL38" s="59"/>
      <c r="DM38" s="59"/>
      <c r="DN38" s="59"/>
      <c r="DO38" s="59"/>
      <c r="DP38" s="59"/>
      <c r="DQ38" s="59"/>
      <c r="DR38" s="59"/>
      <c r="DS38" s="59"/>
      <c r="DT38" s="59"/>
      <c r="DU38" s="59"/>
      <c r="DV38" s="59"/>
      <c r="DW38" s="59"/>
      <c r="DX38" s="59"/>
      <c r="DY38" s="59"/>
      <c r="DZ38" s="59"/>
      <c r="EA38" s="59"/>
      <c r="EB38" s="59"/>
      <c r="EC38" s="59"/>
      <c r="ED38" s="59"/>
      <c r="EE38" s="59"/>
      <c r="EF38" s="59"/>
      <c r="EG38" s="59"/>
      <c r="EH38" s="59"/>
      <c r="EI38" s="59"/>
      <c r="EJ38" s="59"/>
      <c r="EK38" s="59"/>
      <c r="EL38" s="59"/>
      <c r="EM38" s="59"/>
      <c r="EN38" s="59"/>
      <c r="EO38" s="59"/>
      <c r="EP38" s="59"/>
      <c r="EQ38" s="59"/>
      <c r="ER38" s="59"/>
      <c r="ES38" s="59"/>
      <c r="ET38" s="59"/>
      <c r="EU38" s="59"/>
      <c r="EV38" s="59"/>
      <c r="EW38" s="59"/>
      <c r="EX38" s="59"/>
      <c r="EY38" s="59"/>
      <c r="EZ38" s="59"/>
      <c r="FA38" s="59"/>
      <c r="FB38" s="59"/>
      <c r="FC38" s="59"/>
      <c r="FD38" s="59"/>
      <c r="FE38" s="59"/>
      <c r="FF38" s="59"/>
      <c r="FG38" s="59"/>
      <c r="FH38" s="59"/>
      <c r="FI38" s="59"/>
      <c r="FJ38" s="59"/>
      <c r="FK38" s="59"/>
      <c r="FL38" s="59"/>
      <c r="FM38" s="59"/>
      <c r="FN38" s="59"/>
      <c r="FO38" s="59"/>
      <c r="FP38" s="59"/>
      <c r="FQ38" s="59"/>
      <c r="FR38" s="59"/>
      <c r="FS38" s="59"/>
      <c r="FT38" s="59"/>
      <c r="FU38" s="59"/>
      <c r="FV38" s="59"/>
      <c r="FW38" s="59"/>
      <c r="FX38" s="11"/>
      <c r="FY38" s="19"/>
      <c r="FZ38" s="59"/>
      <c r="GA38" s="24"/>
    </row>
    <row r="39" spans="1:183" x14ac:dyDescent="0.25">
      <c r="FX39" s="11"/>
    </row>
    <row r="40" spans="1:183" x14ac:dyDescent="0.25"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60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  <c r="CD40" s="59"/>
      <c r="CE40" s="59"/>
      <c r="CF40" s="59"/>
      <c r="CG40" s="59"/>
      <c r="CH40" s="59"/>
      <c r="CI40" s="59"/>
      <c r="CJ40" s="59"/>
      <c r="CK40" s="59"/>
      <c r="CL40" s="59"/>
      <c r="CM40" s="59"/>
      <c r="CN40" s="59"/>
      <c r="CO40" s="59"/>
      <c r="CP40" s="59"/>
      <c r="CQ40" s="59"/>
      <c r="CR40" s="59"/>
      <c r="CS40" s="59"/>
      <c r="CT40" s="60"/>
      <c r="CU40" s="59"/>
      <c r="CV40" s="59"/>
      <c r="CW40" s="59"/>
      <c r="CX40" s="59"/>
      <c r="CY40" s="59"/>
      <c r="CZ40" s="59"/>
      <c r="DA40" s="59"/>
      <c r="DB40" s="59"/>
      <c r="DC40" s="59"/>
      <c r="DD40" s="59"/>
      <c r="DE40" s="59"/>
      <c r="DF40" s="59"/>
      <c r="DG40" s="59"/>
      <c r="DH40" s="59"/>
      <c r="DI40" s="59"/>
      <c r="DJ40" s="59"/>
      <c r="DK40" s="59"/>
      <c r="DL40" s="59"/>
      <c r="DM40" s="59"/>
      <c r="DN40" s="59"/>
      <c r="DO40" s="59"/>
      <c r="DP40" s="59"/>
      <c r="DQ40" s="59"/>
      <c r="DR40" s="59"/>
      <c r="DS40" s="59"/>
      <c r="DT40" s="59"/>
      <c r="DU40" s="59"/>
      <c r="DV40" s="59"/>
      <c r="DW40" s="59"/>
      <c r="DX40" s="59"/>
      <c r="DY40" s="59"/>
      <c r="DZ40" s="59"/>
      <c r="EA40" s="59"/>
      <c r="EB40" s="59"/>
      <c r="EC40" s="59"/>
      <c r="ED40" s="59"/>
      <c r="EE40" s="59"/>
      <c r="EF40" s="59"/>
      <c r="EG40" s="59"/>
      <c r="EH40" s="59"/>
      <c r="EI40" s="59"/>
      <c r="EJ40" s="59"/>
      <c r="EK40" s="59"/>
      <c r="EL40" s="59"/>
      <c r="EM40" s="59"/>
      <c r="EN40" s="59"/>
      <c r="EO40" s="59"/>
      <c r="EP40" s="59"/>
      <c r="EQ40" s="59"/>
      <c r="ER40" s="59"/>
      <c r="ES40" s="59"/>
      <c r="ET40" s="59"/>
      <c r="EU40" s="59"/>
      <c r="EV40" s="59"/>
      <c r="EW40" s="59"/>
      <c r="EX40" s="59"/>
      <c r="EY40" s="59"/>
      <c r="EZ40" s="59"/>
      <c r="FA40" s="59"/>
      <c r="FB40" s="59"/>
      <c r="FC40" s="59"/>
      <c r="FD40" s="59"/>
      <c r="FE40" s="59"/>
      <c r="FF40" s="59"/>
      <c r="FG40" s="59"/>
      <c r="FH40" s="59"/>
      <c r="FI40" s="59"/>
      <c r="FJ40" s="59"/>
      <c r="FK40" s="59"/>
      <c r="FL40" s="59"/>
      <c r="FM40" s="59"/>
      <c r="FN40" s="59"/>
      <c r="FO40" s="59"/>
      <c r="FP40" s="59"/>
      <c r="FQ40" s="59"/>
      <c r="FR40" s="59"/>
      <c r="FS40" s="59"/>
      <c r="FT40" s="59"/>
      <c r="FU40" s="59"/>
      <c r="FV40" s="59"/>
      <c r="FW40" s="59"/>
      <c r="FX40" s="11"/>
      <c r="FY40" s="24"/>
    </row>
    <row r="41" spans="1:183" x14ac:dyDescent="0.25">
      <c r="B41" s="61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  <c r="CD41" s="59"/>
      <c r="CE41" s="59"/>
      <c r="CF41" s="59"/>
      <c r="CG41" s="59"/>
      <c r="CH41" s="59"/>
      <c r="CI41" s="59"/>
      <c r="CJ41" s="59"/>
      <c r="CK41" s="59"/>
      <c r="CL41" s="59"/>
      <c r="CM41" s="59"/>
      <c r="CN41" s="59"/>
      <c r="CO41" s="59"/>
      <c r="CP41" s="59"/>
      <c r="CQ41" s="59"/>
      <c r="CR41" s="59"/>
      <c r="CS41" s="59"/>
      <c r="CT41" s="59"/>
      <c r="CU41" s="59"/>
      <c r="CV41" s="59"/>
      <c r="CW41" s="59"/>
      <c r="CX41" s="59"/>
      <c r="CY41" s="59"/>
      <c r="CZ41" s="59"/>
      <c r="DA41" s="59"/>
      <c r="DB41" s="59"/>
      <c r="DC41" s="59"/>
      <c r="DD41" s="59"/>
      <c r="DE41" s="59"/>
      <c r="DF41" s="59"/>
      <c r="DG41" s="59"/>
      <c r="DH41" s="59"/>
      <c r="DI41" s="59"/>
      <c r="DJ41" s="59"/>
      <c r="DK41" s="59"/>
      <c r="DL41" s="59"/>
      <c r="DM41" s="59"/>
      <c r="DN41" s="59"/>
      <c r="DO41" s="59"/>
      <c r="DP41" s="59"/>
      <c r="DQ41" s="59"/>
      <c r="DR41" s="59"/>
      <c r="DS41" s="59"/>
      <c r="DT41" s="59"/>
      <c r="DU41" s="59"/>
      <c r="DV41" s="59"/>
      <c r="DW41" s="59"/>
      <c r="DX41" s="59"/>
      <c r="DY41" s="59"/>
      <c r="DZ41" s="59"/>
      <c r="EA41" s="59"/>
      <c r="EB41" s="59"/>
      <c r="EC41" s="59"/>
      <c r="ED41" s="59"/>
      <c r="EE41" s="59"/>
      <c r="EF41" s="59"/>
      <c r="EG41" s="59"/>
      <c r="EH41" s="59"/>
      <c r="EI41" s="59"/>
      <c r="EJ41" s="59"/>
      <c r="EK41" s="59"/>
      <c r="EL41" s="59"/>
      <c r="EM41" s="59"/>
      <c r="EN41" s="59"/>
      <c r="EO41" s="59"/>
      <c r="EP41" s="59"/>
      <c r="EQ41" s="59"/>
      <c r="ER41" s="59"/>
      <c r="ES41" s="59"/>
      <c r="ET41" s="59"/>
      <c r="EU41" s="59"/>
      <c r="EV41" s="59"/>
      <c r="EW41" s="59"/>
      <c r="EX41" s="59"/>
      <c r="EY41" s="59"/>
      <c r="EZ41" s="59"/>
      <c r="FA41" s="59"/>
      <c r="FB41" s="59"/>
      <c r="FC41" s="59"/>
      <c r="FD41" s="59"/>
      <c r="FE41" s="59"/>
      <c r="FF41" s="59"/>
      <c r="FG41" s="59"/>
      <c r="FH41" s="59"/>
      <c r="FI41" s="59"/>
      <c r="FJ41" s="59"/>
      <c r="FK41" s="59"/>
      <c r="FL41" s="59"/>
      <c r="FM41" s="59"/>
      <c r="FN41" s="59"/>
      <c r="FO41" s="59"/>
      <c r="FP41" s="59"/>
      <c r="FQ41" s="59"/>
      <c r="FR41" s="59"/>
      <c r="FS41" s="59"/>
      <c r="FT41" s="59"/>
      <c r="FU41" s="59"/>
      <c r="FV41" s="59"/>
      <c r="FW41" s="59"/>
      <c r="FX41" s="11"/>
      <c r="FY41" s="24"/>
    </row>
    <row r="42" spans="1:183" x14ac:dyDescent="0.25"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/>
      <c r="DS42" s="24"/>
      <c r="DT42" s="24"/>
      <c r="DU42" s="24"/>
      <c r="DV42" s="24"/>
      <c r="DW42" s="24"/>
      <c r="DX42" s="24"/>
      <c r="DY42" s="24"/>
      <c r="DZ42" s="24"/>
      <c r="EA42" s="24"/>
      <c r="EB42" s="24"/>
      <c r="EC42" s="24"/>
      <c r="ED42" s="24"/>
      <c r="EE42" s="24"/>
      <c r="EF42" s="24"/>
      <c r="EG42" s="24"/>
      <c r="EH42" s="24"/>
      <c r="EI42" s="24"/>
      <c r="EJ42" s="24"/>
      <c r="EK42" s="24"/>
      <c r="EL42" s="24"/>
      <c r="EM42" s="24"/>
      <c r="EN42" s="24"/>
      <c r="EO42" s="24"/>
      <c r="EP42" s="24"/>
      <c r="EQ42" s="24"/>
      <c r="ER42" s="24"/>
      <c r="ES42" s="24"/>
      <c r="ET42" s="24"/>
      <c r="EU42" s="24"/>
      <c r="EV42" s="24"/>
      <c r="EW42" s="24"/>
      <c r="EX42" s="24"/>
      <c r="EY42" s="24"/>
      <c r="EZ42" s="24"/>
      <c r="FA42" s="24"/>
      <c r="FB42" s="24"/>
      <c r="FC42" s="24"/>
      <c r="FD42" s="24"/>
      <c r="FE42" s="24"/>
      <c r="FF42" s="24"/>
      <c r="FG42" s="24"/>
      <c r="FH42" s="24"/>
      <c r="FI42" s="24"/>
      <c r="FJ42" s="24"/>
      <c r="FK42" s="24"/>
      <c r="FL42" s="24"/>
      <c r="FM42" s="24"/>
      <c r="FN42" s="24"/>
      <c r="FO42" s="24"/>
      <c r="FP42" s="24"/>
      <c r="FQ42" s="24"/>
      <c r="FR42" s="24"/>
      <c r="FS42" s="24"/>
      <c r="FT42" s="24"/>
      <c r="FU42" s="24"/>
      <c r="FV42" s="24"/>
      <c r="FW42" s="24"/>
      <c r="FX42" s="11"/>
    </row>
    <row r="43" spans="1:183" x14ac:dyDescent="0.25">
      <c r="FX43" s="11"/>
    </row>
    <row r="44" spans="1:183" x14ac:dyDescent="0.25">
      <c r="FX44" s="11"/>
    </row>
    <row r="45" spans="1:183" x14ac:dyDescent="0.25">
      <c r="FX45" s="11"/>
    </row>
    <row r="46" spans="1:183" x14ac:dyDescent="0.25">
      <c r="FX46" s="11"/>
    </row>
    <row r="47" spans="1:183" x14ac:dyDescent="0.25">
      <c r="FX47" s="11"/>
    </row>
    <row r="48" spans="1:183" x14ac:dyDescent="0.25">
      <c r="FX48" s="11"/>
    </row>
    <row r="49" spans="180:180" x14ac:dyDescent="0.25">
      <c r="FX49" s="11"/>
    </row>
    <row r="50" spans="180:180" x14ac:dyDescent="0.25">
      <c r="FX50" s="11"/>
    </row>
    <row r="51" spans="180:180" x14ac:dyDescent="0.25">
      <c r="FX51" s="11"/>
    </row>
    <row r="52" spans="180:180" x14ac:dyDescent="0.25">
      <c r="FX52" s="11"/>
    </row>
    <row r="53" spans="180:180" x14ac:dyDescent="0.25">
      <c r="FX53" s="11"/>
    </row>
    <row r="54" spans="180:180" x14ac:dyDescent="0.25">
      <c r="FX54" s="11"/>
    </row>
    <row r="55" spans="180:180" x14ac:dyDescent="0.25">
      <c r="FX55" s="11"/>
    </row>
    <row r="56" spans="180:180" x14ac:dyDescent="0.25">
      <c r="FX56" s="11"/>
    </row>
    <row r="57" spans="180:180" x14ac:dyDescent="0.25">
      <c r="FX57" s="11"/>
    </row>
    <row r="58" spans="180:180" x14ac:dyDescent="0.25">
      <c r="FX58" s="11"/>
    </row>
    <row r="59" spans="180:180" x14ac:dyDescent="0.25">
      <c r="FX59" s="11"/>
    </row>
    <row r="60" spans="180:180" x14ac:dyDescent="0.25">
      <c r="FX60" s="11"/>
    </row>
    <row r="61" spans="180:180" x14ac:dyDescent="0.25">
      <c r="FX61" s="11"/>
    </row>
    <row r="62" spans="180:180" x14ac:dyDescent="0.25">
      <c r="FX62" s="11"/>
    </row>
    <row r="63" spans="180:180" x14ac:dyDescent="0.25">
      <c r="FX63" s="11"/>
    </row>
    <row r="64" spans="180:180" x14ac:dyDescent="0.25">
      <c r="FX64" s="11"/>
    </row>
    <row r="65" spans="180:180" x14ac:dyDescent="0.25">
      <c r="FX65" s="11"/>
    </row>
    <row r="66" spans="180:180" x14ac:dyDescent="0.25">
      <c r="FX66" s="11"/>
    </row>
    <row r="67" spans="180:180" x14ac:dyDescent="0.25">
      <c r="FX67" s="11"/>
    </row>
    <row r="68" spans="180:180" x14ac:dyDescent="0.25">
      <c r="FX68" s="11"/>
    </row>
    <row r="69" spans="180:180" x14ac:dyDescent="0.25">
      <c r="FX69" s="11"/>
    </row>
    <row r="70" spans="180:180" x14ac:dyDescent="0.25">
      <c r="FX70" s="11"/>
    </row>
    <row r="71" spans="180:180" x14ac:dyDescent="0.25">
      <c r="FX71" s="11"/>
    </row>
    <row r="72" spans="180:180" x14ac:dyDescent="0.25">
      <c r="FX72" s="11"/>
    </row>
    <row r="73" spans="180:180" x14ac:dyDescent="0.25">
      <c r="FX73" s="11"/>
    </row>
  </sheetData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70093-0072-42B8-8179-7E538C131570}">
  <dimension ref="A1:IT73"/>
  <sheetViews>
    <sheetView workbookViewId="0">
      <pane xSplit="1" ySplit="4" topLeftCell="B5" activePane="bottomRight" state="frozen"/>
      <selection pane="topRight" activeCell="C1" sqref="C1"/>
      <selection pane="bottomLeft" activeCell="A5" sqref="A5"/>
      <selection pane="bottomRight" activeCell="B5" sqref="B5"/>
    </sheetView>
  </sheetViews>
  <sheetFormatPr defaultColWidth="24.7265625" defaultRowHeight="12.5" x14ac:dyDescent="0.25"/>
  <cols>
    <col min="1" max="1" width="34.54296875" bestFit="1" customWidth="1"/>
  </cols>
  <sheetData>
    <row r="1" spans="1:254" x14ac:dyDescent="0.25">
      <c r="A1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3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3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3" t="s">
        <v>36</v>
      </c>
      <c r="AL1" s="2" t="s">
        <v>37</v>
      </c>
      <c r="AM1" s="3" t="s">
        <v>38</v>
      </c>
      <c r="AN1" s="2" t="s">
        <v>39</v>
      </c>
      <c r="AO1" s="3" t="s">
        <v>40</v>
      </c>
      <c r="AP1" s="2" t="s">
        <v>41</v>
      </c>
      <c r="AQ1" s="3" t="s">
        <v>42</v>
      </c>
      <c r="AR1" s="3" t="s">
        <v>43</v>
      </c>
      <c r="AS1" s="3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3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53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3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3" t="s">
        <v>72</v>
      </c>
      <c r="BV1" s="2" t="s">
        <v>73</v>
      </c>
      <c r="BW1" s="2" t="s">
        <v>74</v>
      </c>
      <c r="BX1" s="3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3" t="s">
        <v>86</v>
      </c>
      <c r="CJ1" s="2" t="s">
        <v>87</v>
      </c>
      <c r="CK1" s="2" t="s">
        <v>88</v>
      </c>
      <c r="CL1" s="2" t="s">
        <v>89</v>
      </c>
      <c r="CM1" s="3" t="s">
        <v>90</v>
      </c>
      <c r="CN1" s="3" t="s">
        <v>91</v>
      </c>
      <c r="CO1" s="3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3" t="s">
        <v>102</v>
      </c>
      <c r="CZ1" s="2" t="s">
        <v>103</v>
      </c>
      <c r="DA1" s="2" t="s">
        <v>104</v>
      </c>
      <c r="DB1" s="2" t="s">
        <v>105</v>
      </c>
      <c r="DC1" s="2" t="s">
        <v>106</v>
      </c>
      <c r="DD1" s="2" t="s">
        <v>107</v>
      </c>
      <c r="DE1" s="2" t="s">
        <v>108</v>
      </c>
      <c r="DF1" s="2" t="s">
        <v>109</v>
      </c>
      <c r="DG1" s="2" t="s">
        <v>110</v>
      </c>
      <c r="DH1" s="2" t="s">
        <v>111</v>
      </c>
      <c r="DI1" s="2" t="s">
        <v>112</v>
      </c>
      <c r="DJ1" s="2" t="s">
        <v>113</v>
      </c>
      <c r="DK1" s="2" t="s">
        <v>114</v>
      </c>
      <c r="DL1" s="2" t="s">
        <v>115</v>
      </c>
      <c r="DM1" s="2" t="s">
        <v>116</v>
      </c>
      <c r="DN1" s="2" t="s">
        <v>117</v>
      </c>
      <c r="DO1" s="2" t="s">
        <v>118</v>
      </c>
      <c r="DP1" s="2" t="s">
        <v>119</v>
      </c>
      <c r="DQ1" s="2" t="s">
        <v>120</v>
      </c>
      <c r="DR1" s="2" t="s">
        <v>121</v>
      </c>
      <c r="DS1" s="2" t="s">
        <v>122</v>
      </c>
      <c r="DT1" s="2" t="s">
        <v>123</v>
      </c>
      <c r="DU1" s="2" t="s">
        <v>124</v>
      </c>
      <c r="DV1" s="2" t="s">
        <v>125</v>
      </c>
      <c r="DW1" s="2" t="s">
        <v>126</v>
      </c>
      <c r="DX1" s="2" t="s">
        <v>127</v>
      </c>
      <c r="DY1" s="2" t="s">
        <v>128</v>
      </c>
      <c r="DZ1" s="3" t="s">
        <v>129</v>
      </c>
      <c r="EA1" s="2" t="s">
        <v>130</v>
      </c>
      <c r="EB1" s="2" t="s">
        <v>131</v>
      </c>
      <c r="EC1" s="3" t="s">
        <v>132</v>
      </c>
      <c r="ED1" s="2" t="s">
        <v>133</v>
      </c>
      <c r="EE1" s="2" t="s">
        <v>134</v>
      </c>
      <c r="EF1" s="2" t="s">
        <v>135</v>
      </c>
      <c r="EG1" s="2" t="s">
        <v>136</v>
      </c>
      <c r="EH1" s="2" t="s">
        <v>137</v>
      </c>
      <c r="EI1" s="2" t="s">
        <v>138</v>
      </c>
      <c r="EJ1" s="2" t="s">
        <v>139</v>
      </c>
      <c r="EK1" s="2" t="s">
        <v>140</v>
      </c>
      <c r="EL1" s="2" t="s">
        <v>141</v>
      </c>
      <c r="EM1" s="2" t="s">
        <v>142</v>
      </c>
      <c r="EN1" s="2" t="s">
        <v>143</v>
      </c>
      <c r="EO1" s="3" t="s">
        <v>144</v>
      </c>
      <c r="EP1" s="2" t="s">
        <v>145</v>
      </c>
      <c r="EQ1" s="3" t="s">
        <v>146</v>
      </c>
      <c r="ER1" s="2" t="s">
        <v>147</v>
      </c>
      <c r="ES1" s="2" t="s">
        <v>148</v>
      </c>
      <c r="ET1" s="2" t="s">
        <v>149</v>
      </c>
      <c r="EU1" s="2" t="s">
        <v>150</v>
      </c>
      <c r="EV1" s="3" t="s">
        <v>151</v>
      </c>
      <c r="EW1" s="2" t="s">
        <v>152</v>
      </c>
      <c r="EX1" s="2" t="s">
        <v>153</v>
      </c>
      <c r="EY1" s="2" t="s">
        <v>154</v>
      </c>
      <c r="EZ1" s="3" t="s">
        <v>155</v>
      </c>
      <c r="FA1" s="2" t="s">
        <v>156</v>
      </c>
      <c r="FB1" s="2" t="s">
        <v>157</v>
      </c>
      <c r="FC1" s="2" t="s">
        <v>158</v>
      </c>
      <c r="FD1" s="2" t="s">
        <v>159</v>
      </c>
      <c r="FE1" s="2" t="s">
        <v>160</v>
      </c>
      <c r="FF1" s="2" t="s">
        <v>161</v>
      </c>
      <c r="FG1" s="2" t="s">
        <v>162</v>
      </c>
      <c r="FH1" s="3" t="s">
        <v>163</v>
      </c>
      <c r="FI1" s="2" t="s">
        <v>164</v>
      </c>
      <c r="FJ1" s="3" t="s">
        <v>165</v>
      </c>
      <c r="FK1" s="3" t="s">
        <v>166</v>
      </c>
      <c r="FL1" s="3" t="s">
        <v>167</v>
      </c>
      <c r="FM1" s="2" t="s">
        <v>168</v>
      </c>
      <c r="FN1" s="2" t="s">
        <v>169</v>
      </c>
      <c r="FO1" s="3" t="s">
        <v>170</v>
      </c>
      <c r="FP1" s="2" t="s">
        <v>171</v>
      </c>
      <c r="FQ1" s="2" t="s">
        <v>172</v>
      </c>
      <c r="FR1" s="2" t="s">
        <v>173</v>
      </c>
      <c r="FS1" s="2" t="s">
        <v>174</v>
      </c>
      <c r="FT1" s="2" t="s">
        <v>175</v>
      </c>
      <c r="FU1" s="2" t="s">
        <v>176</v>
      </c>
      <c r="FV1" s="2" t="s">
        <v>177</v>
      </c>
      <c r="FW1" s="2" t="s">
        <v>178</v>
      </c>
      <c r="FX1" s="2" t="s">
        <v>179</v>
      </c>
    </row>
    <row r="2" spans="1:254" ht="15.75" customHeight="1" x14ac:dyDescent="0.35">
      <c r="B2" s="6" t="s">
        <v>180</v>
      </c>
      <c r="C2" s="5" t="s">
        <v>180</v>
      </c>
      <c r="D2" s="5" t="s">
        <v>180</v>
      </c>
      <c r="E2" s="5" t="s">
        <v>180</v>
      </c>
      <c r="F2" s="5" t="s">
        <v>180</v>
      </c>
      <c r="G2" s="5" t="s">
        <v>180</v>
      </c>
      <c r="H2" s="5" t="s">
        <v>180</v>
      </c>
      <c r="I2" s="5" t="s">
        <v>181</v>
      </c>
      <c r="J2" s="5" t="s">
        <v>181</v>
      </c>
      <c r="K2" s="6" t="s">
        <v>182</v>
      </c>
      <c r="L2" s="5" t="s">
        <v>182</v>
      </c>
      <c r="M2" s="6" t="s">
        <v>182</v>
      </c>
      <c r="N2" s="6" t="s">
        <v>182</v>
      </c>
      <c r="O2" s="5" t="s">
        <v>182</v>
      </c>
      <c r="P2" s="6" t="s">
        <v>182</v>
      </c>
      <c r="Q2" s="5" t="s">
        <v>182</v>
      </c>
      <c r="R2" s="5" t="s">
        <v>183</v>
      </c>
      <c r="S2" s="5" t="s">
        <v>184</v>
      </c>
      <c r="T2" s="5" t="s">
        <v>184</v>
      </c>
      <c r="U2" s="5" t="s">
        <v>184</v>
      </c>
      <c r="V2" s="5" t="s">
        <v>184</v>
      </c>
      <c r="W2" s="5" t="s">
        <v>184</v>
      </c>
      <c r="X2" s="5" t="s">
        <v>185</v>
      </c>
      <c r="Y2" s="5" t="s">
        <v>185</v>
      </c>
      <c r="Z2" s="5" t="s">
        <v>186</v>
      </c>
      <c r="AA2" s="6" t="s">
        <v>186</v>
      </c>
      <c r="AB2" s="5" t="s">
        <v>187</v>
      </c>
      <c r="AC2" s="5" t="s">
        <v>187</v>
      </c>
      <c r="AD2" s="5" t="s">
        <v>188</v>
      </c>
      <c r="AE2" s="5" t="s">
        <v>188</v>
      </c>
      <c r="AF2" s="5" t="s">
        <v>189</v>
      </c>
      <c r="AG2" s="5" t="s">
        <v>190</v>
      </c>
      <c r="AH2" s="5" t="s">
        <v>190</v>
      </c>
      <c r="AI2" s="5" t="s">
        <v>190</v>
      </c>
      <c r="AJ2" s="5" t="s">
        <v>191</v>
      </c>
      <c r="AK2" s="6" t="s">
        <v>191</v>
      </c>
      <c r="AL2" s="5" t="s">
        <v>192</v>
      </c>
      <c r="AM2" s="6" t="s">
        <v>193</v>
      </c>
      <c r="AN2" s="5" t="s">
        <v>194</v>
      </c>
      <c r="AO2" s="6" t="s">
        <v>195</v>
      </c>
      <c r="AP2" s="5" t="s">
        <v>196</v>
      </c>
      <c r="AQ2" s="6" t="s">
        <v>197</v>
      </c>
      <c r="AR2" s="6" t="s">
        <v>198</v>
      </c>
      <c r="AS2" s="6" t="s">
        <v>199</v>
      </c>
      <c r="AT2" s="5" t="s">
        <v>199</v>
      </c>
      <c r="AU2" s="5" t="s">
        <v>199</v>
      </c>
      <c r="AV2" s="5" t="s">
        <v>199</v>
      </c>
      <c r="AW2" s="5" t="s">
        <v>199</v>
      </c>
      <c r="AX2" s="5" t="s">
        <v>200</v>
      </c>
      <c r="AY2" s="5" t="s">
        <v>200</v>
      </c>
      <c r="AZ2" s="6" t="s">
        <v>200</v>
      </c>
      <c r="BA2" s="5" t="s">
        <v>200</v>
      </c>
      <c r="BB2" s="5" t="s">
        <v>200</v>
      </c>
      <c r="BC2" s="5" t="s">
        <v>200</v>
      </c>
      <c r="BD2" s="5" t="s">
        <v>200</v>
      </c>
      <c r="BE2" s="5" t="s">
        <v>200</v>
      </c>
      <c r="BF2" s="52" t="s">
        <v>200</v>
      </c>
      <c r="BG2" s="5" t="s">
        <v>200</v>
      </c>
      <c r="BH2" s="5" t="s">
        <v>200</v>
      </c>
      <c r="BI2" s="5" t="s">
        <v>200</v>
      </c>
      <c r="BJ2" s="5" t="s">
        <v>200</v>
      </c>
      <c r="BK2" s="5" t="s">
        <v>200</v>
      </c>
      <c r="BL2" s="6" t="s">
        <v>200</v>
      </c>
      <c r="BM2" s="5" t="s">
        <v>201</v>
      </c>
      <c r="BN2" s="5" t="s">
        <v>201</v>
      </c>
      <c r="BO2" s="5" t="s">
        <v>201</v>
      </c>
      <c r="BP2" s="5" t="s">
        <v>202</v>
      </c>
      <c r="BQ2" s="5" t="s">
        <v>202</v>
      </c>
      <c r="BR2" s="5" t="s">
        <v>202</v>
      </c>
      <c r="BS2" s="5" t="s">
        <v>203</v>
      </c>
      <c r="BT2" s="5" t="s">
        <v>204</v>
      </c>
      <c r="BU2" s="6" t="s">
        <v>204</v>
      </c>
      <c r="BV2" s="5" t="s">
        <v>205</v>
      </c>
      <c r="BW2" s="5" t="s">
        <v>206</v>
      </c>
      <c r="BX2" s="6" t="s">
        <v>207</v>
      </c>
      <c r="BY2" s="5" t="s">
        <v>207</v>
      </c>
      <c r="BZ2" s="5" t="s">
        <v>208</v>
      </c>
      <c r="CA2" s="5" t="s">
        <v>209</v>
      </c>
      <c r="CB2" s="5" t="s">
        <v>210</v>
      </c>
      <c r="CC2" s="5" t="s">
        <v>210</v>
      </c>
      <c r="CD2" s="5" t="s">
        <v>211</v>
      </c>
      <c r="CE2" s="5" t="s">
        <v>211</v>
      </c>
      <c r="CF2" s="5" t="s">
        <v>211</v>
      </c>
      <c r="CG2" s="5" t="s">
        <v>211</v>
      </c>
      <c r="CH2" s="5" t="s">
        <v>211</v>
      </c>
      <c r="CI2" s="6" t="s">
        <v>212</v>
      </c>
      <c r="CJ2" s="5" t="s">
        <v>213</v>
      </c>
      <c r="CK2" s="5" t="s">
        <v>213</v>
      </c>
      <c r="CL2" s="5" t="s">
        <v>213</v>
      </c>
      <c r="CM2" s="6" t="s">
        <v>214</v>
      </c>
      <c r="CN2" s="6" t="s">
        <v>214</v>
      </c>
      <c r="CO2" s="6" t="s">
        <v>214</v>
      </c>
      <c r="CP2" s="5" t="s">
        <v>215</v>
      </c>
      <c r="CQ2" s="5" t="s">
        <v>215</v>
      </c>
      <c r="CR2" s="5" t="s">
        <v>215</v>
      </c>
      <c r="CS2" s="5" t="s">
        <v>215</v>
      </c>
      <c r="CT2" s="5" t="s">
        <v>215</v>
      </c>
      <c r="CU2" s="5" t="s">
        <v>215</v>
      </c>
      <c r="CV2" s="5" t="s">
        <v>216</v>
      </c>
      <c r="CW2" s="5" t="s">
        <v>216</v>
      </c>
      <c r="CX2" s="5" t="s">
        <v>216</v>
      </c>
      <c r="CY2" s="6" t="s">
        <v>217</v>
      </c>
      <c r="CZ2" s="5" t="s">
        <v>217</v>
      </c>
      <c r="DA2" s="5" t="s">
        <v>217</v>
      </c>
      <c r="DB2" s="5" t="s">
        <v>217</v>
      </c>
      <c r="DC2" s="5" t="s">
        <v>218</v>
      </c>
      <c r="DD2" s="5" t="s">
        <v>218</v>
      </c>
      <c r="DE2" s="5" t="s">
        <v>218</v>
      </c>
      <c r="DF2" s="5" t="s">
        <v>219</v>
      </c>
      <c r="DG2" s="5" t="s">
        <v>220</v>
      </c>
      <c r="DH2" s="5" t="s">
        <v>221</v>
      </c>
      <c r="DI2" s="5" t="s">
        <v>222</v>
      </c>
      <c r="DJ2" s="5" t="s">
        <v>221</v>
      </c>
      <c r="DK2" s="5" t="s">
        <v>223</v>
      </c>
      <c r="DL2" s="5" t="s">
        <v>223</v>
      </c>
      <c r="DM2" s="5" t="s">
        <v>224</v>
      </c>
      <c r="DN2" s="5" t="s">
        <v>224</v>
      </c>
      <c r="DO2" s="5" t="s">
        <v>224</v>
      </c>
      <c r="DP2" s="5" t="s">
        <v>224</v>
      </c>
      <c r="DQ2" s="5" t="s">
        <v>225</v>
      </c>
      <c r="DR2" s="5" t="s">
        <v>225</v>
      </c>
      <c r="DS2" s="5" t="s">
        <v>225</v>
      </c>
      <c r="DT2" s="5" t="s">
        <v>225</v>
      </c>
      <c r="DU2" s="5" t="s">
        <v>225</v>
      </c>
      <c r="DV2" s="5" t="s">
        <v>225</v>
      </c>
      <c r="DW2" s="5" t="s">
        <v>226</v>
      </c>
      <c r="DX2" s="5" t="s">
        <v>226</v>
      </c>
      <c r="DY2" s="5" t="s">
        <v>227</v>
      </c>
      <c r="DZ2" s="6" t="s">
        <v>227</v>
      </c>
      <c r="EA2" s="5" t="s">
        <v>228</v>
      </c>
      <c r="EB2" s="5" t="s">
        <v>228</v>
      </c>
      <c r="EC2" s="6" t="s">
        <v>229</v>
      </c>
      <c r="ED2" s="5" t="s">
        <v>230</v>
      </c>
      <c r="EE2" s="5" t="s">
        <v>230</v>
      </c>
      <c r="EF2" s="5" t="s">
        <v>230</v>
      </c>
      <c r="EG2" s="5" t="s">
        <v>230</v>
      </c>
      <c r="EH2" s="5" t="s">
        <v>231</v>
      </c>
      <c r="EI2" s="5" t="s">
        <v>231</v>
      </c>
      <c r="EJ2" s="5" t="s">
        <v>232</v>
      </c>
      <c r="EK2" s="5" t="s">
        <v>232</v>
      </c>
      <c r="EL2" s="5" t="s">
        <v>233</v>
      </c>
      <c r="EM2" s="5" t="s">
        <v>233</v>
      </c>
      <c r="EN2" s="5" t="s">
        <v>233</v>
      </c>
      <c r="EO2" s="6" t="s">
        <v>234</v>
      </c>
      <c r="EP2" s="5" t="s">
        <v>234</v>
      </c>
      <c r="EQ2" s="6" t="s">
        <v>234</v>
      </c>
      <c r="ER2" s="5" t="s">
        <v>235</v>
      </c>
      <c r="ES2" s="5" t="s">
        <v>235</v>
      </c>
      <c r="ET2" s="5" t="s">
        <v>235</v>
      </c>
      <c r="EU2" s="5" t="s">
        <v>236</v>
      </c>
      <c r="EV2" s="6" t="s">
        <v>237</v>
      </c>
      <c r="EW2" s="5" t="s">
        <v>237</v>
      </c>
      <c r="EX2" s="5" t="s">
        <v>238</v>
      </c>
      <c r="EY2" s="5" t="s">
        <v>238</v>
      </c>
      <c r="EZ2" s="6" t="s">
        <v>239</v>
      </c>
      <c r="FA2" s="5" t="s">
        <v>240</v>
      </c>
      <c r="FB2" s="5" t="s">
        <v>240</v>
      </c>
      <c r="FC2" s="5" t="s">
        <v>241</v>
      </c>
      <c r="FD2" s="5" t="s">
        <v>241</v>
      </c>
      <c r="FE2" s="5" t="s">
        <v>241</v>
      </c>
      <c r="FF2" s="5" t="s">
        <v>241</v>
      </c>
      <c r="FG2" s="5" t="s">
        <v>241</v>
      </c>
      <c r="FH2" s="6" t="s">
        <v>242</v>
      </c>
      <c r="FI2" s="5" t="s">
        <v>242</v>
      </c>
      <c r="FJ2" s="6" t="s">
        <v>242</v>
      </c>
      <c r="FK2" s="6" t="s">
        <v>242</v>
      </c>
      <c r="FL2" s="6" t="s">
        <v>242</v>
      </c>
      <c r="FM2" s="5" t="s">
        <v>242</v>
      </c>
      <c r="FN2" s="5" t="s">
        <v>242</v>
      </c>
      <c r="FO2" s="6" t="s">
        <v>242</v>
      </c>
      <c r="FP2" s="5" t="s">
        <v>242</v>
      </c>
      <c r="FQ2" s="5" t="s">
        <v>242</v>
      </c>
      <c r="FR2" s="5" t="s">
        <v>242</v>
      </c>
      <c r="FS2" s="5" t="s">
        <v>242</v>
      </c>
      <c r="FT2" s="5" t="s">
        <v>243</v>
      </c>
      <c r="FU2" s="5" t="s">
        <v>243</v>
      </c>
      <c r="FV2" s="5" t="s">
        <v>243</v>
      </c>
      <c r="FW2" s="5" t="s">
        <v>243</v>
      </c>
      <c r="FX2" s="5" t="s">
        <v>244</v>
      </c>
    </row>
    <row r="3" spans="1:254" s="7" customFormat="1" ht="30" customHeight="1" x14ac:dyDescent="0.35">
      <c r="B3" s="10" t="s">
        <v>245</v>
      </c>
      <c r="C3" s="9" t="s">
        <v>246</v>
      </c>
      <c r="D3" s="9" t="s">
        <v>247</v>
      </c>
      <c r="E3" s="9" t="s">
        <v>248</v>
      </c>
      <c r="F3" s="9" t="s">
        <v>249</v>
      </c>
      <c r="G3" s="9" t="s">
        <v>250</v>
      </c>
      <c r="H3" s="9" t="s">
        <v>251</v>
      </c>
      <c r="I3" s="9" t="s">
        <v>181</v>
      </c>
      <c r="J3" s="9" t="s">
        <v>252</v>
      </c>
      <c r="K3" s="10" t="s">
        <v>253</v>
      </c>
      <c r="L3" s="9" t="s">
        <v>254</v>
      </c>
      <c r="M3" s="10" t="s">
        <v>255</v>
      </c>
      <c r="N3" s="10" t="s">
        <v>256</v>
      </c>
      <c r="O3" s="9" t="s">
        <v>257</v>
      </c>
      <c r="P3" s="10" t="s">
        <v>258</v>
      </c>
      <c r="Q3" s="9" t="s">
        <v>259</v>
      </c>
      <c r="R3" s="9" t="s">
        <v>183</v>
      </c>
      <c r="S3" s="9" t="s">
        <v>260</v>
      </c>
      <c r="T3" s="9" t="s">
        <v>261</v>
      </c>
      <c r="U3" s="9" t="s">
        <v>262</v>
      </c>
      <c r="V3" s="9" t="s">
        <v>263</v>
      </c>
      <c r="W3" s="9" t="s">
        <v>264</v>
      </c>
      <c r="X3" s="9" t="s">
        <v>215</v>
      </c>
      <c r="Y3" s="9" t="s">
        <v>265</v>
      </c>
      <c r="Z3" s="9" t="s">
        <v>266</v>
      </c>
      <c r="AA3" s="10" t="s">
        <v>186</v>
      </c>
      <c r="AB3" s="9" t="s">
        <v>267</v>
      </c>
      <c r="AC3" s="9" t="s">
        <v>268</v>
      </c>
      <c r="AD3" s="9" t="s">
        <v>211</v>
      </c>
      <c r="AE3" s="9" t="s">
        <v>269</v>
      </c>
      <c r="AF3" s="9" t="s">
        <v>189</v>
      </c>
      <c r="AG3" s="9" t="s">
        <v>270</v>
      </c>
      <c r="AH3" s="9" t="s">
        <v>271</v>
      </c>
      <c r="AI3" s="9" t="s">
        <v>272</v>
      </c>
      <c r="AJ3" s="9" t="s">
        <v>273</v>
      </c>
      <c r="AK3" s="10" t="s">
        <v>274</v>
      </c>
      <c r="AL3" s="9" t="s">
        <v>192</v>
      </c>
      <c r="AM3" s="10" t="s">
        <v>275</v>
      </c>
      <c r="AN3" s="9" t="s">
        <v>194</v>
      </c>
      <c r="AO3" s="10" t="s">
        <v>195</v>
      </c>
      <c r="AP3" s="9" t="s">
        <v>196</v>
      </c>
      <c r="AQ3" s="10" t="s">
        <v>197</v>
      </c>
      <c r="AR3" s="10" t="s">
        <v>198</v>
      </c>
      <c r="AS3" s="10" t="s">
        <v>276</v>
      </c>
      <c r="AT3" s="9" t="s">
        <v>210</v>
      </c>
      <c r="AU3" s="9" t="s">
        <v>277</v>
      </c>
      <c r="AV3" s="9" t="s">
        <v>199</v>
      </c>
      <c r="AW3" s="9" t="s">
        <v>278</v>
      </c>
      <c r="AX3" s="9" t="s">
        <v>279</v>
      </c>
      <c r="AY3" s="9" t="s">
        <v>280</v>
      </c>
      <c r="AZ3" s="10" t="s">
        <v>281</v>
      </c>
      <c r="BA3" s="9" t="s">
        <v>282</v>
      </c>
      <c r="BB3" s="9" t="s">
        <v>283</v>
      </c>
      <c r="BC3" s="9" t="s">
        <v>284</v>
      </c>
      <c r="BD3" s="9" t="s">
        <v>285</v>
      </c>
      <c r="BE3" s="9" t="s">
        <v>286</v>
      </c>
      <c r="BF3" s="51" t="s">
        <v>287</v>
      </c>
      <c r="BG3" s="9" t="s">
        <v>288</v>
      </c>
      <c r="BH3" s="9" t="s">
        <v>289</v>
      </c>
      <c r="BI3" s="9" t="s">
        <v>290</v>
      </c>
      <c r="BJ3" s="9" t="s">
        <v>291</v>
      </c>
      <c r="BK3" s="9" t="s">
        <v>292</v>
      </c>
      <c r="BL3" s="10" t="s">
        <v>293</v>
      </c>
      <c r="BM3" s="9" t="s">
        <v>294</v>
      </c>
      <c r="BN3" s="9" t="s">
        <v>295</v>
      </c>
      <c r="BO3" s="9" t="s">
        <v>296</v>
      </c>
      <c r="BP3" s="9" t="s">
        <v>297</v>
      </c>
      <c r="BQ3" s="9" t="s">
        <v>298</v>
      </c>
      <c r="BR3" s="9" t="s">
        <v>299</v>
      </c>
      <c r="BS3" s="9" t="s">
        <v>203</v>
      </c>
      <c r="BT3" s="9" t="s">
        <v>300</v>
      </c>
      <c r="BU3" s="10" t="s">
        <v>301</v>
      </c>
      <c r="BV3" s="9" t="s">
        <v>205</v>
      </c>
      <c r="BW3" s="9" t="s">
        <v>206</v>
      </c>
      <c r="BX3" s="10" t="s">
        <v>207</v>
      </c>
      <c r="BY3" s="9" t="s">
        <v>302</v>
      </c>
      <c r="BZ3" s="9" t="s">
        <v>303</v>
      </c>
      <c r="CA3" s="9" t="s">
        <v>209</v>
      </c>
      <c r="CB3" s="9" t="s">
        <v>304</v>
      </c>
      <c r="CC3" s="9" t="s">
        <v>305</v>
      </c>
      <c r="CD3" s="9" t="s">
        <v>306</v>
      </c>
      <c r="CE3" s="9" t="s">
        <v>307</v>
      </c>
      <c r="CF3" s="9" t="s">
        <v>308</v>
      </c>
      <c r="CG3" s="9" t="s">
        <v>309</v>
      </c>
      <c r="CH3" s="9" t="s">
        <v>310</v>
      </c>
      <c r="CI3" s="10" t="s">
        <v>212</v>
      </c>
      <c r="CJ3" s="9" t="s">
        <v>311</v>
      </c>
      <c r="CK3" s="9" t="s">
        <v>312</v>
      </c>
      <c r="CL3" s="9" t="s">
        <v>313</v>
      </c>
      <c r="CM3" s="10" t="s">
        <v>314</v>
      </c>
      <c r="CN3" s="10" t="s">
        <v>315</v>
      </c>
      <c r="CO3" s="10" t="s">
        <v>316</v>
      </c>
      <c r="CP3" s="9" t="s">
        <v>317</v>
      </c>
      <c r="CQ3" s="9" t="s">
        <v>318</v>
      </c>
      <c r="CR3" s="9" t="s">
        <v>319</v>
      </c>
      <c r="CS3" s="9" t="s">
        <v>320</v>
      </c>
      <c r="CT3" s="9" t="s">
        <v>321</v>
      </c>
      <c r="CU3" s="9" t="s">
        <v>322</v>
      </c>
      <c r="CV3" s="9" t="s">
        <v>323</v>
      </c>
      <c r="CW3" s="9" t="s">
        <v>324</v>
      </c>
      <c r="CX3" s="9" t="s">
        <v>325</v>
      </c>
      <c r="CY3" s="10" t="s">
        <v>326</v>
      </c>
      <c r="CZ3" s="9" t="s">
        <v>327</v>
      </c>
      <c r="DA3" s="9" t="s">
        <v>328</v>
      </c>
      <c r="DB3" s="9" t="s">
        <v>329</v>
      </c>
      <c r="DC3" s="9" t="s">
        <v>330</v>
      </c>
      <c r="DD3" s="9" t="s">
        <v>329</v>
      </c>
      <c r="DE3" s="9" t="s">
        <v>331</v>
      </c>
      <c r="DF3" s="9" t="s">
        <v>332</v>
      </c>
      <c r="DG3" s="9" t="s">
        <v>220</v>
      </c>
      <c r="DH3" s="9" t="s">
        <v>221</v>
      </c>
      <c r="DI3" s="9" t="s">
        <v>196</v>
      </c>
      <c r="DJ3" s="9" t="s">
        <v>333</v>
      </c>
      <c r="DK3" s="9" t="s">
        <v>223</v>
      </c>
      <c r="DL3" s="9" t="s">
        <v>334</v>
      </c>
      <c r="DM3" s="9" t="s">
        <v>335</v>
      </c>
      <c r="DN3" s="9" t="s">
        <v>336</v>
      </c>
      <c r="DO3" s="9" t="s">
        <v>337</v>
      </c>
      <c r="DP3" s="9" t="s">
        <v>338</v>
      </c>
      <c r="DQ3" s="9" t="s">
        <v>339</v>
      </c>
      <c r="DR3" s="9" t="s">
        <v>340</v>
      </c>
      <c r="DS3" s="9" t="s">
        <v>341</v>
      </c>
      <c r="DT3" s="9" t="s">
        <v>342</v>
      </c>
      <c r="DU3" s="9" t="s">
        <v>343</v>
      </c>
      <c r="DV3" s="9" t="s">
        <v>344</v>
      </c>
      <c r="DW3" s="9" t="s">
        <v>226</v>
      </c>
      <c r="DX3" s="9" t="s">
        <v>345</v>
      </c>
      <c r="DY3" s="9" t="s">
        <v>346</v>
      </c>
      <c r="DZ3" s="10" t="s">
        <v>227</v>
      </c>
      <c r="EA3" s="9" t="s">
        <v>347</v>
      </c>
      <c r="EB3" s="9" t="s">
        <v>348</v>
      </c>
      <c r="EC3" s="10" t="s">
        <v>349</v>
      </c>
      <c r="ED3" s="9" t="s">
        <v>350</v>
      </c>
      <c r="EE3" s="9" t="s">
        <v>351</v>
      </c>
      <c r="EF3" s="9" t="s">
        <v>352</v>
      </c>
      <c r="EG3" s="9" t="s">
        <v>353</v>
      </c>
      <c r="EH3" s="9" t="s">
        <v>354</v>
      </c>
      <c r="EI3" s="9" t="s">
        <v>355</v>
      </c>
      <c r="EJ3" s="9" t="s">
        <v>356</v>
      </c>
      <c r="EK3" s="9" t="s">
        <v>357</v>
      </c>
      <c r="EL3" s="9" t="s">
        <v>358</v>
      </c>
      <c r="EM3" s="9" t="s">
        <v>359</v>
      </c>
      <c r="EN3" s="9" t="s">
        <v>360</v>
      </c>
      <c r="EO3" s="10" t="s">
        <v>361</v>
      </c>
      <c r="EP3" s="9" t="s">
        <v>362</v>
      </c>
      <c r="EQ3" s="10" t="s">
        <v>363</v>
      </c>
      <c r="ER3" s="9" t="s">
        <v>364</v>
      </c>
      <c r="ES3" s="9" t="s">
        <v>220</v>
      </c>
      <c r="ET3" s="9" t="s">
        <v>365</v>
      </c>
      <c r="EU3" s="9" t="s">
        <v>366</v>
      </c>
      <c r="EV3" s="10" t="s">
        <v>367</v>
      </c>
      <c r="EW3" s="9" t="s">
        <v>368</v>
      </c>
      <c r="EX3" s="9" t="s">
        <v>369</v>
      </c>
      <c r="EY3" s="9" t="s">
        <v>370</v>
      </c>
      <c r="EZ3" s="10" t="s">
        <v>239</v>
      </c>
      <c r="FA3" s="9" t="s">
        <v>371</v>
      </c>
      <c r="FB3" s="9" t="s">
        <v>372</v>
      </c>
      <c r="FC3" s="9" t="s">
        <v>373</v>
      </c>
      <c r="FD3" s="9" t="s">
        <v>374</v>
      </c>
      <c r="FE3" s="9" t="s">
        <v>375</v>
      </c>
      <c r="FF3" s="9" t="s">
        <v>376</v>
      </c>
      <c r="FG3" s="9" t="s">
        <v>377</v>
      </c>
      <c r="FH3" s="10" t="s">
        <v>378</v>
      </c>
      <c r="FI3" s="9" t="s">
        <v>379</v>
      </c>
      <c r="FJ3" s="10" t="s">
        <v>380</v>
      </c>
      <c r="FK3" s="10" t="s">
        <v>381</v>
      </c>
      <c r="FL3" s="10" t="s">
        <v>382</v>
      </c>
      <c r="FM3" s="9" t="s">
        <v>383</v>
      </c>
      <c r="FN3" s="9" t="s">
        <v>384</v>
      </c>
      <c r="FO3" s="10" t="s">
        <v>385</v>
      </c>
      <c r="FP3" s="9" t="s">
        <v>386</v>
      </c>
      <c r="FQ3" s="9" t="s">
        <v>387</v>
      </c>
      <c r="FR3" s="9" t="s">
        <v>388</v>
      </c>
      <c r="FS3" s="9" t="s">
        <v>389</v>
      </c>
      <c r="FT3" s="9" t="s">
        <v>243</v>
      </c>
      <c r="FU3" s="9" t="s">
        <v>390</v>
      </c>
      <c r="FV3" s="9" t="s">
        <v>391</v>
      </c>
      <c r="FW3" s="9" t="s">
        <v>392</v>
      </c>
      <c r="FX3" s="9" t="s">
        <v>393</v>
      </c>
    </row>
    <row r="4" spans="1:254" x14ac:dyDescent="0.25">
      <c r="FX4" s="11"/>
    </row>
    <row r="5" spans="1:254" s="12" customFormat="1" x14ac:dyDescent="0.25">
      <c r="A5" s="12" t="s">
        <v>420</v>
      </c>
      <c r="B5" s="13">
        <v>6522.7</v>
      </c>
      <c r="C5" s="13">
        <v>35527.199999999997</v>
      </c>
      <c r="D5" s="13">
        <v>5502.8</v>
      </c>
      <c r="E5" s="13">
        <v>22249.5</v>
      </c>
      <c r="F5" s="13">
        <v>1573</v>
      </c>
      <c r="G5" s="13">
        <v>1113.5</v>
      </c>
      <c r="H5" s="13">
        <v>7730.6999999999989</v>
      </c>
      <c r="I5" s="13">
        <v>2159.4</v>
      </c>
      <c r="J5" s="13">
        <v>263</v>
      </c>
      <c r="K5" s="13">
        <v>2245.9</v>
      </c>
      <c r="L5" s="13">
        <v>1068.9000000000001</v>
      </c>
      <c r="M5" s="13">
        <v>51854</v>
      </c>
      <c r="N5" s="13">
        <v>13522.3</v>
      </c>
      <c r="O5" s="13">
        <v>330</v>
      </c>
      <c r="P5" s="13">
        <v>36706.5</v>
      </c>
      <c r="Q5" s="13">
        <v>6066.5</v>
      </c>
      <c r="R5" s="13">
        <v>1631.5</v>
      </c>
      <c r="S5" s="13">
        <v>163.30000000000001</v>
      </c>
      <c r="T5" s="13">
        <v>52.3</v>
      </c>
      <c r="U5" s="13">
        <v>264</v>
      </c>
      <c r="V5" s="13">
        <v>210.4</v>
      </c>
      <c r="W5" s="13">
        <v>50</v>
      </c>
      <c r="X5" s="13">
        <v>954</v>
      </c>
      <c r="Y5" s="13">
        <v>231.3</v>
      </c>
      <c r="Z5" s="13">
        <v>31107.200000000001</v>
      </c>
      <c r="AA5" s="13">
        <v>28046.7</v>
      </c>
      <c r="AB5" s="13">
        <v>940</v>
      </c>
      <c r="AC5" s="13">
        <v>1259.4000000000001</v>
      </c>
      <c r="AD5" s="13">
        <v>94.6</v>
      </c>
      <c r="AE5" s="13">
        <v>171</v>
      </c>
      <c r="AF5" s="13">
        <v>624.79999999999995</v>
      </c>
      <c r="AG5" s="13">
        <v>1004.3</v>
      </c>
      <c r="AH5" s="13">
        <v>385.5</v>
      </c>
      <c r="AI5" s="13">
        <v>164</v>
      </c>
      <c r="AJ5" s="13">
        <v>177.4</v>
      </c>
      <c r="AK5" s="13">
        <v>276</v>
      </c>
      <c r="AL5" s="13">
        <v>388.1</v>
      </c>
      <c r="AM5" s="13">
        <v>328.3</v>
      </c>
      <c r="AN5" s="13">
        <v>4477.2</v>
      </c>
      <c r="AO5" s="13">
        <v>84847.5</v>
      </c>
      <c r="AP5" s="13">
        <v>240.2</v>
      </c>
      <c r="AQ5" s="13">
        <v>61854.240000000005</v>
      </c>
      <c r="AR5" s="13">
        <v>6398.9</v>
      </c>
      <c r="AS5" s="13">
        <v>2335.9</v>
      </c>
      <c r="AT5" s="13">
        <v>291</v>
      </c>
      <c r="AU5" s="13">
        <v>313.3</v>
      </c>
      <c r="AV5" s="13">
        <v>256</v>
      </c>
      <c r="AW5" s="13">
        <v>68</v>
      </c>
      <c r="AX5" s="13">
        <v>425.6</v>
      </c>
      <c r="AY5" s="13">
        <v>12573.9</v>
      </c>
      <c r="AZ5" s="13">
        <v>9256.2999999999993</v>
      </c>
      <c r="BA5" s="13">
        <v>7775.2</v>
      </c>
      <c r="BB5" s="13">
        <v>22660.2</v>
      </c>
      <c r="BC5" s="13">
        <v>3621</v>
      </c>
      <c r="BD5" s="13">
        <v>1298.8</v>
      </c>
      <c r="BE5" s="13">
        <v>25605.5</v>
      </c>
      <c r="BF5" s="13">
        <v>930</v>
      </c>
      <c r="BG5" s="13">
        <v>593.29999999999995</v>
      </c>
      <c r="BH5" s="13">
        <v>261.8</v>
      </c>
      <c r="BI5" s="13">
        <v>6317.4</v>
      </c>
      <c r="BJ5" s="13">
        <v>30388.400000000001</v>
      </c>
      <c r="BK5" s="13">
        <v>119.9</v>
      </c>
      <c r="BL5" s="13">
        <v>364.5</v>
      </c>
      <c r="BM5" s="13">
        <v>3293.1</v>
      </c>
      <c r="BN5" s="13">
        <v>1299.0999999999999</v>
      </c>
      <c r="BO5" s="13">
        <v>181.8</v>
      </c>
      <c r="BP5" s="13">
        <v>5660.7</v>
      </c>
      <c r="BQ5" s="13">
        <v>4505.2</v>
      </c>
      <c r="BR5" s="13">
        <v>1136.5</v>
      </c>
      <c r="BS5" s="13">
        <v>404.1</v>
      </c>
      <c r="BT5" s="13">
        <v>410</v>
      </c>
      <c r="BU5" s="13">
        <v>1248.2</v>
      </c>
      <c r="BV5" s="13">
        <v>2002.5</v>
      </c>
      <c r="BW5" s="13">
        <v>69.8</v>
      </c>
      <c r="BX5" s="13">
        <v>470.3</v>
      </c>
      <c r="BY5" s="13">
        <v>206</v>
      </c>
      <c r="BZ5" s="13">
        <v>153.30000000000001</v>
      </c>
      <c r="CA5" s="13">
        <v>75996.34</v>
      </c>
      <c r="CB5" s="13">
        <v>192</v>
      </c>
      <c r="CC5" s="13">
        <v>215.3</v>
      </c>
      <c r="CD5" s="13">
        <v>153.80000000000001</v>
      </c>
      <c r="CE5" s="13">
        <v>126.9</v>
      </c>
      <c r="CF5" s="13">
        <v>204.3</v>
      </c>
      <c r="CG5" s="13">
        <v>103.2</v>
      </c>
      <c r="CH5" s="13">
        <v>703.3</v>
      </c>
      <c r="CI5" s="13">
        <v>928.6</v>
      </c>
      <c r="CJ5" s="13">
        <v>5139.1200000000008</v>
      </c>
      <c r="CK5" s="13">
        <v>1310.0999999999999</v>
      </c>
      <c r="CL5" s="13">
        <v>744.5</v>
      </c>
      <c r="CM5" s="13">
        <v>29399.82</v>
      </c>
      <c r="CN5" s="13">
        <v>14778.3</v>
      </c>
      <c r="CO5" s="13">
        <v>1005.2</v>
      </c>
      <c r="CP5" s="13">
        <v>802.1</v>
      </c>
      <c r="CQ5" s="13">
        <v>234.3</v>
      </c>
      <c r="CR5" s="13">
        <v>319.39999999999998</v>
      </c>
      <c r="CS5" s="13">
        <v>104.3</v>
      </c>
      <c r="CT5" s="13">
        <v>406</v>
      </c>
      <c r="CU5" s="13">
        <v>50</v>
      </c>
      <c r="CV5" s="13">
        <v>205</v>
      </c>
      <c r="CW5" s="13">
        <v>470.5</v>
      </c>
      <c r="CX5" s="13">
        <v>50</v>
      </c>
      <c r="CY5" s="13">
        <v>1909.1</v>
      </c>
      <c r="CZ5" s="13">
        <v>202.3</v>
      </c>
      <c r="DA5" s="13">
        <v>322.5</v>
      </c>
      <c r="DB5" s="13">
        <v>182</v>
      </c>
      <c r="DC5" s="13">
        <v>157</v>
      </c>
      <c r="DD5" s="13">
        <v>316.8</v>
      </c>
      <c r="DE5" s="13">
        <v>20259.960000000003</v>
      </c>
      <c r="DF5" s="13">
        <v>95</v>
      </c>
      <c r="DG5" s="13">
        <v>1906.6</v>
      </c>
      <c r="DH5" s="13">
        <v>2484.1</v>
      </c>
      <c r="DI5" s="13">
        <v>640</v>
      </c>
      <c r="DJ5" s="13">
        <v>485.5</v>
      </c>
      <c r="DK5" s="13">
        <v>5728.7</v>
      </c>
      <c r="DL5" s="13">
        <v>234.8</v>
      </c>
      <c r="DM5" s="13">
        <v>1303.0999999999999</v>
      </c>
      <c r="DN5" s="13">
        <v>3231</v>
      </c>
      <c r="DO5" s="13">
        <v>201</v>
      </c>
      <c r="DP5" s="13">
        <v>817</v>
      </c>
      <c r="DQ5" s="13">
        <v>1367.8</v>
      </c>
      <c r="DR5" s="13">
        <v>671.2</v>
      </c>
      <c r="DS5" s="13">
        <v>180.5</v>
      </c>
      <c r="DT5" s="13">
        <v>359.7</v>
      </c>
      <c r="DU5" s="13">
        <v>213.8</v>
      </c>
      <c r="DV5" s="13">
        <v>311.89999999999998</v>
      </c>
      <c r="DW5" s="13">
        <v>166.8</v>
      </c>
      <c r="DX5" s="13">
        <v>312.7</v>
      </c>
      <c r="DY5" s="13">
        <v>739</v>
      </c>
      <c r="DZ5" s="13">
        <v>551.79999999999995</v>
      </c>
      <c r="EA5" s="13">
        <v>570.9</v>
      </c>
      <c r="EB5" s="13">
        <v>302.2</v>
      </c>
      <c r="EC5" s="13">
        <v>1586.6</v>
      </c>
      <c r="ED5" s="13">
        <v>193.5</v>
      </c>
      <c r="EE5" s="13">
        <v>1434.6</v>
      </c>
      <c r="EF5" s="13">
        <v>256.60000000000002</v>
      </c>
      <c r="EG5" s="13">
        <v>251</v>
      </c>
      <c r="EH5" s="13">
        <v>14492.9</v>
      </c>
      <c r="EI5" s="13">
        <v>10327.200000000001</v>
      </c>
      <c r="EJ5" s="13">
        <v>686</v>
      </c>
      <c r="EK5" s="13">
        <v>467.5</v>
      </c>
      <c r="EL5" s="13">
        <v>395.9</v>
      </c>
      <c r="EM5" s="13">
        <v>1001.6</v>
      </c>
      <c r="EN5" s="13">
        <v>327.5</v>
      </c>
      <c r="EO5" s="13">
        <v>421</v>
      </c>
      <c r="EP5" s="13">
        <v>2567.5</v>
      </c>
      <c r="EQ5" s="13">
        <v>313.5</v>
      </c>
      <c r="ER5" s="13">
        <v>175.4</v>
      </c>
      <c r="ES5" s="13">
        <v>196.4</v>
      </c>
      <c r="ET5" s="13">
        <v>577.5</v>
      </c>
      <c r="EU5" s="13">
        <v>76.5</v>
      </c>
      <c r="EV5" s="13">
        <v>863.6</v>
      </c>
      <c r="EW5" s="13">
        <v>170</v>
      </c>
      <c r="EX5" s="13">
        <v>789</v>
      </c>
      <c r="EY5" s="13">
        <v>131</v>
      </c>
      <c r="EZ5" s="13">
        <v>3470.3</v>
      </c>
      <c r="FA5" s="13">
        <v>308.60000000000002</v>
      </c>
      <c r="FB5" s="13">
        <v>2106.3000000000002</v>
      </c>
      <c r="FC5" s="13">
        <v>407</v>
      </c>
      <c r="FD5" s="13">
        <v>86.2</v>
      </c>
      <c r="FE5" s="13">
        <v>197</v>
      </c>
      <c r="FF5" s="13">
        <v>128</v>
      </c>
      <c r="FG5" s="13">
        <v>71</v>
      </c>
      <c r="FH5" s="13">
        <v>1772.9</v>
      </c>
      <c r="FI5" s="13">
        <v>2017</v>
      </c>
      <c r="FJ5" s="13">
        <v>2574.3000000000002</v>
      </c>
      <c r="FK5" s="13">
        <v>8182.1</v>
      </c>
      <c r="FL5" s="13">
        <v>3824.5</v>
      </c>
      <c r="FM5" s="13">
        <v>22015.9</v>
      </c>
      <c r="FN5" s="13">
        <v>1093</v>
      </c>
      <c r="FO5" s="13">
        <v>2293</v>
      </c>
      <c r="FP5" s="13">
        <v>989.2</v>
      </c>
      <c r="FQ5" s="13">
        <v>170.8</v>
      </c>
      <c r="FR5" s="13">
        <v>189.4</v>
      </c>
      <c r="FS5" s="13">
        <v>60.5</v>
      </c>
      <c r="FT5" s="13">
        <v>826.8</v>
      </c>
      <c r="FU5" s="13">
        <v>698.6</v>
      </c>
      <c r="FV5" s="13">
        <v>167.6</v>
      </c>
      <c r="FW5" s="13">
        <v>57.5</v>
      </c>
      <c r="FX5" s="14">
        <v>21525.8</v>
      </c>
      <c r="FY5" s="13">
        <f>SUM(B5:FX5)</f>
        <v>860077.38000000012</v>
      </c>
      <c r="FZ5" s="13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</row>
    <row r="6" spans="1:254" ht="16.5" customHeight="1" x14ac:dyDescent="0.25">
      <c r="A6" t="s">
        <v>421</v>
      </c>
      <c r="B6" s="14">
        <v>5087.8</v>
      </c>
      <c r="C6" s="14">
        <v>20021.3</v>
      </c>
      <c r="D6" s="14">
        <v>4964</v>
      </c>
      <c r="E6" s="14">
        <v>11748.4</v>
      </c>
      <c r="F6" s="14">
        <v>640.9</v>
      </c>
      <c r="G6" s="14">
        <v>459.2</v>
      </c>
      <c r="H6" s="14">
        <v>6686</v>
      </c>
      <c r="I6" s="14">
        <v>1550.1</v>
      </c>
      <c r="J6" s="14">
        <v>182.4</v>
      </c>
      <c r="K6" s="14">
        <v>1461.7</v>
      </c>
      <c r="L6" s="14">
        <v>847.7</v>
      </c>
      <c r="M6" s="14">
        <v>19429.099999999999</v>
      </c>
      <c r="N6" s="14">
        <v>2905.2</v>
      </c>
      <c r="O6" s="14">
        <v>197.4</v>
      </c>
      <c r="P6" s="14">
        <v>31044.3</v>
      </c>
      <c r="Q6" s="14">
        <v>3511.8</v>
      </c>
      <c r="R6" s="14">
        <v>995.1</v>
      </c>
      <c r="S6" s="14">
        <v>123.1</v>
      </c>
      <c r="T6" s="14">
        <v>37.9</v>
      </c>
      <c r="U6" s="14">
        <v>189.1</v>
      </c>
      <c r="V6" s="14">
        <v>110</v>
      </c>
      <c r="W6" s="14">
        <v>14.3</v>
      </c>
      <c r="X6" s="14">
        <v>780</v>
      </c>
      <c r="Y6" s="14">
        <v>105.8</v>
      </c>
      <c r="Z6" s="14">
        <v>10336.9</v>
      </c>
      <c r="AA6" s="14">
        <v>7061.9</v>
      </c>
      <c r="AB6" s="14">
        <v>333</v>
      </c>
      <c r="AC6" s="14">
        <v>522.6</v>
      </c>
      <c r="AD6" s="14">
        <v>50.4</v>
      </c>
      <c r="AE6" s="14">
        <v>88.7</v>
      </c>
      <c r="AF6" s="14">
        <v>186.7</v>
      </c>
      <c r="AG6" s="14">
        <v>651.20000000000005</v>
      </c>
      <c r="AH6" s="14">
        <v>252.7</v>
      </c>
      <c r="AI6" s="14">
        <v>135</v>
      </c>
      <c r="AJ6" s="14">
        <v>151.6</v>
      </c>
      <c r="AK6" s="14">
        <v>229.9</v>
      </c>
      <c r="AL6" s="14">
        <v>243</v>
      </c>
      <c r="AM6" s="14">
        <v>172</v>
      </c>
      <c r="AN6" s="14">
        <v>2731.4</v>
      </c>
      <c r="AO6" s="14">
        <v>53053.599999999999</v>
      </c>
      <c r="AP6" s="14">
        <v>136.6</v>
      </c>
      <c r="AQ6" s="14">
        <v>10664</v>
      </c>
      <c r="AR6" s="14">
        <v>2657.6</v>
      </c>
      <c r="AS6" s="14">
        <v>598.70000000000005</v>
      </c>
      <c r="AT6" s="14">
        <v>119</v>
      </c>
      <c r="AU6" s="14">
        <v>173.9</v>
      </c>
      <c r="AV6" s="14">
        <v>98.7</v>
      </c>
      <c r="AW6" s="14">
        <v>33</v>
      </c>
      <c r="AX6" s="14">
        <v>256.5</v>
      </c>
      <c r="AY6" s="14">
        <v>8776</v>
      </c>
      <c r="AZ6" s="14">
        <v>4799.6000000000004</v>
      </c>
      <c r="BA6" s="14">
        <v>4069.2</v>
      </c>
      <c r="BB6" s="14">
        <v>15550.7</v>
      </c>
      <c r="BC6" s="14">
        <v>661.9</v>
      </c>
      <c r="BD6" s="14">
        <v>514</v>
      </c>
      <c r="BE6" s="14">
        <v>5433.5</v>
      </c>
      <c r="BF6" s="14">
        <v>573.6</v>
      </c>
      <c r="BG6" s="14">
        <v>232.5</v>
      </c>
      <c r="BH6" s="14">
        <v>185.9</v>
      </c>
      <c r="BI6" s="14">
        <v>976.7</v>
      </c>
      <c r="BJ6" s="14">
        <v>12652</v>
      </c>
      <c r="BK6" s="14">
        <v>52.5</v>
      </c>
      <c r="BL6" s="14">
        <v>251.1</v>
      </c>
      <c r="BM6" s="14">
        <v>1978.4</v>
      </c>
      <c r="BN6" s="14">
        <v>729.5</v>
      </c>
      <c r="BO6" s="14">
        <v>109.6</v>
      </c>
      <c r="BP6" s="14">
        <v>3032.2</v>
      </c>
      <c r="BQ6" s="14">
        <v>1577.2</v>
      </c>
      <c r="BR6" s="14">
        <v>781.2</v>
      </c>
      <c r="BS6" s="14">
        <v>153.30000000000001</v>
      </c>
      <c r="BT6" s="14">
        <v>166</v>
      </c>
      <c r="BU6" s="14">
        <v>425.5</v>
      </c>
      <c r="BV6" s="14">
        <v>670</v>
      </c>
      <c r="BW6" s="14">
        <v>32</v>
      </c>
      <c r="BX6" s="14">
        <v>376</v>
      </c>
      <c r="BY6" s="14">
        <v>127.3</v>
      </c>
      <c r="BZ6" s="14">
        <v>52.7</v>
      </c>
      <c r="CA6" s="14">
        <v>24139.7</v>
      </c>
      <c r="CB6" s="14">
        <v>128.5</v>
      </c>
      <c r="CC6" s="14">
        <v>24</v>
      </c>
      <c r="CD6" s="14">
        <v>82</v>
      </c>
      <c r="CE6" s="14">
        <v>54.1</v>
      </c>
      <c r="CF6" s="14">
        <v>116.8</v>
      </c>
      <c r="CG6" s="14">
        <v>86.4</v>
      </c>
      <c r="CH6" s="14">
        <v>468</v>
      </c>
      <c r="CI6" s="14">
        <v>482.2</v>
      </c>
      <c r="CJ6" s="14">
        <v>2229</v>
      </c>
      <c r="CK6" s="14">
        <v>541.79999999999995</v>
      </c>
      <c r="CL6" s="14">
        <v>416.8</v>
      </c>
      <c r="CM6" s="14">
        <v>10615.5</v>
      </c>
      <c r="CN6" s="14">
        <v>6093.3</v>
      </c>
      <c r="CO6" s="14">
        <v>490.6</v>
      </c>
      <c r="CP6" s="14">
        <v>629.9</v>
      </c>
      <c r="CQ6" s="14">
        <v>134.19999999999999</v>
      </c>
      <c r="CR6" s="14">
        <v>133.80000000000001</v>
      </c>
      <c r="CS6" s="14">
        <v>79.7</v>
      </c>
      <c r="CT6" s="14">
        <v>177.6</v>
      </c>
      <c r="CU6" s="14">
        <v>7.2</v>
      </c>
      <c r="CV6" s="14">
        <v>110.5</v>
      </c>
      <c r="CW6" s="14">
        <v>255</v>
      </c>
      <c r="CX6" s="14">
        <v>18</v>
      </c>
      <c r="CY6" s="14">
        <v>1096.3</v>
      </c>
      <c r="CZ6" s="14">
        <v>53.4</v>
      </c>
      <c r="DA6" s="14">
        <v>107.7</v>
      </c>
      <c r="DB6" s="14">
        <v>46</v>
      </c>
      <c r="DC6" s="14">
        <v>112.3</v>
      </c>
      <c r="DD6" s="14">
        <v>118</v>
      </c>
      <c r="DE6" s="14">
        <v>11207.2</v>
      </c>
      <c r="DF6" s="14">
        <v>53.9</v>
      </c>
      <c r="DG6" s="14">
        <v>1094.4000000000001</v>
      </c>
      <c r="DH6" s="14">
        <v>1598.6</v>
      </c>
      <c r="DI6" s="14">
        <v>313.39999999999998</v>
      </c>
      <c r="DJ6" s="14">
        <v>274.7</v>
      </c>
      <c r="DK6" s="14">
        <v>3489.8</v>
      </c>
      <c r="DL6" s="14">
        <v>140.19999999999999</v>
      </c>
      <c r="DM6" s="14">
        <v>857.4</v>
      </c>
      <c r="DN6" s="14">
        <v>2211.1</v>
      </c>
      <c r="DO6" s="14">
        <v>87.4</v>
      </c>
      <c r="DP6" s="14">
        <v>322</v>
      </c>
      <c r="DQ6" s="14">
        <v>1078.4000000000001</v>
      </c>
      <c r="DR6" s="14">
        <v>491.9</v>
      </c>
      <c r="DS6" s="14">
        <v>161.1</v>
      </c>
      <c r="DT6" s="14">
        <v>210.2</v>
      </c>
      <c r="DU6" s="14">
        <v>106.4</v>
      </c>
      <c r="DV6" s="14">
        <v>167.4</v>
      </c>
      <c r="DW6" s="14">
        <v>55</v>
      </c>
      <c r="DX6" s="14">
        <v>78.900000000000006</v>
      </c>
      <c r="DY6" s="14">
        <v>245.8</v>
      </c>
      <c r="DZ6" s="14">
        <v>215.9</v>
      </c>
      <c r="EA6" s="14">
        <v>358.5</v>
      </c>
      <c r="EB6" s="14">
        <v>97.8</v>
      </c>
      <c r="EC6" s="14">
        <v>103.5</v>
      </c>
      <c r="ED6" s="14">
        <v>139.80000000000001</v>
      </c>
      <c r="EE6" s="14">
        <v>1055.5</v>
      </c>
      <c r="EF6" s="14">
        <v>160</v>
      </c>
      <c r="EG6" s="14">
        <v>143.80000000000001</v>
      </c>
      <c r="EH6" s="14">
        <v>11953.1</v>
      </c>
      <c r="EI6" s="14">
        <v>5647</v>
      </c>
      <c r="EJ6" s="14">
        <v>277</v>
      </c>
      <c r="EK6" s="14">
        <v>240.6</v>
      </c>
      <c r="EL6" s="14">
        <v>218</v>
      </c>
      <c r="EM6" s="14">
        <v>707.4</v>
      </c>
      <c r="EN6" s="14">
        <v>153.4</v>
      </c>
      <c r="EO6" s="14">
        <v>115</v>
      </c>
      <c r="EP6" s="14">
        <v>547.5</v>
      </c>
      <c r="EQ6" s="14">
        <v>77</v>
      </c>
      <c r="ER6" s="14">
        <v>131</v>
      </c>
      <c r="ES6" s="14">
        <v>134</v>
      </c>
      <c r="ET6" s="14">
        <v>535.70000000000005</v>
      </c>
      <c r="EU6" s="14">
        <v>43</v>
      </c>
      <c r="EV6" s="14">
        <v>217.5</v>
      </c>
      <c r="EW6" s="14">
        <v>84.2</v>
      </c>
      <c r="EX6" s="14">
        <v>561</v>
      </c>
      <c r="EY6" s="14">
        <v>74.599999999999994</v>
      </c>
      <c r="EZ6" s="14">
        <v>1484</v>
      </c>
      <c r="FA6" s="14">
        <v>193.9</v>
      </c>
      <c r="FB6" s="14">
        <v>696.4</v>
      </c>
      <c r="FC6" s="14">
        <v>236.6</v>
      </c>
      <c r="FD6" s="14">
        <v>49.2</v>
      </c>
      <c r="FE6" s="14">
        <v>106.7</v>
      </c>
      <c r="FF6" s="14">
        <v>64</v>
      </c>
      <c r="FG6" s="14">
        <v>36</v>
      </c>
      <c r="FH6" s="14">
        <v>935</v>
      </c>
      <c r="FI6" s="14">
        <v>755.8</v>
      </c>
      <c r="FJ6" s="14">
        <v>1441.1</v>
      </c>
      <c r="FK6" s="14">
        <v>1899.1</v>
      </c>
      <c r="FL6" s="14">
        <v>1360.7</v>
      </c>
      <c r="FM6" s="14">
        <v>16424.099999999999</v>
      </c>
      <c r="FN6" s="14">
        <v>595.70000000000005</v>
      </c>
      <c r="FO6" s="14">
        <v>1297.3</v>
      </c>
      <c r="FP6" s="14">
        <v>455.7</v>
      </c>
      <c r="FQ6" s="14">
        <v>65</v>
      </c>
      <c r="FR6" s="14">
        <v>48</v>
      </c>
      <c r="FS6" s="14">
        <v>39.700000000000003</v>
      </c>
      <c r="FT6" s="14">
        <v>557.9</v>
      </c>
      <c r="FU6" s="14">
        <v>422.5</v>
      </c>
      <c r="FV6" s="14">
        <v>87.8</v>
      </c>
      <c r="FW6" s="14">
        <v>26.8</v>
      </c>
      <c r="FX6" s="14"/>
      <c r="FY6" s="13">
        <f>SUM(B6:FX6)</f>
        <v>395535.60000000027</v>
      </c>
      <c r="FZ6" s="13"/>
      <c r="GA6" s="13"/>
      <c r="GB6" s="13"/>
      <c r="GC6" s="13"/>
    </row>
    <row r="7" spans="1:254" x14ac:dyDescent="0.25">
      <c r="B7" s="15"/>
      <c r="C7" s="15"/>
      <c r="D7" s="15"/>
      <c r="E7" s="15"/>
      <c r="F7" s="15"/>
      <c r="G7" s="16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7"/>
      <c r="FW7" s="15"/>
      <c r="FX7" s="17"/>
    </row>
    <row r="8" spans="1:254" x14ac:dyDescent="0.25">
      <c r="A8" t="s">
        <v>426</v>
      </c>
      <c r="B8" s="17">
        <v>72816017.049999997</v>
      </c>
      <c r="C8" s="17">
        <v>374148236.75977516</v>
      </c>
      <c r="D8" s="17">
        <v>62224590.768000007</v>
      </c>
      <c r="E8" s="17">
        <v>232279633.234</v>
      </c>
      <c r="F8" s="17">
        <v>17081713.059999999</v>
      </c>
      <c r="G8" s="17">
        <v>12253201.73</v>
      </c>
      <c r="H8" s="17">
        <v>86161995.262000009</v>
      </c>
      <c r="I8" s="17">
        <v>22641780.809999999</v>
      </c>
      <c r="J8" s="17">
        <v>3938391.9</v>
      </c>
      <c r="K8" s="17">
        <v>24995730.359999999</v>
      </c>
      <c r="L8" s="17">
        <v>13505364.27</v>
      </c>
      <c r="M8" s="17">
        <v>553672824.47000003</v>
      </c>
      <c r="N8" s="17">
        <v>137612565.58000001</v>
      </c>
      <c r="O8" s="17">
        <v>4833347.62</v>
      </c>
      <c r="P8" s="17">
        <v>424034633.58399999</v>
      </c>
      <c r="Q8" s="17">
        <v>62522143.43</v>
      </c>
      <c r="R8" s="17">
        <v>17711655.25</v>
      </c>
      <c r="S8" s="17">
        <v>2979306.9</v>
      </c>
      <c r="T8" s="17">
        <v>1143852.3600000001</v>
      </c>
      <c r="U8" s="17">
        <v>3871378.83</v>
      </c>
      <c r="V8" s="17">
        <v>3380704.42</v>
      </c>
      <c r="W8" s="17">
        <v>1043536.72</v>
      </c>
      <c r="X8" s="17">
        <v>10390536.539999999</v>
      </c>
      <c r="Y8" s="17">
        <v>3476506.82</v>
      </c>
      <c r="Z8" s="17">
        <v>322659960.05000001</v>
      </c>
      <c r="AA8" s="17">
        <v>294178064.91000003</v>
      </c>
      <c r="AB8" s="17">
        <v>10209953.390000001</v>
      </c>
      <c r="AC8" s="17">
        <v>13067906.48</v>
      </c>
      <c r="AD8" s="17">
        <v>1883590.53</v>
      </c>
      <c r="AE8" s="17">
        <v>3083693.7</v>
      </c>
      <c r="AF8" s="17">
        <v>7316218.5999999996</v>
      </c>
      <c r="AG8" s="17">
        <v>10723310.73</v>
      </c>
      <c r="AH8" s="17">
        <v>4882182.82</v>
      </c>
      <c r="AI8" s="17">
        <v>3082783.02</v>
      </c>
      <c r="AJ8" s="17">
        <v>3201326.76</v>
      </c>
      <c r="AK8" s="17">
        <v>4056009.9</v>
      </c>
      <c r="AL8" s="17">
        <v>4918353.97</v>
      </c>
      <c r="AM8" s="17">
        <v>4524592.1900000004</v>
      </c>
      <c r="AN8" s="17">
        <v>46543916.140000001</v>
      </c>
      <c r="AO8" s="17">
        <v>931535279.69000006</v>
      </c>
      <c r="AP8" s="17">
        <v>3893302.56</v>
      </c>
      <c r="AQ8" s="17">
        <v>632307388.16200006</v>
      </c>
      <c r="AR8" s="17">
        <v>71249343.34799999</v>
      </c>
      <c r="AS8" s="17">
        <v>24494571.780000001</v>
      </c>
      <c r="AT8" s="17">
        <v>4345187.4000000004</v>
      </c>
      <c r="AU8" s="17">
        <v>4601232.26</v>
      </c>
      <c r="AV8" s="17">
        <v>4028531.57</v>
      </c>
      <c r="AW8" s="17">
        <v>1529552.85</v>
      </c>
      <c r="AX8" s="17">
        <v>5495979.2699999996</v>
      </c>
      <c r="AY8" s="17">
        <v>135078960.16</v>
      </c>
      <c r="AZ8" s="17">
        <v>93604949.049999997</v>
      </c>
      <c r="BA8" s="17">
        <v>79326664.150000006</v>
      </c>
      <c r="BB8" s="17">
        <v>237754218.27000001</v>
      </c>
      <c r="BC8" s="17">
        <v>36543997.630000003</v>
      </c>
      <c r="BD8" s="17">
        <v>14108796.050000001</v>
      </c>
      <c r="BE8" s="17">
        <v>257850264.52000001</v>
      </c>
      <c r="BF8" s="17">
        <v>10696792.92</v>
      </c>
      <c r="BG8" s="17">
        <v>6954190.8700000001</v>
      </c>
      <c r="BH8" s="17">
        <v>4162297.37</v>
      </c>
      <c r="BI8" s="17">
        <v>63752532.170000002</v>
      </c>
      <c r="BJ8" s="17">
        <v>309743989.64999998</v>
      </c>
      <c r="BK8" s="17">
        <v>2412955.16</v>
      </c>
      <c r="BL8" s="17">
        <v>4988684.32</v>
      </c>
      <c r="BM8" s="17">
        <v>33387700.920000002</v>
      </c>
      <c r="BN8" s="17">
        <v>13689413.07</v>
      </c>
      <c r="BO8" s="17">
        <v>3244185.07</v>
      </c>
      <c r="BP8" s="17">
        <v>63559488.185999997</v>
      </c>
      <c r="BQ8" s="17">
        <v>46142093</v>
      </c>
      <c r="BR8" s="17">
        <v>13240531.16</v>
      </c>
      <c r="BS8" s="17">
        <v>5339861.53</v>
      </c>
      <c r="BT8" s="17">
        <v>5437531.4900000002</v>
      </c>
      <c r="BU8" s="17">
        <v>13576068.109999999</v>
      </c>
      <c r="BV8" s="17">
        <v>21147860.199999999</v>
      </c>
      <c r="BW8" s="17">
        <v>1595452.4</v>
      </c>
      <c r="BX8" s="17">
        <v>5444055.4500000002</v>
      </c>
      <c r="BY8" s="17">
        <v>3355685.08</v>
      </c>
      <c r="BZ8" s="17">
        <v>2890901.54</v>
      </c>
      <c r="CA8" s="17">
        <v>784142616.3160001</v>
      </c>
      <c r="CB8" s="17">
        <v>3232044.13</v>
      </c>
      <c r="CC8" s="17">
        <v>3198150.4</v>
      </c>
      <c r="CD8" s="17">
        <v>2770736.56</v>
      </c>
      <c r="CE8" s="17">
        <v>2317143.08</v>
      </c>
      <c r="CF8" s="17">
        <v>3365052.69</v>
      </c>
      <c r="CG8" s="17">
        <v>2117222.92</v>
      </c>
      <c r="CH8" s="17">
        <v>7791796.4900000002</v>
      </c>
      <c r="CI8" s="17">
        <v>10515866.15</v>
      </c>
      <c r="CJ8" s="17">
        <v>53703808.159999996</v>
      </c>
      <c r="CK8" s="17">
        <v>14537944.470000001</v>
      </c>
      <c r="CL8" s="17">
        <v>9038319.8100000005</v>
      </c>
      <c r="CM8" s="17">
        <v>296337503.06639999</v>
      </c>
      <c r="CN8" s="17">
        <v>149130687.49000001</v>
      </c>
      <c r="CO8" s="17">
        <v>11619688.26</v>
      </c>
      <c r="CP8" s="17">
        <v>9592094.6400000006</v>
      </c>
      <c r="CQ8" s="17">
        <v>3700948.8</v>
      </c>
      <c r="CR8" s="17">
        <v>4323182.2</v>
      </c>
      <c r="CS8" s="17">
        <v>2104918.67</v>
      </c>
      <c r="CT8" s="17">
        <v>4206282.2</v>
      </c>
      <c r="CU8" s="17">
        <v>981132.01</v>
      </c>
      <c r="CV8" s="17">
        <v>3439071.71</v>
      </c>
      <c r="CW8" s="17">
        <v>5539829.2800000003</v>
      </c>
      <c r="CX8" s="17">
        <v>1065555.32</v>
      </c>
      <c r="CY8" s="17">
        <v>19985172.489999998</v>
      </c>
      <c r="CZ8" s="17">
        <v>3333815.34</v>
      </c>
      <c r="DA8" s="17">
        <v>4406718.82</v>
      </c>
      <c r="DB8" s="17">
        <v>3136416.17</v>
      </c>
      <c r="DC8" s="17">
        <v>2984407.69</v>
      </c>
      <c r="DD8" s="17">
        <v>4352093.1900000004</v>
      </c>
      <c r="DE8" s="17">
        <v>204464063.31580001</v>
      </c>
      <c r="DF8" s="17">
        <v>2016983.34</v>
      </c>
      <c r="DG8" s="17">
        <v>19637476.870000001</v>
      </c>
      <c r="DH8" s="17">
        <v>25511393.050000001</v>
      </c>
      <c r="DI8" s="17">
        <v>7335996.21</v>
      </c>
      <c r="DJ8" s="17">
        <v>5732204.0599999996</v>
      </c>
      <c r="DK8" s="17">
        <v>60911588.880000003</v>
      </c>
      <c r="DL8" s="17">
        <v>3963213.02</v>
      </c>
      <c r="DM8" s="17">
        <v>14579763.380000001</v>
      </c>
      <c r="DN8" s="17">
        <v>34633061.68</v>
      </c>
      <c r="DO8" s="17">
        <v>3509059.61</v>
      </c>
      <c r="DP8" s="17">
        <v>9249359.6099999994</v>
      </c>
      <c r="DQ8" s="17">
        <v>15230867.33</v>
      </c>
      <c r="DR8" s="17">
        <v>7974736.7599999998</v>
      </c>
      <c r="DS8" s="17">
        <v>3357526.29</v>
      </c>
      <c r="DT8" s="17">
        <v>4741557.67</v>
      </c>
      <c r="DU8" s="17">
        <v>3526921.63</v>
      </c>
      <c r="DV8" s="17">
        <v>4343813.96</v>
      </c>
      <c r="DW8" s="17">
        <v>3376483.56</v>
      </c>
      <c r="DX8" s="17">
        <v>4692918.58</v>
      </c>
      <c r="DY8" s="17">
        <v>8647209.6099999994</v>
      </c>
      <c r="DZ8" s="17">
        <v>6721729.6699999999</v>
      </c>
      <c r="EA8" s="17">
        <v>6642141.8300000001</v>
      </c>
      <c r="EB8" s="17">
        <v>3980154.14</v>
      </c>
      <c r="EC8" s="17">
        <v>22022860.16</v>
      </c>
      <c r="ED8" s="17">
        <v>3302879.4</v>
      </c>
      <c r="EE8" s="17">
        <v>15628492.789999999</v>
      </c>
      <c r="EF8" s="17">
        <v>3720996.57</v>
      </c>
      <c r="EG8" s="17">
        <v>3710859.8</v>
      </c>
      <c r="EH8" s="17">
        <v>157246913.03</v>
      </c>
      <c r="EI8" s="17">
        <v>104121199.39</v>
      </c>
      <c r="EJ8" s="17">
        <v>7548774.5199999996</v>
      </c>
      <c r="EK8" s="17">
        <v>5308463.78</v>
      </c>
      <c r="EL8" s="17">
        <v>4963943.09</v>
      </c>
      <c r="EM8" s="17">
        <v>10939262.02</v>
      </c>
      <c r="EN8" s="17">
        <v>4387336.93</v>
      </c>
      <c r="EO8" s="17">
        <v>5436646.9900000002</v>
      </c>
      <c r="EP8" s="17">
        <v>27155838.059999999</v>
      </c>
      <c r="EQ8" s="17">
        <v>4621231.07</v>
      </c>
      <c r="ER8" s="17">
        <v>3121706.87</v>
      </c>
      <c r="ES8" s="17">
        <v>3785293.44</v>
      </c>
      <c r="ET8" s="17">
        <v>7055011.7599999998</v>
      </c>
      <c r="EU8" s="17">
        <v>1711838.53</v>
      </c>
      <c r="EV8" s="17">
        <v>12292600.369999999</v>
      </c>
      <c r="EW8" s="17">
        <v>3309004.42</v>
      </c>
      <c r="EX8" s="17">
        <v>8203951.3600000003</v>
      </c>
      <c r="EY8" s="17">
        <v>2521880.7200000002</v>
      </c>
      <c r="EZ8" s="17">
        <v>38950284.060000002</v>
      </c>
      <c r="FA8" s="17">
        <v>4468822.58</v>
      </c>
      <c r="FB8" s="17">
        <v>21648521.800000001</v>
      </c>
      <c r="FC8" s="17">
        <v>5141145.6500000004</v>
      </c>
      <c r="FD8" s="17">
        <v>1830828.57</v>
      </c>
      <c r="FE8" s="17">
        <v>3407783.14</v>
      </c>
      <c r="FF8" s="17">
        <v>2538495.66</v>
      </c>
      <c r="FG8" s="17">
        <v>1511493.2</v>
      </c>
      <c r="FH8" s="17">
        <v>18815629.719999999</v>
      </c>
      <c r="FI8" s="17">
        <v>20852762.07</v>
      </c>
      <c r="FJ8" s="17">
        <v>27302087.760000002</v>
      </c>
      <c r="FK8" s="17">
        <v>82581413.549999997</v>
      </c>
      <c r="FL8" s="17">
        <v>38600434.630000003</v>
      </c>
      <c r="FM8" s="17">
        <v>235937107.69</v>
      </c>
      <c r="FN8" s="17">
        <v>12131574.09</v>
      </c>
      <c r="FO8" s="17">
        <v>24523397.890000001</v>
      </c>
      <c r="FP8" s="17">
        <v>10905632.66</v>
      </c>
      <c r="FQ8" s="17">
        <v>3137048.98</v>
      </c>
      <c r="FR8" s="17">
        <v>3244742.26</v>
      </c>
      <c r="FS8" s="17">
        <v>1386846.14</v>
      </c>
      <c r="FT8" s="17">
        <v>9866433.4299999997</v>
      </c>
      <c r="FU8" s="17">
        <v>8070856.5800000001</v>
      </c>
      <c r="FV8" s="17">
        <v>3106491.25</v>
      </c>
      <c r="FW8" s="17">
        <v>1324030.82</v>
      </c>
      <c r="FX8" s="17">
        <v>224940206.09</v>
      </c>
      <c r="FY8" s="11">
        <f>SUM(B8:FX8)</f>
        <v>9175653497.2219696</v>
      </c>
      <c r="FZ8" s="11"/>
    </row>
    <row r="9" spans="1:254" x14ac:dyDescent="0.25"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</row>
    <row r="10" spans="1:254" x14ac:dyDescent="0.25">
      <c r="A10" t="s">
        <v>427</v>
      </c>
      <c r="B10" s="18">
        <v>32425784.73</v>
      </c>
      <c r="C10" s="18">
        <v>114595599.528</v>
      </c>
      <c r="D10" s="18">
        <v>33324740.280000001</v>
      </c>
      <c r="E10" s="18">
        <v>81676283.282999992</v>
      </c>
      <c r="F10" s="18">
        <v>13026936.57364</v>
      </c>
      <c r="G10" s="18">
        <v>3519667.7009999999</v>
      </c>
      <c r="H10" s="18">
        <v>29997445.77</v>
      </c>
      <c r="I10" s="18">
        <v>4411125.7560000001</v>
      </c>
      <c r="J10" s="18">
        <v>1268069.7690000001</v>
      </c>
      <c r="K10" s="18">
        <v>20666080.574360002</v>
      </c>
      <c r="L10" s="18">
        <v>7916244.56238</v>
      </c>
      <c r="M10" s="18">
        <v>166503812.34416398</v>
      </c>
      <c r="N10" s="18">
        <v>66717128.574000001</v>
      </c>
      <c r="O10" s="18">
        <v>1402240.5179999999</v>
      </c>
      <c r="P10" s="18">
        <v>143352184.48199999</v>
      </c>
      <c r="Q10" s="18">
        <v>1850347.549532</v>
      </c>
      <c r="R10" s="18">
        <v>13555862.89662</v>
      </c>
      <c r="S10" s="18">
        <v>587522.16430400009</v>
      </c>
      <c r="T10" s="18">
        <v>657943.23589800007</v>
      </c>
      <c r="U10" s="18">
        <v>893296.59299999999</v>
      </c>
      <c r="V10" s="18">
        <v>178294.36499999999</v>
      </c>
      <c r="W10" s="18">
        <v>250283.43195200001</v>
      </c>
      <c r="X10" s="18">
        <v>1617361.1967800001</v>
      </c>
      <c r="Y10" s="18">
        <v>581565.58695000003</v>
      </c>
      <c r="Z10" s="18">
        <v>164662970.60699999</v>
      </c>
      <c r="AA10" s="18">
        <v>257512553.54100001</v>
      </c>
      <c r="AB10" s="18">
        <v>7750127.1818599999</v>
      </c>
      <c r="AC10" s="18">
        <v>8158394.6898090001</v>
      </c>
      <c r="AD10" s="18">
        <v>572106.27833600005</v>
      </c>
      <c r="AE10" s="18">
        <v>956043.31411400007</v>
      </c>
      <c r="AF10" s="18">
        <v>4090101.3565499997</v>
      </c>
      <c r="AG10" s="18">
        <v>785310.57920599997</v>
      </c>
      <c r="AH10" s="18">
        <v>271215.40499999997</v>
      </c>
      <c r="AI10" s="18">
        <v>747296.48057999997</v>
      </c>
      <c r="AJ10" s="18">
        <v>1291027.3985599999</v>
      </c>
      <c r="AK10" s="18">
        <v>2411791.0649999999</v>
      </c>
      <c r="AL10" s="18">
        <v>1121170.4349120001</v>
      </c>
      <c r="AM10" s="18">
        <v>3866681.8259319998</v>
      </c>
      <c r="AN10" s="18">
        <v>12980196.061392</v>
      </c>
      <c r="AO10" s="18">
        <v>679843068.597</v>
      </c>
      <c r="AP10" s="18">
        <v>2114250.3553510001</v>
      </c>
      <c r="AQ10" s="18">
        <v>279746657.74800003</v>
      </c>
      <c r="AR10" s="18">
        <v>55593013.588979997</v>
      </c>
      <c r="AS10" s="18">
        <v>9917911.6469999999</v>
      </c>
      <c r="AT10" s="18">
        <v>1491790.388304</v>
      </c>
      <c r="AU10" s="18">
        <v>1174177.3500000001</v>
      </c>
      <c r="AV10" s="18">
        <v>867860.19571599993</v>
      </c>
      <c r="AW10" s="18">
        <v>588632.45316999999</v>
      </c>
      <c r="AX10" s="18">
        <v>1552129.83</v>
      </c>
      <c r="AY10" s="18">
        <v>15500658.525600001</v>
      </c>
      <c r="AZ10" s="18">
        <v>21248916.46308</v>
      </c>
      <c r="BA10" s="18">
        <v>5504486.0564399995</v>
      </c>
      <c r="BB10" s="18">
        <v>85384464.754649997</v>
      </c>
      <c r="BC10" s="18">
        <v>14463480.689999999</v>
      </c>
      <c r="BD10" s="18">
        <v>4722346.6219999995</v>
      </c>
      <c r="BE10" s="18">
        <v>74634302.879999995</v>
      </c>
      <c r="BF10" s="18">
        <v>1638243.3599999999</v>
      </c>
      <c r="BG10" s="18">
        <v>1820837.89836</v>
      </c>
      <c r="BH10" s="18">
        <v>613008.07718999998</v>
      </c>
      <c r="BI10" s="18">
        <v>23967630.05336</v>
      </c>
      <c r="BJ10" s="18">
        <v>44962018.380000003</v>
      </c>
      <c r="BK10" s="18">
        <v>207306.21599999999</v>
      </c>
      <c r="BL10" s="18">
        <v>978696.20935200003</v>
      </c>
      <c r="BM10" s="18">
        <v>8899034.841</v>
      </c>
      <c r="BN10" s="18">
        <v>3354248.7890300001</v>
      </c>
      <c r="BO10" s="18">
        <v>2212566.04464</v>
      </c>
      <c r="BP10" s="18">
        <v>45267036.42447</v>
      </c>
      <c r="BQ10" s="18">
        <v>10337657.33</v>
      </c>
      <c r="BR10" s="18">
        <v>5477139.0535499994</v>
      </c>
      <c r="BS10" s="18">
        <v>3073659.2864099997</v>
      </c>
      <c r="BT10" s="18">
        <v>2157890.8559599998</v>
      </c>
      <c r="BU10" s="18">
        <v>12805400.56312</v>
      </c>
      <c r="BV10" s="18">
        <v>16741560.377079999</v>
      </c>
      <c r="BW10" s="18">
        <v>1060882.92258</v>
      </c>
      <c r="BX10" s="18">
        <v>3233804.5180739998</v>
      </c>
      <c r="BY10" s="18">
        <v>955143.38699999999</v>
      </c>
      <c r="BZ10" s="18">
        <v>2192659.0468830001</v>
      </c>
      <c r="CA10" s="18">
        <v>364581937.17000002</v>
      </c>
      <c r="CB10" s="18">
        <v>504684.56403999997</v>
      </c>
      <c r="CC10" s="18">
        <v>440732.83959999995</v>
      </c>
      <c r="CD10" s="18">
        <v>1128050.388</v>
      </c>
      <c r="CE10" s="18">
        <v>731879.87195400009</v>
      </c>
      <c r="CF10" s="18">
        <v>637941.96</v>
      </c>
      <c r="CG10" s="18">
        <v>446973.70437599998</v>
      </c>
      <c r="CH10" s="18">
        <v>3083751.9720000001</v>
      </c>
      <c r="CI10" s="18">
        <v>9681679.9466999993</v>
      </c>
      <c r="CJ10" s="18">
        <v>15893608.499780001</v>
      </c>
      <c r="CK10" s="18">
        <v>3003088.9253399996</v>
      </c>
      <c r="CL10" s="18">
        <v>1856322.10962</v>
      </c>
      <c r="CM10" s="18">
        <v>131685114.609</v>
      </c>
      <c r="CN10" s="18">
        <v>83374360.529679999</v>
      </c>
      <c r="CO10" s="18">
        <v>10927644.659474</v>
      </c>
      <c r="CP10" s="18">
        <v>2547403.0752789997</v>
      </c>
      <c r="CQ10" s="18">
        <v>710829.37916100002</v>
      </c>
      <c r="CR10" s="18">
        <v>1429823.5580239999</v>
      </c>
      <c r="CS10" s="18">
        <v>719746.06464</v>
      </c>
      <c r="CT10" s="18">
        <v>443271.202704</v>
      </c>
      <c r="CU10" s="18">
        <v>345602.09009200003</v>
      </c>
      <c r="CV10" s="18">
        <v>1311446.7814409998</v>
      </c>
      <c r="CW10" s="18">
        <v>2068377.2850239999</v>
      </c>
      <c r="CX10" s="18">
        <v>167436.99</v>
      </c>
      <c r="CY10" s="18">
        <v>6167191.7699999996</v>
      </c>
      <c r="CZ10" s="18">
        <v>1253175.3810000001</v>
      </c>
      <c r="DA10" s="18">
        <v>1109922.723</v>
      </c>
      <c r="DB10" s="18">
        <v>1180701.5995079998</v>
      </c>
      <c r="DC10" s="18">
        <v>1325548.0245000001</v>
      </c>
      <c r="DD10" s="18">
        <v>2570216.7640499999</v>
      </c>
      <c r="DE10" s="18">
        <v>67085264.609999999</v>
      </c>
      <c r="DF10" s="18">
        <v>1278936.3927170001</v>
      </c>
      <c r="DG10" s="18">
        <v>9682136.9755799994</v>
      </c>
      <c r="DH10" s="18">
        <v>13199166.6764</v>
      </c>
      <c r="DI10" s="18">
        <v>1481157.7429200001</v>
      </c>
      <c r="DJ10" s="18">
        <v>1022360.4455</v>
      </c>
      <c r="DK10" s="18">
        <v>20246630.123879999</v>
      </c>
      <c r="DL10" s="18">
        <v>562663.69446000003</v>
      </c>
      <c r="DM10" s="18">
        <v>7048684.017</v>
      </c>
      <c r="DN10" s="18">
        <v>9386258.1300000008</v>
      </c>
      <c r="DO10" s="18">
        <v>855703.17</v>
      </c>
      <c r="DP10" s="18">
        <v>8863164.7199999988</v>
      </c>
      <c r="DQ10" s="18">
        <v>2187007.5060000001</v>
      </c>
      <c r="DR10" s="18">
        <v>995912.25300000003</v>
      </c>
      <c r="DS10" s="18">
        <v>274761.22353900003</v>
      </c>
      <c r="DT10" s="18">
        <v>758787.96600000001</v>
      </c>
      <c r="DU10" s="18">
        <v>231441.78599999999</v>
      </c>
      <c r="DV10" s="18">
        <v>507580.13307399995</v>
      </c>
      <c r="DW10" s="18">
        <v>2220543.5761599997</v>
      </c>
      <c r="DX10" s="18">
        <v>3066825.5411200002</v>
      </c>
      <c r="DY10" s="18">
        <v>4786602.5788059998</v>
      </c>
      <c r="DZ10" s="18">
        <v>6149876.5499999998</v>
      </c>
      <c r="EA10" s="18">
        <v>2219130.81</v>
      </c>
      <c r="EB10" s="18">
        <v>948450.49199999997</v>
      </c>
      <c r="EC10" s="18">
        <v>21451184.513410002</v>
      </c>
      <c r="ED10" s="18">
        <v>467756.424</v>
      </c>
      <c r="EE10" s="18">
        <v>2049781.4571750001</v>
      </c>
      <c r="EF10" s="18">
        <v>779241.00599999994</v>
      </c>
      <c r="EG10" s="18">
        <v>359386.98300000001</v>
      </c>
      <c r="EH10" s="18">
        <v>33282608.103</v>
      </c>
      <c r="EI10" s="18">
        <v>27154323.386999998</v>
      </c>
      <c r="EJ10" s="18">
        <v>3821380.8086300003</v>
      </c>
      <c r="EK10" s="18">
        <v>1801726.43028</v>
      </c>
      <c r="EL10" s="18">
        <v>2152417.3398480001</v>
      </c>
      <c r="EM10" s="18">
        <v>1973318.868</v>
      </c>
      <c r="EN10" s="18">
        <v>1174715.379</v>
      </c>
      <c r="EO10" s="18">
        <v>3452251.4506199998</v>
      </c>
      <c r="EP10" s="18">
        <v>10752568.143388001</v>
      </c>
      <c r="EQ10" s="18">
        <v>2829821.5199699998</v>
      </c>
      <c r="ER10" s="18">
        <v>847799.58750199992</v>
      </c>
      <c r="ES10" s="18">
        <v>1183582.287</v>
      </c>
      <c r="ET10" s="18">
        <v>1110802.7069999999</v>
      </c>
      <c r="EU10" s="18">
        <v>1035339.57198</v>
      </c>
      <c r="EV10" s="18">
        <v>8827695.0611729994</v>
      </c>
      <c r="EW10" s="18">
        <v>367629.55830999999</v>
      </c>
      <c r="EX10" s="18">
        <v>812171.42099999997</v>
      </c>
      <c r="EY10" s="18">
        <v>710669.39015799994</v>
      </c>
      <c r="EZ10" s="18">
        <v>36063768.273599997</v>
      </c>
      <c r="FA10" s="18">
        <v>4026170.4566999995</v>
      </c>
      <c r="FB10" s="18">
        <v>10543365.041300001</v>
      </c>
      <c r="FC10" s="18">
        <v>1335749.1029999999</v>
      </c>
      <c r="FD10" s="18">
        <v>564675.07561199996</v>
      </c>
      <c r="FE10" s="18">
        <v>611097.66899999999</v>
      </c>
      <c r="FF10" s="18">
        <v>796636.32299999997</v>
      </c>
      <c r="FG10" s="18">
        <v>865776.72928800003</v>
      </c>
      <c r="FH10" s="18">
        <v>15575559.612</v>
      </c>
      <c r="FI10" s="18">
        <v>20040741.002160002</v>
      </c>
      <c r="FJ10" s="18">
        <v>26428187.310000002</v>
      </c>
      <c r="FK10" s="18">
        <v>63160506</v>
      </c>
      <c r="FL10" s="18">
        <v>28445343.647099998</v>
      </c>
      <c r="FM10" s="18">
        <v>79262599.059</v>
      </c>
      <c r="FN10" s="18">
        <v>11538514.92519</v>
      </c>
      <c r="FO10" s="18">
        <v>20997520.764606997</v>
      </c>
      <c r="FP10" s="18">
        <v>10519320.066750001</v>
      </c>
      <c r="FQ10" s="18">
        <v>2970074.29</v>
      </c>
      <c r="FR10" s="18">
        <v>2935163.16548</v>
      </c>
      <c r="FS10" s="18">
        <v>1283672.4471200001</v>
      </c>
      <c r="FT10" s="18">
        <v>3519681.4270500001</v>
      </c>
      <c r="FU10" s="18">
        <v>2519731.8137599998</v>
      </c>
      <c r="FV10" s="18">
        <v>502056.00998999999</v>
      </c>
      <c r="FW10" s="18">
        <v>375776.01817500003</v>
      </c>
      <c r="FX10" s="18">
        <v>0</v>
      </c>
      <c r="FY10" s="11">
        <f>SUM(B10:FX10)</f>
        <v>3944124748.643652</v>
      </c>
      <c r="FZ10" s="11"/>
    </row>
    <row r="11" spans="1:254" x14ac:dyDescent="0.25">
      <c r="A11" s="15" t="s">
        <v>428</v>
      </c>
      <c r="B11" s="19">
        <v>1525778.04</v>
      </c>
      <c r="C11" s="19">
        <v>5720219.1100000003</v>
      </c>
      <c r="D11" s="19">
        <v>1361222.79</v>
      </c>
      <c r="E11" s="19">
        <v>2060596.13</v>
      </c>
      <c r="F11" s="19">
        <v>404243.6</v>
      </c>
      <c r="G11" s="19">
        <v>174363.85</v>
      </c>
      <c r="H11" s="19">
        <v>1705553.59</v>
      </c>
      <c r="I11" s="19">
        <v>565896.31999999995</v>
      </c>
      <c r="J11" s="19">
        <v>140832.81</v>
      </c>
      <c r="K11" s="19">
        <v>1212114.3</v>
      </c>
      <c r="L11" s="19">
        <v>467277.71</v>
      </c>
      <c r="M11" s="19">
        <v>12153401.23</v>
      </c>
      <c r="N11" s="19">
        <v>4887275.82</v>
      </c>
      <c r="O11" s="19">
        <v>92405.75</v>
      </c>
      <c r="P11" s="19">
        <v>6583156.04</v>
      </c>
      <c r="Q11" s="19">
        <v>110649.41</v>
      </c>
      <c r="R11" s="19">
        <v>887008.36</v>
      </c>
      <c r="S11" s="19">
        <v>47860.01</v>
      </c>
      <c r="T11" s="19">
        <v>48556.24</v>
      </c>
      <c r="U11" s="19">
        <v>86202.79</v>
      </c>
      <c r="V11" s="19">
        <v>19309.150000000001</v>
      </c>
      <c r="W11" s="19">
        <v>22154.27</v>
      </c>
      <c r="X11" s="19">
        <v>137008.97</v>
      </c>
      <c r="Y11" s="19">
        <v>60073.05</v>
      </c>
      <c r="Z11" s="19">
        <v>6411764.9699999997</v>
      </c>
      <c r="AA11" s="19">
        <v>11547781.060000001</v>
      </c>
      <c r="AB11" s="19">
        <v>545105.30000000005</v>
      </c>
      <c r="AC11" s="19">
        <v>662830.17000000004</v>
      </c>
      <c r="AD11" s="19">
        <v>45826.3</v>
      </c>
      <c r="AE11" s="19">
        <v>81828.25</v>
      </c>
      <c r="AF11" s="19">
        <v>304419.25</v>
      </c>
      <c r="AG11" s="19">
        <v>162746.5</v>
      </c>
      <c r="AH11" s="19">
        <v>50073.02</v>
      </c>
      <c r="AI11" s="19">
        <v>120805.93</v>
      </c>
      <c r="AJ11" s="19">
        <v>70320.56</v>
      </c>
      <c r="AK11" s="19">
        <v>92740.51</v>
      </c>
      <c r="AL11" s="19">
        <v>108754.41</v>
      </c>
      <c r="AM11" s="19">
        <v>390225.35</v>
      </c>
      <c r="AN11" s="19">
        <v>1580673.42</v>
      </c>
      <c r="AO11" s="19">
        <v>35535990.490000002</v>
      </c>
      <c r="AP11" s="19">
        <v>91835.76</v>
      </c>
      <c r="AQ11" s="19">
        <v>20624909.219999999</v>
      </c>
      <c r="AR11" s="19">
        <v>2368990.85</v>
      </c>
      <c r="AS11" s="19">
        <v>1100110.6200000001</v>
      </c>
      <c r="AT11" s="19">
        <v>168538.57</v>
      </c>
      <c r="AU11" s="19">
        <v>168758.37</v>
      </c>
      <c r="AV11" s="19">
        <v>96700.85</v>
      </c>
      <c r="AW11" s="19">
        <v>73895.94</v>
      </c>
      <c r="AX11" s="19">
        <v>119941.52</v>
      </c>
      <c r="AY11" s="19">
        <v>1425569.54</v>
      </c>
      <c r="AZ11" s="19">
        <v>2062340.99</v>
      </c>
      <c r="BA11" s="19">
        <v>457886.27</v>
      </c>
      <c r="BB11" s="19">
        <v>8049471.7199999997</v>
      </c>
      <c r="BC11" s="19">
        <v>1328416.19</v>
      </c>
      <c r="BD11" s="19">
        <v>400695.97</v>
      </c>
      <c r="BE11" s="19">
        <v>6578779.4000000004</v>
      </c>
      <c r="BF11" s="19">
        <v>108944.82</v>
      </c>
      <c r="BG11" s="19">
        <v>139186.65</v>
      </c>
      <c r="BH11" s="19">
        <v>52661.1</v>
      </c>
      <c r="BI11" s="19">
        <v>1823156.06</v>
      </c>
      <c r="BJ11" s="19">
        <v>971979.48</v>
      </c>
      <c r="BK11" s="19">
        <v>17150.84</v>
      </c>
      <c r="BL11" s="19">
        <v>86714.95</v>
      </c>
      <c r="BM11" s="19">
        <v>1074426.21</v>
      </c>
      <c r="BN11" s="19">
        <v>373634.27</v>
      </c>
      <c r="BO11" s="19">
        <v>231876</v>
      </c>
      <c r="BP11" s="19">
        <v>1634193.93</v>
      </c>
      <c r="BQ11" s="19">
        <v>432667.76</v>
      </c>
      <c r="BR11" s="19">
        <v>244079.7</v>
      </c>
      <c r="BS11" s="19">
        <v>140816.42000000001</v>
      </c>
      <c r="BT11" s="19">
        <v>103084.96</v>
      </c>
      <c r="BU11" s="19">
        <v>770667.55</v>
      </c>
      <c r="BV11" s="19">
        <v>670802.37</v>
      </c>
      <c r="BW11" s="19">
        <v>94206.59</v>
      </c>
      <c r="BX11" s="19">
        <v>182294.73</v>
      </c>
      <c r="BY11" s="19">
        <v>94134.399999999994</v>
      </c>
      <c r="BZ11" s="19">
        <v>371964.19</v>
      </c>
      <c r="CA11" s="19">
        <v>23347042.469999999</v>
      </c>
      <c r="CB11" s="19">
        <v>85835.36</v>
      </c>
      <c r="CC11" s="19">
        <v>68733.81</v>
      </c>
      <c r="CD11" s="19">
        <v>98489.77</v>
      </c>
      <c r="CE11" s="19">
        <v>81298.17</v>
      </c>
      <c r="CF11" s="19">
        <v>70154.3</v>
      </c>
      <c r="CG11" s="19">
        <v>31524.27</v>
      </c>
      <c r="CH11" s="19">
        <v>302375.94</v>
      </c>
      <c r="CI11" s="19">
        <v>295842.06</v>
      </c>
      <c r="CJ11" s="19">
        <v>1432659.64</v>
      </c>
      <c r="CK11" s="19">
        <v>220207.4</v>
      </c>
      <c r="CL11" s="19">
        <v>107355.62</v>
      </c>
      <c r="CM11" s="19">
        <v>8111117.3600000003</v>
      </c>
      <c r="CN11" s="19">
        <v>4857568.18</v>
      </c>
      <c r="CO11" s="19">
        <v>692043.6</v>
      </c>
      <c r="CP11" s="19">
        <v>364244.19</v>
      </c>
      <c r="CQ11" s="19">
        <v>75865.52</v>
      </c>
      <c r="CR11" s="19">
        <v>233975.56</v>
      </c>
      <c r="CS11" s="19">
        <v>81024.460000000006</v>
      </c>
      <c r="CT11" s="19">
        <v>55009.51</v>
      </c>
      <c r="CU11" s="19">
        <v>45111.41</v>
      </c>
      <c r="CV11" s="19">
        <v>126416.84</v>
      </c>
      <c r="CW11" s="19">
        <v>229723.19</v>
      </c>
      <c r="CX11" s="19">
        <v>17881.75</v>
      </c>
      <c r="CY11" s="19">
        <v>593740.59</v>
      </c>
      <c r="CZ11" s="19">
        <v>116410.52</v>
      </c>
      <c r="DA11" s="19">
        <v>95574.92</v>
      </c>
      <c r="DB11" s="19">
        <v>105646.58</v>
      </c>
      <c r="DC11" s="19">
        <v>92322.49</v>
      </c>
      <c r="DD11" s="19">
        <v>271844.8</v>
      </c>
      <c r="DE11" s="19">
        <v>7368792.3700000001</v>
      </c>
      <c r="DF11" s="19">
        <v>111390.38</v>
      </c>
      <c r="DG11" s="19">
        <v>944994.79</v>
      </c>
      <c r="DH11" s="19">
        <v>1102286.22</v>
      </c>
      <c r="DI11" s="19">
        <v>160096.60999999999</v>
      </c>
      <c r="DJ11" s="19">
        <v>83084.639999999999</v>
      </c>
      <c r="DK11" s="19">
        <v>2281135.4</v>
      </c>
      <c r="DL11" s="19">
        <v>73325.06</v>
      </c>
      <c r="DM11" s="19">
        <v>592341.09</v>
      </c>
      <c r="DN11" s="19">
        <v>717559.36</v>
      </c>
      <c r="DO11" s="19">
        <v>72978.320000000007</v>
      </c>
      <c r="DP11" s="19">
        <v>386194.89</v>
      </c>
      <c r="DQ11" s="19">
        <v>448426.32</v>
      </c>
      <c r="DR11" s="19">
        <v>187094.92</v>
      </c>
      <c r="DS11" s="19">
        <v>50037.72</v>
      </c>
      <c r="DT11" s="19">
        <v>120892.76</v>
      </c>
      <c r="DU11" s="19">
        <v>46226.44</v>
      </c>
      <c r="DV11" s="19">
        <v>99745.279999999999</v>
      </c>
      <c r="DW11" s="19">
        <v>156022.64000000001</v>
      </c>
      <c r="DX11" s="19">
        <v>199688.26</v>
      </c>
      <c r="DY11" s="19">
        <v>415059.99</v>
      </c>
      <c r="DZ11" s="19">
        <v>571853.12</v>
      </c>
      <c r="EA11" s="19">
        <v>249772.67</v>
      </c>
      <c r="EB11" s="19">
        <v>105755.77</v>
      </c>
      <c r="EC11" s="19">
        <v>571675.65</v>
      </c>
      <c r="ED11" s="19">
        <v>65386.43</v>
      </c>
      <c r="EE11" s="19">
        <v>308826.33</v>
      </c>
      <c r="EF11" s="19">
        <v>113750.55</v>
      </c>
      <c r="EG11" s="19">
        <v>48268.24</v>
      </c>
      <c r="EH11" s="19">
        <v>3132454.33</v>
      </c>
      <c r="EI11" s="19">
        <v>1938353.6</v>
      </c>
      <c r="EJ11" s="19">
        <v>129246.73</v>
      </c>
      <c r="EK11" s="19">
        <v>34606.04</v>
      </c>
      <c r="EL11" s="19">
        <v>233419.31</v>
      </c>
      <c r="EM11" s="19">
        <v>268819.46999999997</v>
      </c>
      <c r="EN11" s="19">
        <v>136616.94</v>
      </c>
      <c r="EO11" s="19">
        <v>210359.41</v>
      </c>
      <c r="EP11" s="19">
        <v>965470.36</v>
      </c>
      <c r="EQ11" s="19">
        <v>197164.53</v>
      </c>
      <c r="ER11" s="19">
        <v>100554.26</v>
      </c>
      <c r="ES11" s="19">
        <v>126251.14</v>
      </c>
      <c r="ET11" s="19">
        <v>178504.5</v>
      </c>
      <c r="EU11" s="19">
        <v>40969.89</v>
      </c>
      <c r="EV11" s="19">
        <v>322223.09000000003</v>
      </c>
      <c r="EW11" s="19">
        <v>18652.48</v>
      </c>
      <c r="EX11" s="19">
        <v>100089.4</v>
      </c>
      <c r="EY11" s="19">
        <v>86954.8</v>
      </c>
      <c r="EZ11" s="19">
        <v>1477975.89</v>
      </c>
      <c r="FA11" s="19">
        <v>442652.12</v>
      </c>
      <c r="FB11" s="19">
        <v>873424.45</v>
      </c>
      <c r="FC11" s="19">
        <v>148658.28</v>
      </c>
      <c r="FD11" s="19">
        <v>61092.55</v>
      </c>
      <c r="FE11" s="19">
        <v>66492.98</v>
      </c>
      <c r="FF11" s="19">
        <v>67384.929999999993</v>
      </c>
      <c r="FG11" s="19">
        <v>105757.98</v>
      </c>
      <c r="FH11" s="19">
        <v>526551.73</v>
      </c>
      <c r="FI11" s="19">
        <v>812021.07</v>
      </c>
      <c r="FJ11" s="19">
        <v>873900.45</v>
      </c>
      <c r="FK11" s="19">
        <v>1724175.57</v>
      </c>
      <c r="FL11" s="19">
        <v>501842.18</v>
      </c>
      <c r="FM11" s="19">
        <v>3329444.55</v>
      </c>
      <c r="FN11" s="19">
        <v>593059.16</v>
      </c>
      <c r="FO11" s="19">
        <v>708872.15</v>
      </c>
      <c r="FP11" s="19">
        <v>386312.59</v>
      </c>
      <c r="FQ11" s="19">
        <v>166974.69</v>
      </c>
      <c r="FR11" s="19">
        <v>68677.86</v>
      </c>
      <c r="FS11" s="19">
        <v>103173.69</v>
      </c>
      <c r="FT11" s="19">
        <v>280355.53000000003</v>
      </c>
      <c r="FU11" s="19">
        <v>183827.67</v>
      </c>
      <c r="FV11" s="19">
        <v>45650.6</v>
      </c>
      <c r="FW11" s="19">
        <v>36862.199999999997</v>
      </c>
      <c r="FX11" s="19">
        <v>0</v>
      </c>
      <c r="FY11" s="11">
        <f>SUM(B11:FX11)</f>
        <v>234686083.23999998</v>
      </c>
      <c r="FZ11" s="11"/>
    </row>
    <row r="12" spans="1:254" x14ac:dyDescent="0.25">
      <c r="A12" t="s">
        <v>0</v>
      </c>
      <c r="B12" s="17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7"/>
      <c r="FW12" s="15"/>
      <c r="FX12" s="17"/>
    </row>
    <row r="13" spans="1:254" x14ac:dyDescent="0.25">
      <c r="A13" t="s">
        <v>425</v>
      </c>
      <c r="B13" s="20">
        <f>ROUND(B8-B10-B11,2)</f>
        <v>38864454.280000001</v>
      </c>
      <c r="C13" s="20">
        <f t="shared" ref="C13:BN13" si="0">ROUND(C8-C10-C11,2)</f>
        <v>253832418.12</v>
      </c>
      <c r="D13" s="20">
        <f t="shared" si="0"/>
        <v>27538627.699999999</v>
      </c>
      <c r="E13" s="20">
        <f t="shared" si="0"/>
        <v>148542753.81999999</v>
      </c>
      <c r="F13" s="20">
        <f t="shared" si="0"/>
        <v>3650532.89</v>
      </c>
      <c r="G13" s="20">
        <f t="shared" si="0"/>
        <v>8559170.1799999997</v>
      </c>
      <c r="H13" s="20">
        <f t="shared" si="0"/>
        <v>54458995.899999999</v>
      </c>
      <c r="I13" s="20">
        <f t="shared" si="0"/>
        <v>17664758.73</v>
      </c>
      <c r="J13" s="20">
        <f t="shared" si="0"/>
        <v>2529489.3199999998</v>
      </c>
      <c r="K13" s="20">
        <f t="shared" si="0"/>
        <v>3117535.49</v>
      </c>
      <c r="L13" s="20">
        <f t="shared" si="0"/>
        <v>5121842</v>
      </c>
      <c r="M13" s="20">
        <f t="shared" si="0"/>
        <v>375015610.89999998</v>
      </c>
      <c r="N13" s="20">
        <f t="shared" si="0"/>
        <v>66008161.189999998</v>
      </c>
      <c r="O13" s="20">
        <f t="shared" si="0"/>
        <v>3338701.35</v>
      </c>
      <c r="P13" s="20">
        <f t="shared" si="0"/>
        <v>274099293.06</v>
      </c>
      <c r="Q13" s="20">
        <f t="shared" si="0"/>
        <v>60561146.469999999</v>
      </c>
      <c r="R13" s="20">
        <f t="shared" si="0"/>
        <v>3268783.99</v>
      </c>
      <c r="S13" s="20">
        <f t="shared" si="0"/>
        <v>2343924.73</v>
      </c>
      <c r="T13" s="20">
        <f t="shared" si="0"/>
        <v>437352.88</v>
      </c>
      <c r="U13" s="20">
        <f t="shared" si="0"/>
        <v>2891879.45</v>
      </c>
      <c r="V13" s="20">
        <f t="shared" si="0"/>
        <v>3183100.91</v>
      </c>
      <c r="W13" s="20">
        <f t="shared" si="0"/>
        <v>771099.02</v>
      </c>
      <c r="X13" s="20">
        <f t="shared" si="0"/>
        <v>8636166.3699999992</v>
      </c>
      <c r="Y13" s="20">
        <f t="shared" si="0"/>
        <v>2834868.18</v>
      </c>
      <c r="Z13" s="20">
        <f t="shared" si="0"/>
        <v>151585224.47</v>
      </c>
      <c r="AA13" s="20">
        <f t="shared" si="0"/>
        <v>25117730.309999999</v>
      </c>
      <c r="AB13" s="20">
        <f t="shared" si="0"/>
        <v>1914720.91</v>
      </c>
      <c r="AC13" s="20">
        <f t="shared" si="0"/>
        <v>4246681.62</v>
      </c>
      <c r="AD13" s="20">
        <f t="shared" si="0"/>
        <v>1265657.95</v>
      </c>
      <c r="AE13" s="20">
        <f t="shared" si="0"/>
        <v>2045822.14</v>
      </c>
      <c r="AF13" s="20">
        <f t="shared" si="0"/>
        <v>2921697.99</v>
      </c>
      <c r="AG13" s="20">
        <f t="shared" si="0"/>
        <v>9775253.6500000004</v>
      </c>
      <c r="AH13" s="20">
        <f t="shared" si="0"/>
        <v>4560894.4000000004</v>
      </c>
      <c r="AI13" s="20">
        <f t="shared" si="0"/>
        <v>2214680.61</v>
      </c>
      <c r="AJ13" s="20">
        <f t="shared" si="0"/>
        <v>1839978.8</v>
      </c>
      <c r="AK13" s="20">
        <f t="shared" si="0"/>
        <v>1551478.33</v>
      </c>
      <c r="AL13" s="20">
        <f t="shared" si="0"/>
        <v>3688429.13</v>
      </c>
      <c r="AM13" s="20">
        <f t="shared" si="0"/>
        <v>267685.01</v>
      </c>
      <c r="AN13" s="20">
        <f t="shared" si="0"/>
        <v>31983046.66</v>
      </c>
      <c r="AO13" s="20">
        <f t="shared" si="0"/>
        <v>216156220.59999999</v>
      </c>
      <c r="AP13" s="20">
        <f t="shared" si="0"/>
        <v>1687216.44</v>
      </c>
      <c r="AQ13" s="20">
        <f t="shared" si="0"/>
        <v>331935821.19</v>
      </c>
      <c r="AR13" s="20">
        <f t="shared" si="0"/>
        <v>13287338.91</v>
      </c>
      <c r="AS13" s="20">
        <f t="shared" si="0"/>
        <v>13476549.51</v>
      </c>
      <c r="AT13" s="20">
        <f t="shared" si="0"/>
        <v>2684858.44</v>
      </c>
      <c r="AU13" s="20">
        <f t="shared" si="0"/>
        <v>3258296.54</v>
      </c>
      <c r="AV13" s="20">
        <f t="shared" si="0"/>
        <v>3063970.52</v>
      </c>
      <c r="AW13" s="20">
        <f t="shared" si="0"/>
        <v>867024.46</v>
      </c>
      <c r="AX13" s="20">
        <f t="shared" si="0"/>
        <v>3823907.92</v>
      </c>
      <c r="AY13" s="20">
        <f t="shared" si="0"/>
        <v>118152732.09</v>
      </c>
      <c r="AZ13" s="20">
        <f t="shared" si="0"/>
        <v>70293691.599999994</v>
      </c>
      <c r="BA13" s="20">
        <f t="shared" si="0"/>
        <v>73364291.819999993</v>
      </c>
      <c r="BB13" s="20">
        <f t="shared" si="0"/>
        <v>144320281.80000001</v>
      </c>
      <c r="BC13" s="20">
        <f t="shared" si="0"/>
        <v>20752100.75</v>
      </c>
      <c r="BD13" s="20">
        <f t="shared" si="0"/>
        <v>8985753.4600000009</v>
      </c>
      <c r="BE13" s="20">
        <f t="shared" si="0"/>
        <v>176637182.24000001</v>
      </c>
      <c r="BF13" s="20">
        <f t="shared" si="0"/>
        <v>8949604.7400000002</v>
      </c>
      <c r="BG13" s="20">
        <f t="shared" si="0"/>
        <v>4994166.32</v>
      </c>
      <c r="BH13" s="20">
        <f t="shared" si="0"/>
        <v>3496628.19</v>
      </c>
      <c r="BI13" s="20">
        <f t="shared" si="0"/>
        <v>37961746.060000002</v>
      </c>
      <c r="BJ13" s="20">
        <f t="shared" si="0"/>
        <v>263809991.78999999</v>
      </c>
      <c r="BK13" s="20">
        <f t="shared" si="0"/>
        <v>2188498.1</v>
      </c>
      <c r="BL13" s="20">
        <f t="shared" si="0"/>
        <v>3923273.16</v>
      </c>
      <c r="BM13" s="20">
        <f t="shared" si="0"/>
        <v>23414239.870000001</v>
      </c>
      <c r="BN13" s="20">
        <f t="shared" si="0"/>
        <v>9961530.0099999998</v>
      </c>
      <c r="BO13" s="20">
        <f t="shared" ref="BO13:DZ13" si="1">ROUND(BO8-BO10-BO11,2)</f>
        <v>799743.03</v>
      </c>
      <c r="BP13" s="20">
        <f t="shared" si="1"/>
        <v>16658257.83</v>
      </c>
      <c r="BQ13" s="20">
        <f t="shared" si="1"/>
        <v>35371767.909999996</v>
      </c>
      <c r="BR13" s="20">
        <f t="shared" si="1"/>
        <v>7519312.4100000001</v>
      </c>
      <c r="BS13" s="20">
        <f t="shared" si="1"/>
        <v>2125385.8199999998</v>
      </c>
      <c r="BT13" s="20">
        <f t="shared" si="1"/>
        <v>3176555.67</v>
      </c>
      <c r="BU13" s="20">
        <f t="shared" si="1"/>
        <v>0</v>
      </c>
      <c r="BV13" s="20">
        <f t="shared" si="1"/>
        <v>3735497.45</v>
      </c>
      <c r="BW13" s="20">
        <f t="shared" si="1"/>
        <v>440362.89</v>
      </c>
      <c r="BX13" s="20">
        <f t="shared" si="1"/>
        <v>2027956.2</v>
      </c>
      <c r="BY13" s="20">
        <f t="shared" si="1"/>
        <v>2306407.29</v>
      </c>
      <c r="BZ13" s="20">
        <f t="shared" si="1"/>
        <v>326278.3</v>
      </c>
      <c r="CA13" s="20">
        <f t="shared" si="1"/>
        <v>396213636.68000001</v>
      </c>
      <c r="CB13" s="20">
        <f t="shared" si="1"/>
        <v>2641524.21</v>
      </c>
      <c r="CC13" s="20">
        <f t="shared" si="1"/>
        <v>2688683.75</v>
      </c>
      <c r="CD13" s="20">
        <f t="shared" si="1"/>
        <v>1544196.4</v>
      </c>
      <c r="CE13" s="20">
        <f t="shared" si="1"/>
        <v>1503965.04</v>
      </c>
      <c r="CF13" s="20">
        <f t="shared" si="1"/>
        <v>2656956.4300000002</v>
      </c>
      <c r="CG13" s="20">
        <f t="shared" si="1"/>
        <v>1638724.95</v>
      </c>
      <c r="CH13" s="20">
        <f t="shared" si="1"/>
        <v>4405668.58</v>
      </c>
      <c r="CI13" s="20">
        <f t="shared" si="1"/>
        <v>538344.14</v>
      </c>
      <c r="CJ13" s="20">
        <f t="shared" si="1"/>
        <v>36377540.020000003</v>
      </c>
      <c r="CK13" s="20">
        <f t="shared" si="1"/>
        <v>11314648.140000001</v>
      </c>
      <c r="CL13" s="20">
        <f t="shared" si="1"/>
        <v>7074642.0800000001</v>
      </c>
      <c r="CM13" s="20">
        <f t="shared" si="1"/>
        <v>156541271.09999999</v>
      </c>
      <c r="CN13" s="20">
        <f t="shared" si="1"/>
        <v>60898758.780000001</v>
      </c>
      <c r="CO13" s="20">
        <f t="shared" si="1"/>
        <v>0</v>
      </c>
      <c r="CP13" s="20">
        <f t="shared" si="1"/>
        <v>6680447.3700000001</v>
      </c>
      <c r="CQ13" s="20">
        <f t="shared" si="1"/>
        <v>2914253.9</v>
      </c>
      <c r="CR13" s="20">
        <f t="shared" si="1"/>
        <v>2659383.08</v>
      </c>
      <c r="CS13" s="20">
        <f t="shared" si="1"/>
        <v>1304148.1499999999</v>
      </c>
      <c r="CT13" s="20">
        <f t="shared" si="1"/>
        <v>3708001.49</v>
      </c>
      <c r="CU13" s="20">
        <f t="shared" si="1"/>
        <v>590418.51</v>
      </c>
      <c r="CV13" s="20">
        <f t="shared" si="1"/>
        <v>2001208.09</v>
      </c>
      <c r="CW13" s="20">
        <f t="shared" si="1"/>
        <v>3241728.8</v>
      </c>
      <c r="CX13" s="20">
        <f t="shared" si="1"/>
        <v>880236.58</v>
      </c>
      <c r="CY13" s="20">
        <f t="shared" si="1"/>
        <v>13224240.130000001</v>
      </c>
      <c r="CZ13" s="20">
        <f t="shared" si="1"/>
        <v>1964229.44</v>
      </c>
      <c r="DA13" s="20">
        <f t="shared" si="1"/>
        <v>3201221.18</v>
      </c>
      <c r="DB13" s="20">
        <f t="shared" si="1"/>
        <v>1850067.99</v>
      </c>
      <c r="DC13" s="20">
        <f t="shared" si="1"/>
        <v>1566537.18</v>
      </c>
      <c r="DD13" s="20">
        <f t="shared" si="1"/>
        <v>1510031.63</v>
      </c>
      <c r="DE13" s="20">
        <f t="shared" si="1"/>
        <v>130010006.34</v>
      </c>
      <c r="DF13" s="20">
        <f t="shared" si="1"/>
        <v>626656.56999999995</v>
      </c>
      <c r="DG13" s="20">
        <f t="shared" si="1"/>
        <v>9010345.0999999996</v>
      </c>
      <c r="DH13" s="20">
        <f t="shared" si="1"/>
        <v>11209940.15</v>
      </c>
      <c r="DI13" s="20">
        <f t="shared" si="1"/>
        <v>5694741.8600000003</v>
      </c>
      <c r="DJ13" s="20">
        <f t="shared" si="1"/>
        <v>4626758.97</v>
      </c>
      <c r="DK13" s="20">
        <f t="shared" si="1"/>
        <v>38383823.359999999</v>
      </c>
      <c r="DL13" s="20">
        <f t="shared" si="1"/>
        <v>3327224.27</v>
      </c>
      <c r="DM13" s="20">
        <f t="shared" si="1"/>
        <v>6938738.2699999996</v>
      </c>
      <c r="DN13" s="20">
        <f t="shared" si="1"/>
        <v>24529244.190000001</v>
      </c>
      <c r="DO13" s="20">
        <f t="shared" si="1"/>
        <v>2580378.12</v>
      </c>
      <c r="DP13" s="20">
        <f t="shared" si="1"/>
        <v>0</v>
      </c>
      <c r="DQ13" s="20">
        <f t="shared" si="1"/>
        <v>12595433.5</v>
      </c>
      <c r="DR13" s="20">
        <f t="shared" si="1"/>
        <v>6791729.5899999999</v>
      </c>
      <c r="DS13" s="20">
        <f t="shared" si="1"/>
        <v>3032727.35</v>
      </c>
      <c r="DT13" s="20">
        <f t="shared" si="1"/>
        <v>3861876.94</v>
      </c>
      <c r="DU13" s="20">
        <f t="shared" si="1"/>
        <v>3249253.4</v>
      </c>
      <c r="DV13" s="20">
        <f t="shared" si="1"/>
        <v>3736488.55</v>
      </c>
      <c r="DW13" s="20">
        <f t="shared" si="1"/>
        <v>999917.34</v>
      </c>
      <c r="DX13" s="20">
        <f t="shared" si="1"/>
        <v>1426404.78</v>
      </c>
      <c r="DY13" s="20">
        <f t="shared" si="1"/>
        <v>3445547.04</v>
      </c>
      <c r="DZ13" s="20">
        <f t="shared" si="1"/>
        <v>0</v>
      </c>
      <c r="EA13" s="20">
        <f t="shared" ref="EA13:FX13" si="2">ROUND(EA8-EA10-EA11,2)</f>
        <v>4173238.35</v>
      </c>
      <c r="EB13" s="20">
        <f t="shared" si="2"/>
        <v>2925947.88</v>
      </c>
      <c r="EC13" s="20">
        <f t="shared" si="2"/>
        <v>0</v>
      </c>
      <c r="ED13" s="20">
        <f t="shared" si="2"/>
        <v>2769736.55</v>
      </c>
      <c r="EE13" s="20">
        <f t="shared" si="2"/>
        <v>13269885</v>
      </c>
      <c r="EF13" s="20">
        <f t="shared" si="2"/>
        <v>2828005.01</v>
      </c>
      <c r="EG13" s="20">
        <f t="shared" si="2"/>
        <v>3303204.58</v>
      </c>
      <c r="EH13" s="20">
        <f t="shared" si="2"/>
        <v>120831850.59999999</v>
      </c>
      <c r="EI13" s="20">
        <f t="shared" si="2"/>
        <v>75028522.400000006</v>
      </c>
      <c r="EJ13" s="20">
        <f t="shared" si="2"/>
        <v>3598146.98</v>
      </c>
      <c r="EK13" s="20">
        <f t="shared" si="2"/>
        <v>3472131.31</v>
      </c>
      <c r="EL13" s="20">
        <f t="shared" si="2"/>
        <v>2578106.44</v>
      </c>
      <c r="EM13" s="20">
        <f t="shared" si="2"/>
        <v>8697123.6799999997</v>
      </c>
      <c r="EN13" s="20">
        <f t="shared" si="2"/>
        <v>3076004.61</v>
      </c>
      <c r="EO13" s="20">
        <f t="shared" si="2"/>
        <v>1774036.13</v>
      </c>
      <c r="EP13" s="20">
        <f t="shared" si="2"/>
        <v>15437799.560000001</v>
      </c>
      <c r="EQ13" s="20">
        <f t="shared" si="2"/>
        <v>1594245.02</v>
      </c>
      <c r="ER13" s="20">
        <f t="shared" si="2"/>
        <v>2173353.02</v>
      </c>
      <c r="ES13" s="20">
        <f t="shared" si="2"/>
        <v>2475460.0099999998</v>
      </c>
      <c r="ET13" s="20">
        <f t="shared" si="2"/>
        <v>5765704.5499999998</v>
      </c>
      <c r="EU13" s="20">
        <f t="shared" si="2"/>
        <v>635529.06999999995</v>
      </c>
      <c r="EV13" s="20">
        <f t="shared" si="2"/>
        <v>3142682.22</v>
      </c>
      <c r="EW13" s="20">
        <f t="shared" si="2"/>
        <v>2922722.38</v>
      </c>
      <c r="EX13" s="20">
        <f t="shared" si="2"/>
        <v>7291690.54</v>
      </c>
      <c r="EY13" s="20">
        <f t="shared" si="2"/>
        <v>1724256.53</v>
      </c>
      <c r="EZ13" s="20">
        <f t="shared" si="2"/>
        <v>1408539.9</v>
      </c>
      <c r="FA13" s="20">
        <f t="shared" si="2"/>
        <v>0</v>
      </c>
      <c r="FB13" s="20">
        <f t="shared" si="2"/>
        <v>10231732.310000001</v>
      </c>
      <c r="FC13" s="20">
        <f t="shared" si="2"/>
        <v>3656738.27</v>
      </c>
      <c r="FD13" s="20">
        <f t="shared" si="2"/>
        <v>1205060.94</v>
      </c>
      <c r="FE13" s="20">
        <f t="shared" si="2"/>
        <v>2730192.49</v>
      </c>
      <c r="FF13" s="20">
        <f t="shared" si="2"/>
        <v>1674474.41</v>
      </c>
      <c r="FG13" s="20">
        <f t="shared" si="2"/>
        <v>539958.49</v>
      </c>
      <c r="FH13" s="20">
        <f t="shared" si="2"/>
        <v>2713518.38</v>
      </c>
      <c r="FI13" s="20">
        <f t="shared" si="2"/>
        <v>0</v>
      </c>
      <c r="FJ13" s="20">
        <f t="shared" si="2"/>
        <v>0</v>
      </c>
      <c r="FK13" s="20">
        <f t="shared" si="2"/>
        <v>17696731.98</v>
      </c>
      <c r="FL13" s="20">
        <f t="shared" si="2"/>
        <v>9653248.8000000007</v>
      </c>
      <c r="FM13" s="20">
        <f t="shared" si="2"/>
        <v>153345064.08000001</v>
      </c>
      <c r="FN13" s="20">
        <f t="shared" si="2"/>
        <v>0</v>
      </c>
      <c r="FO13" s="20">
        <f t="shared" si="2"/>
        <v>2817004.98</v>
      </c>
      <c r="FP13" s="20">
        <f t="shared" si="2"/>
        <v>0</v>
      </c>
      <c r="FQ13" s="20">
        <f t="shared" si="2"/>
        <v>0</v>
      </c>
      <c r="FR13" s="20">
        <f t="shared" si="2"/>
        <v>240901.23</v>
      </c>
      <c r="FS13" s="20">
        <f t="shared" si="2"/>
        <v>0</v>
      </c>
      <c r="FT13" s="20">
        <f t="shared" si="2"/>
        <v>6066396.4699999997</v>
      </c>
      <c r="FU13" s="20">
        <f t="shared" si="2"/>
        <v>5367297.0999999996</v>
      </c>
      <c r="FV13" s="20">
        <f t="shared" si="2"/>
        <v>2558784.64</v>
      </c>
      <c r="FW13" s="20">
        <f t="shared" si="2"/>
        <v>911392.6</v>
      </c>
      <c r="FX13" s="20">
        <f t="shared" si="2"/>
        <v>224940206.09</v>
      </c>
      <c r="FY13" s="11">
        <f>SUM(B13:FX13)</f>
        <v>4996842665.3300018</v>
      </c>
      <c r="FZ13" s="11"/>
      <c r="GA13" s="11"/>
    </row>
    <row r="14" spans="1:254" x14ac:dyDescent="0.25">
      <c r="A14" t="s">
        <v>400</v>
      </c>
      <c r="B14" s="21">
        <v>3</v>
      </c>
      <c r="C14" s="21">
        <v>3</v>
      </c>
      <c r="D14" s="21">
        <v>3</v>
      </c>
      <c r="E14" s="21">
        <v>3</v>
      </c>
      <c r="F14" s="21">
        <v>3</v>
      </c>
      <c r="G14" s="21">
        <v>3</v>
      </c>
      <c r="H14" s="21">
        <v>3</v>
      </c>
      <c r="I14" s="21">
        <v>3</v>
      </c>
      <c r="J14" s="21">
        <v>3</v>
      </c>
      <c r="K14" s="21">
        <v>3</v>
      </c>
      <c r="L14" s="21">
        <v>3</v>
      </c>
      <c r="M14" s="21">
        <v>3</v>
      </c>
      <c r="N14" s="21">
        <v>3</v>
      </c>
      <c r="O14" s="21">
        <v>3</v>
      </c>
      <c r="P14" s="21">
        <v>3</v>
      </c>
      <c r="Q14" s="21">
        <v>3</v>
      </c>
      <c r="R14" s="21">
        <v>3</v>
      </c>
      <c r="S14" s="21">
        <v>3</v>
      </c>
      <c r="T14" s="21">
        <v>3</v>
      </c>
      <c r="U14" s="21">
        <v>3</v>
      </c>
      <c r="V14" s="21">
        <v>3</v>
      </c>
      <c r="W14" s="21">
        <v>3</v>
      </c>
      <c r="X14" s="21">
        <v>3</v>
      </c>
      <c r="Y14" s="21">
        <v>3</v>
      </c>
      <c r="Z14" s="21">
        <v>3</v>
      </c>
      <c r="AA14" s="21">
        <v>3</v>
      </c>
      <c r="AB14" s="21">
        <v>3</v>
      </c>
      <c r="AC14" s="21">
        <v>3</v>
      </c>
      <c r="AD14" s="21">
        <v>3</v>
      </c>
      <c r="AE14" s="21">
        <v>3</v>
      </c>
      <c r="AF14" s="21">
        <v>3</v>
      </c>
      <c r="AG14" s="21">
        <v>3</v>
      </c>
      <c r="AH14" s="21">
        <v>3</v>
      </c>
      <c r="AI14" s="21">
        <v>3</v>
      </c>
      <c r="AJ14" s="21">
        <v>3</v>
      </c>
      <c r="AK14" s="21">
        <v>3</v>
      </c>
      <c r="AL14" s="21">
        <v>3</v>
      </c>
      <c r="AM14" s="21">
        <v>3</v>
      </c>
      <c r="AN14" s="21">
        <v>3</v>
      </c>
      <c r="AO14" s="21">
        <v>3</v>
      </c>
      <c r="AP14" s="21">
        <v>3</v>
      </c>
      <c r="AQ14" s="21">
        <v>3</v>
      </c>
      <c r="AR14" s="21">
        <v>3</v>
      </c>
      <c r="AS14" s="21">
        <v>3</v>
      </c>
      <c r="AT14" s="21">
        <v>3</v>
      </c>
      <c r="AU14" s="21">
        <v>3</v>
      </c>
      <c r="AV14" s="21">
        <v>3</v>
      </c>
      <c r="AW14" s="21">
        <v>3</v>
      </c>
      <c r="AX14" s="21">
        <v>3</v>
      </c>
      <c r="AY14" s="21">
        <v>3</v>
      </c>
      <c r="AZ14" s="21">
        <v>3</v>
      </c>
      <c r="BA14" s="21">
        <v>3</v>
      </c>
      <c r="BB14" s="21">
        <v>3</v>
      </c>
      <c r="BC14" s="21">
        <v>3</v>
      </c>
      <c r="BD14" s="21">
        <v>3</v>
      </c>
      <c r="BE14" s="21">
        <v>3</v>
      </c>
      <c r="BF14" s="21">
        <v>3</v>
      </c>
      <c r="BG14" s="21">
        <v>3</v>
      </c>
      <c r="BH14" s="21">
        <v>3</v>
      </c>
      <c r="BI14" s="21">
        <v>3</v>
      </c>
      <c r="BJ14" s="21">
        <v>3</v>
      </c>
      <c r="BK14" s="21">
        <v>3</v>
      </c>
      <c r="BL14" s="21">
        <v>3</v>
      </c>
      <c r="BM14" s="21">
        <v>3</v>
      </c>
      <c r="BN14" s="21">
        <v>3</v>
      </c>
      <c r="BO14" s="21">
        <v>3</v>
      </c>
      <c r="BP14" s="21">
        <v>3</v>
      </c>
      <c r="BQ14" s="21">
        <v>3</v>
      </c>
      <c r="BR14" s="21">
        <v>3</v>
      </c>
      <c r="BS14" s="21">
        <v>3</v>
      </c>
      <c r="BT14" s="21">
        <v>3</v>
      </c>
      <c r="BU14" s="21">
        <v>3</v>
      </c>
      <c r="BV14" s="21">
        <v>3</v>
      </c>
      <c r="BW14" s="21">
        <v>3</v>
      </c>
      <c r="BX14" s="21">
        <v>3</v>
      </c>
      <c r="BY14" s="21">
        <v>3</v>
      </c>
      <c r="BZ14" s="21">
        <v>3</v>
      </c>
      <c r="CA14" s="21">
        <v>3</v>
      </c>
      <c r="CB14" s="21">
        <v>3</v>
      </c>
      <c r="CC14" s="21">
        <v>3</v>
      </c>
      <c r="CD14" s="21">
        <v>3</v>
      </c>
      <c r="CE14" s="21">
        <v>3</v>
      </c>
      <c r="CF14" s="21">
        <v>3</v>
      </c>
      <c r="CG14" s="21">
        <v>3</v>
      </c>
      <c r="CH14" s="21">
        <v>3</v>
      </c>
      <c r="CI14" s="21">
        <v>3</v>
      </c>
      <c r="CJ14" s="21">
        <v>3</v>
      </c>
      <c r="CK14" s="21">
        <v>3</v>
      </c>
      <c r="CL14" s="21">
        <v>3</v>
      </c>
      <c r="CM14" s="21">
        <v>3</v>
      </c>
      <c r="CN14" s="21">
        <v>3</v>
      </c>
      <c r="CO14" s="21">
        <v>3</v>
      </c>
      <c r="CP14" s="21">
        <v>3</v>
      </c>
      <c r="CQ14" s="21">
        <v>3</v>
      </c>
      <c r="CR14" s="21">
        <v>3</v>
      </c>
      <c r="CS14" s="21">
        <v>3</v>
      </c>
      <c r="CT14" s="21">
        <v>3</v>
      </c>
      <c r="CU14" s="21">
        <v>3</v>
      </c>
      <c r="CV14" s="21">
        <v>3</v>
      </c>
      <c r="CW14" s="21">
        <v>3</v>
      </c>
      <c r="CX14" s="21">
        <v>3</v>
      </c>
      <c r="CY14" s="21">
        <v>3</v>
      </c>
      <c r="CZ14" s="21">
        <v>3</v>
      </c>
      <c r="DA14" s="21">
        <v>3</v>
      </c>
      <c r="DB14" s="21">
        <v>3</v>
      </c>
      <c r="DC14" s="21">
        <v>3</v>
      </c>
      <c r="DD14" s="21">
        <v>3</v>
      </c>
      <c r="DE14" s="21">
        <v>3</v>
      </c>
      <c r="DF14" s="21">
        <v>3</v>
      </c>
      <c r="DG14" s="21">
        <v>3</v>
      </c>
      <c r="DH14" s="21">
        <v>3</v>
      </c>
      <c r="DI14" s="21">
        <v>3</v>
      </c>
      <c r="DJ14" s="21">
        <v>3</v>
      </c>
      <c r="DK14" s="21">
        <v>3</v>
      </c>
      <c r="DL14" s="21">
        <v>3</v>
      </c>
      <c r="DM14" s="21">
        <v>3</v>
      </c>
      <c r="DN14" s="21">
        <v>3</v>
      </c>
      <c r="DO14" s="21">
        <v>3</v>
      </c>
      <c r="DP14" s="21">
        <v>3</v>
      </c>
      <c r="DQ14" s="21">
        <v>3</v>
      </c>
      <c r="DR14" s="21">
        <v>3</v>
      </c>
      <c r="DS14" s="21">
        <v>3</v>
      </c>
      <c r="DT14" s="21">
        <v>3</v>
      </c>
      <c r="DU14" s="21">
        <v>3</v>
      </c>
      <c r="DV14" s="21">
        <v>3</v>
      </c>
      <c r="DW14" s="21">
        <v>3</v>
      </c>
      <c r="DX14" s="21">
        <v>3</v>
      </c>
      <c r="DY14" s="21">
        <v>3</v>
      </c>
      <c r="DZ14" s="21">
        <v>3</v>
      </c>
      <c r="EA14" s="21">
        <v>3</v>
      </c>
      <c r="EB14" s="21">
        <v>3</v>
      </c>
      <c r="EC14" s="21">
        <v>3</v>
      </c>
      <c r="ED14" s="21">
        <v>3</v>
      </c>
      <c r="EE14" s="21">
        <v>3</v>
      </c>
      <c r="EF14" s="21">
        <v>3</v>
      </c>
      <c r="EG14" s="21">
        <v>3</v>
      </c>
      <c r="EH14" s="21">
        <v>3</v>
      </c>
      <c r="EI14" s="21">
        <v>3</v>
      </c>
      <c r="EJ14" s="21">
        <v>3</v>
      </c>
      <c r="EK14" s="21">
        <v>3</v>
      </c>
      <c r="EL14" s="21">
        <v>3</v>
      </c>
      <c r="EM14" s="21">
        <v>3</v>
      </c>
      <c r="EN14" s="21">
        <v>3</v>
      </c>
      <c r="EO14" s="21">
        <v>3</v>
      </c>
      <c r="EP14" s="21">
        <v>3</v>
      </c>
      <c r="EQ14" s="21">
        <v>3</v>
      </c>
      <c r="ER14" s="21">
        <v>3</v>
      </c>
      <c r="ES14" s="21">
        <v>3</v>
      </c>
      <c r="ET14" s="21">
        <v>3</v>
      </c>
      <c r="EU14" s="21">
        <v>3</v>
      </c>
      <c r="EV14" s="21">
        <v>3</v>
      </c>
      <c r="EW14" s="21">
        <v>3</v>
      </c>
      <c r="EX14" s="21">
        <v>3</v>
      </c>
      <c r="EY14" s="21">
        <v>3</v>
      </c>
      <c r="EZ14" s="21">
        <v>3</v>
      </c>
      <c r="FA14" s="21">
        <v>3</v>
      </c>
      <c r="FB14" s="21">
        <v>3</v>
      </c>
      <c r="FC14" s="21">
        <v>3</v>
      </c>
      <c r="FD14" s="21">
        <v>3</v>
      </c>
      <c r="FE14" s="21">
        <v>3</v>
      </c>
      <c r="FF14" s="21">
        <v>3</v>
      </c>
      <c r="FG14" s="21">
        <v>3</v>
      </c>
      <c r="FH14" s="21">
        <v>3</v>
      </c>
      <c r="FI14" s="21">
        <v>3</v>
      </c>
      <c r="FJ14" s="21">
        <v>3</v>
      </c>
      <c r="FK14" s="21">
        <v>3</v>
      </c>
      <c r="FL14" s="21">
        <v>3</v>
      </c>
      <c r="FM14" s="21">
        <v>3</v>
      </c>
      <c r="FN14" s="21">
        <v>3</v>
      </c>
      <c r="FO14" s="21">
        <v>3</v>
      </c>
      <c r="FP14" s="21">
        <v>3</v>
      </c>
      <c r="FQ14" s="21">
        <v>3</v>
      </c>
      <c r="FR14" s="21">
        <v>3</v>
      </c>
      <c r="FS14" s="21">
        <v>3</v>
      </c>
      <c r="FT14" s="21">
        <v>3</v>
      </c>
      <c r="FU14" s="21">
        <v>3</v>
      </c>
      <c r="FV14" s="21">
        <v>3</v>
      </c>
      <c r="FW14" s="21">
        <v>3</v>
      </c>
      <c r="FX14" s="21">
        <v>3</v>
      </c>
      <c r="FY14" s="22"/>
      <c r="FZ14" s="11"/>
    </row>
    <row r="15" spans="1:254" x14ac:dyDescent="0.25">
      <c r="A15" t="s">
        <v>401</v>
      </c>
      <c r="B15" s="17">
        <f>B13</f>
        <v>38864454.280000001</v>
      </c>
      <c r="C15" s="17">
        <f t="shared" ref="C15:BN15" si="3">C13</f>
        <v>253832418.12</v>
      </c>
      <c r="D15" s="17">
        <f t="shared" si="3"/>
        <v>27538627.699999999</v>
      </c>
      <c r="E15" s="17">
        <f t="shared" si="3"/>
        <v>148542753.81999999</v>
      </c>
      <c r="F15" s="17">
        <f t="shared" si="3"/>
        <v>3650532.89</v>
      </c>
      <c r="G15" s="17">
        <f t="shared" si="3"/>
        <v>8559170.1799999997</v>
      </c>
      <c r="H15" s="17">
        <f t="shared" si="3"/>
        <v>54458995.899999999</v>
      </c>
      <c r="I15" s="17">
        <f t="shared" si="3"/>
        <v>17664758.73</v>
      </c>
      <c r="J15" s="17">
        <f t="shared" si="3"/>
        <v>2529489.3199999998</v>
      </c>
      <c r="K15" s="17">
        <f t="shared" si="3"/>
        <v>3117535.49</v>
      </c>
      <c r="L15" s="17">
        <f t="shared" si="3"/>
        <v>5121842</v>
      </c>
      <c r="M15" s="17">
        <f t="shared" si="3"/>
        <v>375015610.89999998</v>
      </c>
      <c r="N15" s="17">
        <f t="shared" si="3"/>
        <v>66008161.189999998</v>
      </c>
      <c r="O15" s="17">
        <f t="shared" si="3"/>
        <v>3338701.35</v>
      </c>
      <c r="P15" s="17">
        <f t="shared" si="3"/>
        <v>274099293.06</v>
      </c>
      <c r="Q15" s="17">
        <f t="shared" si="3"/>
        <v>60561146.469999999</v>
      </c>
      <c r="R15" s="17">
        <f t="shared" si="3"/>
        <v>3268783.99</v>
      </c>
      <c r="S15" s="17">
        <f t="shared" si="3"/>
        <v>2343924.73</v>
      </c>
      <c r="T15" s="17">
        <f t="shared" si="3"/>
        <v>437352.88</v>
      </c>
      <c r="U15" s="17">
        <f t="shared" si="3"/>
        <v>2891879.45</v>
      </c>
      <c r="V15" s="17">
        <f t="shared" si="3"/>
        <v>3183100.91</v>
      </c>
      <c r="W15" s="17">
        <f t="shared" si="3"/>
        <v>771099.02</v>
      </c>
      <c r="X15" s="17">
        <f t="shared" si="3"/>
        <v>8636166.3699999992</v>
      </c>
      <c r="Y15" s="17">
        <f t="shared" si="3"/>
        <v>2834868.18</v>
      </c>
      <c r="Z15" s="17">
        <f t="shared" si="3"/>
        <v>151585224.47</v>
      </c>
      <c r="AA15" s="17">
        <f t="shared" si="3"/>
        <v>25117730.309999999</v>
      </c>
      <c r="AB15" s="17">
        <f t="shared" si="3"/>
        <v>1914720.91</v>
      </c>
      <c r="AC15" s="17">
        <f t="shared" si="3"/>
        <v>4246681.62</v>
      </c>
      <c r="AD15" s="17">
        <f t="shared" si="3"/>
        <v>1265657.95</v>
      </c>
      <c r="AE15" s="17">
        <f t="shared" si="3"/>
        <v>2045822.14</v>
      </c>
      <c r="AF15" s="17">
        <f t="shared" si="3"/>
        <v>2921697.99</v>
      </c>
      <c r="AG15" s="17">
        <f t="shared" si="3"/>
        <v>9775253.6500000004</v>
      </c>
      <c r="AH15" s="17">
        <f t="shared" si="3"/>
        <v>4560894.4000000004</v>
      </c>
      <c r="AI15" s="17">
        <f t="shared" si="3"/>
        <v>2214680.61</v>
      </c>
      <c r="AJ15" s="17">
        <f t="shared" si="3"/>
        <v>1839978.8</v>
      </c>
      <c r="AK15" s="17">
        <f t="shared" si="3"/>
        <v>1551478.33</v>
      </c>
      <c r="AL15" s="17">
        <f t="shared" si="3"/>
        <v>3688429.13</v>
      </c>
      <c r="AM15" s="17">
        <f t="shared" si="3"/>
        <v>267685.01</v>
      </c>
      <c r="AN15" s="17">
        <f t="shared" si="3"/>
        <v>31983046.66</v>
      </c>
      <c r="AO15" s="17">
        <f t="shared" si="3"/>
        <v>216156220.59999999</v>
      </c>
      <c r="AP15" s="17">
        <f t="shared" si="3"/>
        <v>1687216.44</v>
      </c>
      <c r="AQ15" s="17">
        <f t="shared" si="3"/>
        <v>331935821.19</v>
      </c>
      <c r="AR15" s="17">
        <f t="shared" si="3"/>
        <v>13287338.91</v>
      </c>
      <c r="AS15" s="17">
        <f t="shared" si="3"/>
        <v>13476549.51</v>
      </c>
      <c r="AT15" s="17">
        <f t="shared" si="3"/>
        <v>2684858.44</v>
      </c>
      <c r="AU15" s="17">
        <f t="shared" si="3"/>
        <v>3258296.54</v>
      </c>
      <c r="AV15" s="17">
        <f t="shared" si="3"/>
        <v>3063970.52</v>
      </c>
      <c r="AW15" s="17">
        <f t="shared" si="3"/>
        <v>867024.46</v>
      </c>
      <c r="AX15" s="17">
        <f t="shared" si="3"/>
        <v>3823907.92</v>
      </c>
      <c r="AY15" s="17">
        <f t="shared" si="3"/>
        <v>118152732.09</v>
      </c>
      <c r="AZ15" s="17">
        <f t="shared" si="3"/>
        <v>70293691.599999994</v>
      </c>
      <c r="BA15" s="17">
        <f t="shared" si="3"/>
        <v>73364291.819999993</v>
      </c>
      <c r="BB15" s="17">
        <f t="shared" si="3"/>
        <v>144320281.80000001</v>
      </c>
      <c r="BC15" s="17">
        <f t="shared" si="3"/>
        <v>20752100.75</v>
      </c>
      <c r="BD15" s="17">
        <f t="shared" si="3"/>
        <v>8985753.4600000009</v>
      </c>
      <c r="BE15" s="17">
        <f t="shared" si="3"/>
        <v>176637182.24000001</v>
      </c>
      <c r="BF15" s="17">
        <f t="shared" si="3"/>
        <v>8949604.7400000002</v>
      </c>
      <c r="BG15" s="17">
        <f t="shared" si="3"/>
        <v>4994166.32</v>
      </c>
      <c r="BH15" s="17">
        <f t="shared" si="3"/>
        <v>3496628.19</v>
      </c>
      <c r="BI15" s="17">
        <f t="shared" si="3"/>
        <v>37961746.060000002</v>
      </c>
      <c r="BJ15" s="17">
        <f t="shared" si="3"/>
        <v>263809991.78999999</v>
      </c>
      <c r="BK15" s="17">
        <f t="shared" si="3"/>
        <v>2188498.1</v>
      </c>
      <c r="BL15" s="17">
        <f t="shared" si="3"/>
        <v>3923273.16</v>
      </c>
      <c r="BM15" s="17">
        <f t="shared" si="3"/>
        <v>23414239.870000001</v>
      </c>
      <c r="BN15" s="17">
        <f t="shared" si="3"/>
        <v>9961530.0099999998</v>
      </c>
      <c r="BO15" s="17">
        <f t="shared" ref="BO15:DZ15" si="4">BO13</f>
        <v>799743.03</v>
      </c>
      <c r="BP15" s="17">
        <f t="shared" si="4"/>
        <v>16658257.83</v>
      </c>
      <c r="BQ15" s="17">
        <f t="shared" si="4"/>
        <v>35371767.909999996</v>
      </c>
      <c r="BR15" s="17">
        <f t="shared" si="4"/>
        <v>7519312.4100000001</v>
      </c>
      <c r="BS15" s="17">
        <f t="shared" si="4"/>
        <v>2125385.8199999998</v>
      </c>
      <c r="BT15" s="17">
        <f t="shared" si="4"/>
        <v>3176555.67</v>
      </c>
      <c r="BU15" s="17">
        <f t="shared" si="4"/>
        <v>0</v>
      </c>
      <c r="BV15" s="17">
        <f t="shared" si="4"/>
        <v>3735497.45</v>
      </c>
      <c r="BW15" s="17">
        <f t="shared" si="4"/>
        <v>440362.89</v>
      </c>
      <c r="BX15" s="17">
        <f t="shared" si="4"/>
        <v>2027956.2</v>
      </c>
      <c r="BY15" s="17">
        <f t="shared" si="4"/>
        <v>2306407.29</v>
      </c>
      <c r="BZ15" s="17">
        <f t="shared" si="4"/>
        <v>326278.3</v>
      </c>
      <c r="CA15" s="17">
        <f t="shared" si="4"/>
        <v>396213636.68000001</v>
      </c>
      <c r="CB15" s="17">
        <f t="shared" si="4"/>
        <v>2641524.21</v>
      </c>
      <c r="CC15" s="17">
        <f t="shared" si="4"/>
        <v>2688683.75</v>
      </c>
      <c r="CD15" s="17">
        <f t="shared" si="4"/>
        <v>1544196.4</v>
      </c>
      <c r="CE15" s="17">
        <f t="shared" si="4"/>
        <v>1503965.04</v>
      </c>
      <c r="CF15" s="17">
        <f t="shared" si="4"/>
        <v>2656956.4300000002</v>
      </c>
      <c r="CG15" s="17">
        <f t="shared" si="4"/>
        <v>1638724.95</v>
      </c>
      <c r="CH15" s="17">
        <f t="shared" si="4"/>
        <v>4405668.58</v>
      </c>
      <c r="CI15" s="17">
        <f t="shared" si="4"/>
        <v>538344.14</v>
      </c>
      <c r="CJ15" s="17">
        <f t="shared" si="4"/>
        <v>36377540.020000003</v>
      </c>
      <c r="CK15" s="17">
        <f t="shared" si="4"/>
        <v>11314648.140000001</v>
      </c>
      <c r="CL15" s="17">
        <f t="shared" si="4"/>
        <v>7074642.0800000001</v>
      </c>
      <c r="CM15" s="17">
        <f t="shared" si="4"/>
        <v>156541271.09999999</v>
      </c>
      <c r="CN15" s="17">
        <f t="shared" si="4"/>
        <v>60898758.780000001</v>
      </c>
      <c r="CO15" s="17">
        <f t="shared" si="4"/>
        <v>0</v>
      </c>
      <c r="CP15" s="17">
        <f t="shared" si="4"/>
        <v>6680447.3700000001</v>
      </c>
      <c r="CQ15" s="17">
        <f t="shared" si="4"/>
        <v>2914253.9</v>
      </c>
      <c r="CR15" s="17">
        <f t="shared" si="4"/>
        <v>2659383.08</v>
      </c>
      <c r="CS15" s="17">
        <f t="shared" si="4"/>
        <v>1304148.1499999999</v>
      </c>
      <c r="CT15" s="17">
        <f t="shared" si="4"/>
        <v>3708001.49</v>
      </c>
      <c r="CU15" s="17">
        <f t="shared" si="4"/>
        <v>590418.51</v>
      </c>
      <c r="CV15" s="17">
        <f t="shared" si="4"/>
        <v>2001208.09</v>
      </c>
      <c r="CW15" s="17">
        <f t="shared" si="4"/>
        <v>3241728.8</v>
      </c>
      <c r="CX15" s="17">
        <f t="shared" si="4"/>
        <v>880236.58</v>
      </c>
      <c r="CY15" s="17">
        <f t="shared" si="4"/>
        <v>13224240.130000001</v>
      </c>
      <c r="CZ15" s="17">
        <f t="shared" si="4"/>
        <v>1964229.44</v>
      </c>
      <c r="DA15" s="17">
        <f t="shared" si="4"/>
        <v>3201221.18</v>
      </c>
      <c r="DB15" s="17">
        <f t="shared" si="4"/>
        <v>1850067.99</v>
      </c>
      <c r="DC15" s="17">
        <f t="shared" si="4"/>
        <v>1566537.18</v>
      </c>
      <c r="DD15" s="17">
        <f t="shared" si="4"/>
        <v>1510031.63</v>
      </c>
      <c r="DE15" s="17">
        <f t="shared" si="4"/>
        <v>130010006.34</v>
      </c>
      <c r="DF15" s="17">
        <f t="shared" si="4"/>
        <v>626656.56999999995</v>
      </c>
      <c r="DG15" s="17">
        <f t="shared" si="4"/>
        <v>9010345.0999999996</v>
      </c>
      <c r="DH15" s="17">
        <f t="shared" si="4"/>
        <v>11209940.15</v>
      </c>
      <c r="DI15" s="17">
        <f t="shared" si="4"/>
        <v>5694741.8600000003</v>
      </c>
      <c r="DJ15" s="17">
        <f t="shared" si="4"/>
        <v>4626758.97</v>
      </c>
      <c r="DK15" s="17">
        <f t="shared" si="4"/>
        <v>38383823.359999999</v>
      </c>
      <c r="DL15" s="17">
        <f t="shared" si="4"/>
        <v>3327224.27</v>
      </c>
      <c r="DM15" s="17">
        <f t="shared" si="4"/>
        <v>6938738.2699999996</v>
      </c>
      <c r="DN15" s="17">
        <f t="shared" si="4"/>
        <v>24529244.190000001</v>
      </c>
      <c r="DO15" s="17">
        <f t="shared" si="4"/>
        <v>2580378.12</v>
      </c>
      <c r="DP15" s="17">
        <f t="shared" si="4"/>
        <v>0</v>
      </c>
      <c r="DQ15" s="17">
        <f t="shared" si="4"/>
        <v>12595433.5</v>
      </c>
      <c r="DR15" s="17">
        <f t="shared" si="4"/>
        <v>6791729.5899999999</v>
      </c>
      <c r="DS15" s="17">
        <f t="shared" si="4"/>
        <v>3032727.35</v>
      </c>
      <c r="DT15" s="17">
        <f t="shared" si="4"/>
        <v>3861876.94</v>
      </c>
      <c r="DU15" s="17">
        <f t="shared" si="4"/>
        <v>3249253.4</v>
      </c>
      <c r="DV15" s="17">
        <f t="shared" si="4"/>
        <v>3736488.55</v>
      </c>
      <c r="DW15" s="17">
        <f t="shared" si="4"/>
        <v>999917.34</v>
      </c>
      <c r="DX15" s="17">
        <f t="shared" si="4"/>
        <v>1426404.78</v>
      </c>
      <c r="DY15" s="17">
        <f t="shared" si="4"/>
        <v>3445547.04</v>
      </c>
      <c r="DZ15" s="17">
        <f t="shared" si="4"/>
        <v>0</v>
      </c>
      <c r="EA15" s="17">
        <f t="shared" ref="EA15:FX15" si="5">EA13</f>
        <v>4173238.35</v>
      </c>
      <c r="EB15" s="17">
        <f t="shared" si="5"/>
        <v>2925947.88</v>
      </c>
      <c r="EC15" s="17">
        <f t="shared" si="5"/>
        <v>0</v>
      </c>
      <c r="ED15" s="17">
        <f t="shared" si="5"/>
        <v>2769736.55</v>
      </c>
      <c r="EE15" s="17">
        <f t="shared" si="5"/>
        <v>13269885</v>
      </c>
      <c r="EF15" s="17">
        <f t="shared" si="5"/>
        <v>2828005.01</v>
      </c>
      <c r="EG15" s="17">
        <f t="shared" si="5"/>
        <v>3303204.58</v>
      </c>
      <c r="EH15" s="17">
        <f t="shared" si="5"/>
        <v>120831850.59999999</v>
      </c>
      <c r="EI15" s="17">
        <f t="shared" si="5"/>
        <v>75028522.400000006</v>
      </c>
      <c r="EJ15" s="17">
        <f t="shared" si="5"/>
        <v>3598146.98</v>
      </c>
      <c r="EK15" s="17">
        <f t="shared" si="5"/>
        <v>3472131.31</v>
      </c>
      <c r="EL15" s="17">
        <f t="shared" si="5"/>
        <v>2578106.44</v>
      </c>
      <c r="EM15" s="17">
        <f t="shared" si="5"/>
        <v>8697123.6799999997</v>
      </c>
      <c r="EN15" s="17">
        <f t="shared" si="5"/>
        <v>3076004.61</v>
      </c>
      <c r="EO15" s="17">
        <f t="shared" si="5"/>
        <v>1774036.13</v>
      </c>
      <c r="EP15" s="17">
        <f t="shared" si="5"/>
        <v>15437799.560000001</v>
      </c>
      <c r="EQ15" s="17">
        <f t="shared" si="5"/>
        <v>1594245.02</v>
      </c>
      <c r="ER15" s="17">
        <f t="shared" si="5"/>
        <v>2173353.02</v>
      </c>
      <c r="ES15" s="17">
        <f t="shared" si="5"/>
        <v>2475460.0099999998</v>
      </c>
      <c r="ET15" s="17">
        <f t="shared" si="5"/>
        <v>5765704.5499999998</v>
      </c>
      <c r="EU15" s="17">
        <f t="shared" si="5"/>
        <v>635529.06999999995</v>
      </c>
      <c r="EV15" s="17">
        <f t="shared" si="5"/>
        <v>3142682.22</v>
      </c>
      <c r="EW15" s="17">
        <f t="shared" si="5"/>
        <v>2922722.38</v>
      </c>
      <c r="EX15" s="17">
        <f t="shared" si="5"/>
        <v>7291690.54</v>
      </c>
      <c r="EY15" s="17">
        <f t="shared" si="5"/>
        <v>1724256.53</v>
      </c>
      <c r="EZ15" s="17">
        <f t="shared" si="5"/>
        <v>1408539.9</v>
      </c>
      <c r="FA15" s="17">
        <f t="shared" si="5"/>
        <v>0</v>
      </c>
      <c r="FB15" s="17">
        <f t="shared" si="5"/>
        <v>10231732.310000001</v>
      </c>
      <c r="FC15" s="17">
        <f t="shared" si="5"/>
        <v>3656738.27</v>
      </c>
      <c r="FD15" s="17">
        <f t="shared" si="5"/>
        <v>1205060.94</v>
      </c>
      <c r="FE15" s="17">
        <f t="shared" si="5"/>
        <v>2730192.49</v>
      </c>
      <c r="FF15" s="17">
        <f t="shared" si="5"/>
        <v>1674474.41</v>
      </c>
      <c r="FG15" s="17">
        <f t="shared" si="5"/>
        <v>539958.49</v>
      </c>
      <c r="FH15" s="17">
        <f t="shared" si="5"/>
        <v>2713518.38</v>
      </c>
      <c r="FI15" s="17">
        <f t="shared" si="5"/>
        <v>0</v>
      </c>
      <c r="FJ15" s="17">
        <f t="shared" si="5"/>
        <v>0</v>
      </c>
      <c r="FK15" s="17">
        <f t="shared" si="5"/>
        <v>17696731.98</v>
      </c>
      <c r="FL15" s="17">
        <f t="shared" si="5"/>
        <v>9653248.8000000007</v>
      </c>
      <c r="FM15" s="17">
        <f t="shared" si="5"/>
        <v>153345064.08000001</v>
      </c>
      <c r="FN15" s="17">
        <f t="shared" si="5"/>
        <v>0</v>
      </c>
      <c r="FO15" s="17">
        <f t="shared" si="5"/>
        <v>2817004.98</v>
      </c>
      <c r="FP15" s="17">
        <f t="shared" si="5"/>
        <v>0</v>
      </c>
      <c r="FQ15" s="17">
        <f t="shared" si="5"/>
        <v>0</v>
      </c>
      <c r="FR15" s="17">
        <f t="shared" si="5"/>
        <v>240901.23</v>
      </c>
      <c r="FS15" s="17">
        <f t="shared" si="5"/>
        <v>0</v>
      </c>
      <c r="FT15" s="17">
        <f t="shared" si="5"/>
        <v>6066396.4699999997</v>
      </c>
      <c r="FU15" s="17">
        <f t="shared" si="5"/>
        <v>5367297.0999999996</v>
      </c>
      <c r="FV15" s="17">
        <f t="shared" si="5"/>
        <v>2558784.64</v>
      </c>
      <c r="FW15" s="17">
        <f t="shared" si="5"/>
        <v>911392.6</v>
      </c>
      <c r="FX15" s="17">
        <f t="shared" si="5"/>
        <v>224940206.09</v>
      </c>
      <c r="FY15" s="11">
        <f>SUM(B15:FX15)</f>
        <v>4996842665.3300018</v>
      </c>
      <c r="FZ15" s="23"/>
      <c r="GA15" s="11">
        <f>FY15-FZ15</f>
        <v>4996842665.3300018</v>
      </c>
      <c r="GB15" s="24"/>
    </row>
    <row r="16" spans="1:254" x14ac:dyDescent="0.25">
      <c r="A16" t="s">
        <v>402</v>
      </c>
      <c r="B16" s="25">
        <v>30063914.699999999</v>
      </c>
      <c r="C16" s="25">
        <v>191375573.72999999</v>
      </c>
      <c r="D16" s="25">
        <v>21668069.789999999</v>
      </c>
      <c r="E16" s="25">
        <v>111550684.32000001</v>
      </c>
      <c r="F16" s="25">
        <v>2876119.8600000003</v>
      </c>
      <c r="G16" s="25">
        <v>6484616.8200000003</v>
      </c>
      <c r="H16" s="25">
        <v>41058475.650000006</v>
      </c>
      <c r="I16" s="25">
        <v>13157376.5</v>
      </c>
      <c r="J16" s="25">
        <v>1855401.5799999998</v>
      </c>
      <c r="K16" s="25">
        <v>2506813.2199999997</v>
      </c>
      <c r="L16" s="25">
        <v>4141471.23</v>
      </c>
      <c r="M16" s="25">
        <v>282541727.19999999</v>
      </c>
      <c r="N16" s="25">
        <v>50150006.07</v>
      </c>
      <c r="O16" s="25">
        <v>2411965.85</v>
      </c>
      <c r="P16" s="25">
        <v>212130460.08000001</v>
      </c>
      <c r="Q16" s="25">
        <v>43305240.24000001</v>
      </c>
      <c r="R16" s="25">
        <v>3312867.8400000003</v>
      </c>
      <c r="S16" s="25">
        <v>1725692.5799999996</v>
      </c>
      <c r="T16" s="25">
        <v>331675.08</v>
      </c>
      <c r="U16" s="25">
        <v>2146722.48</v>
      </c>
      <c r="V16" s="25">
        <v>2160242.58</v>
      </c>
      <c r="W16" s="25">
        <v>576399.92999999993</v>
      </c>
      <c r="X16" s="25">
        <v>5962227.6600000011</v>
      </c>
      <c r="Y16" s="25">
        <v>2107767.3000000003</v>
      </c>
      <c r="Z16" s="25">
        <v>117881494.41</v>
      </c>
      <c r="AA16" s="25">
        <v>24561178.940000001</v>
      </c>
      <c r="AB16" s="25">
        <v>1369508.1</v>
      </c>
      <c r="AC16" s="25">
        <v>2974589.25</v>
      </c>
      <c r="AD16" s="25">
        <v>944528.94000000006</v>
      </c>
      <c r="AE16" s="25">
        <v>1537864.1000000003</v>
      </c>
      <c r="AF16" s="25">
        <v>2038164.2</v>
      </c>
      <c r="AG16" s="25">
        <v>7350528.5099999998</v>
      </c>
      <c r="AH16" s="25">
        <v>3360727.2199999997</v>
      </c>
      <c r="AI16" s="25">
        <v>1623908.4700000002</v>
      </c>
      <c r="AJ16" s="25">
        <v>1434397.7799999998</v>
      </c>
      <c r="AK16" s="25">
        <v>1289433.2600000002</v>
      </c>
      <c r="AL16" s="25">
        <v>2759584.08</v>
      </c>
      <c r="AM16" s="25">
        <v>399411.55000000005</v>
      </c>
      <c r="AN16" s="25">
        <v>24223943</v>
      </c>
      <c r="AO16" s="25">
        <v>163656470.25</v>
      </c>
      <c r="AP16" s="25">
        <v>1331352.0900000001</v>
      </c>
      <c r="AQ16" s="25">
        <v>248916169.31</v>
      </c>
      <c r="AR16" s="25">
        <v>10718807.32</v>
      </c>
      <c r="AS16" s="25">
        <v>10327401.969999999</v>
      </c>
      <c r="AT16" s="25">
        <v>2020499.04</v>
      </c>
      <c r="AU16" s="25">
        <v>2475865.7499999995</v>
      </c>
      <c r="AV16" s="25">
        <v>2307403.39</v>
      </c>
      <c r="AW16" s="25">
        <v>637202.74999999988</v>
      </c>
      <c r="AX16" s="25">
        <v>2841813.5399999996</v>
      </c>
      <c r="AY16" s="25">
        <v>87699307.609999985</v>
      </c>
      <c r="AZ16" s="25">
        <v>52712502.549999997</v>
      </c>
      <c r="BA16" s="25">
        <v>54968149.770000003</v>
      </c>
      <c r="BB16" s="25">
        <v>106353179.64</v>
      </c>
      <c r="BC16" s="25">
        <v>15303249.179999998</v>
      </c>
      <c r="BD16" s="25">
        <v>6684245.6899999995</v>
      </c>
      <c r="BE16" s="25">
        <v>132504186.57999998</v>
      </c>
      <c r="BF16" s="25">
        <v>6782935.5300000003</v>
      </c>
      <c r="BG16" s="25">
        <v>3798648.34</v>
      </c>
      <c r="BH16" s="25">
        <v>2626885.88</v>
      </c>
      <c r="BI16" s="25">
        <v>28779649.34</v>
      </c>
      <c r="BJ16" s="25">
        <v>194419961.86999997</v>
      </c>
      <c r="BK16" s="25">
        <v>1663716.1000000003</v>
      </c>
      <c r="BL16" s="25">
        <v>2817018.9000000004</v>
      </c>
      <c r="BM16" s="25">
        <v>17575562.879999999</v>
      </c>
      <c r="BN16" s="25">
        <v>7522161.2399999993</v>
      </c>
      <c r="BO16" s="25">
        <v>712956.90999999992</v>
      </c>
      <c r="BP16" s="25">
        <v>13652380.610000001</v>
      </c>
      <c r="BQ16" s="25">
        <v>26933142.449999996</v>
      </c>
      <c r="BR16" s="25">
        <v>5604189.1599999992</v>
      </c>
      <c r="BS16" s="25">
        <v>1665716.79</v>
      </c>
      <c r="BT16" s="25">
        <v>2352713.27</v>
      </c>
      <c r="BU16" s="25">
        <v>0</v>
      </c>
      <c r="BV16" s="25">
        <v>2843023.9499999997</v>
      </c>
      <c r="BW16" s="25">
        <v>357334.51</v>
      </c>
      <c r="BX16" s="25">
        <v>1563603.5999999999</v>
      </c>
      <c r="BY16" s="25">
        <v>1762378.19</v>
      </c>
      <c r="BZ16" s="25">
        <v>212057.07</v>
      </c>
      <c r="CA16" s="25">
        <v>295442261.28000003</v>
      </c>
      <c r="CB16" s="25">
        <v>1944782.56</v>
      </c>
      <c r="CC16" s="25">
        <v>2050936.6500000004</v>
      </c>
      <c r="CD16" s="25">
        <v>1134867.6299999999</v>
      </c>
      <c r="CE16" s="25">
        <v>1113988.29</v>
      </c>
      <c r="CF16" s="25">
        <v>1987326.1200000003</v>
      </c>
      <c r="CG16" s="25">
        <v>1232676.8199999998</v>
      </c>
      <c r="CH16" s="25">
        <v>3386508.29</v>
      </c>
      <c r="CI16" s="25">
        <v>389257.51</v>
      </c>
      <c r="CJ16" s="25">
        <v>27966388.740000006</v>
      </c>
      <c r="CK16" s="25">
        <v>8550574.0500000007</v>
      </c>
      <c r="CL16" s="25">
        <v>5395545.6400000006</v>
      </c>
      <c r="CM16" s="25">
        <v>123828757.77999997</v>
      </c>
      <c r="CN16" s="25">
        <v>46499374.780000001</v>
      </c>
      <c r="CO16" s="25">
        <v>341185.99</v>
      </c>
      <c r="CP16" s="25">
        <v>5086070.33</v>
      </c>
      <c r="CQ16" s="25">
        <v>2237807.2000000002</v>
      </c>
      <c r="CR16" s="25">
        <v>1989293.2000000002</v>
      </c>
      <c r="CS16" s="25">
        <v>1008167.98</v>
      </c>
      <c r="CT16" s="25">
        <v>2856670.83</v>
      </c>
      <c r="CU16" s="25">
        <v>434081.86000000004</v>
      </c>
      <c r="CV16" s="25">
        <v>1441333.14</v>
      </c>
      <c r="CW16" s="25">
        <v>2393613.19</v>
      </c>
      <c r="CX16" s="25">
        <v>658681.55999999982</v>
      </c>
      <c r="CY16" s="25">
        <v>9782344.1100000013</v>
      </c>
      <c r="CZ16" s="25">
        <v>1426791.5399999998</v>
      </c>
      <c r="DA16" s="25">
        <v>2374478.8200000003</v>
      </c>
      <c r="DB16" s="25">
        <v>1300870.3700000001</v>
      </c>
      <c r="DC16" s="25">
        <v>1129891.56</v>
      </c>
      <c r="DD16" s="25">
        <v>988721.88000000012</v>
      </c>
      <c r="DE16" s="25">
        <v>97225455.570000008</v>
      </c>
      <c r="DF16" s="25">
        <v>446513.33999999997</v>
      </c>
      <c r="DG16" s="25">
        <v>6864754.3600000003</v>
      </c>
      <c r="DH16" s="25">
        <v>8699566.1699999999</v>
      </c>
      <c r="DI16" s="25">
        <v>4259947.7700000005</v>
      </c>
      <c r="DJ16" s="25">
        <v>3434403.0199999996</v>
      </c>
      <c r="DK16" s="25">
        <v>29151947.730000004</v>
      </c>
      <c r="DL16" s="25">
        <v>2528269.7400000002</v>
      </c>
      <c r="DM16" s="25">
        <v>5253097.6499999994</v>
      </c>
      <c r="DN16" s="25">
        <v>18604599.919999998</v>
      </c>
      <c r="DO16" s="25">
        <v>1958189.28</v>
      </c>
      <c r="DP16" s="25">
        <v>0</v>
      </c>
      <c r="DQ16" s="25">
        <v>9491899.5600000005</v>
      </c>
      <c r="DR16" s="25">
        <v>5108712.7200000007</v>
      </c>
      <c r="DS16" s="25">
        <v>2242517.1</v>
      </c>
      <c r="DT16" s="25">
        <v>2877711.9000000004</v>
      </c>
      <c r="DU16" s="25">
        <v>2443548.61</v>
      </c>
      <c r="DV16" s="25">
        <v>2812131.3899999997</v>
      </c>
      <c r="DW16" s="25">
        <v>829617.75000000012</v>
      </c>
      <c r="DX16" s="25">
        <v>1228955.5499999998</v>
      </c>
      <c r="DY16" s="25">
        <v>2680045.8899999997</v>
      </c>
      <c r="DZ16" s="25">
        <v>0</v>
      </c>
      <c r="EA16" s="25">
        <v>3146317.1599999997</v>
      </c>
      <c r="EB16" s="25">
        <v>2187916.14</v>
      </c>
      <c r="EC16" s="25">
        <v>0</v>
      </c>
      <c r="ED16" s="25">
        <v>2100987.96</v>
      </c>
      <c r="EE16" s="25">
        <v>9944743.9499999993</v>
      </c>
      <c r="EF16" s="25">
        <v>2125837.35</v>
      </c>
      <c r="EG16" s="25">
        <v>2460469.9099999997</v>
      </c>
      <c r="EH16" s="25">
        <v>90514352.539999992</v>
      </c>
      <c r="EI16" s="25">
        <v>56532536.290000007</v>
      </c>
      <c r="EJ16" s="25">
        <v>2786383.75</v>
      </c>
      <c r="EK16" s="25">
        <v>2650837.83</v>
      </c>
      <c r="EL16" s="25">
        <v>1946331.8400000003</v>
      </c>
      <c r="EM16" s="25">
        <v>6583159.1199999992</v>
      </c>
      <c r="EN16" s="25">
        <v>2267906.9900000002</v>
      </c>
      <c r="EO16" s="25">
        <v>1347224.91</v>
      </c>
      <c r="EP16" s="25">
        <v>11893316.52</v>
      </c>
      <c r="EQ16" s="25">
        <v>1189014.71</v>
      </c>
      <c r="ER16" s="25">
        <v>1624069.69</v>
      </c>
      <c r="ES16" s="25">
        <v>1902778.38</v>
      </c>
      <c r="ET16" s="25">
        <v>4330428.24</v>
      </c>
      <c r="EU16" s="25">
        <v>551678.13</v>
      </c>
      <c r="EV16" s="25">
        <v>2591129.02</v>
      </c>
      <c r="EW16" s="25">
        <v>2157934.35</v>
      </c>
      <c r="EX16" s="25">
        <v>4943312.99</v>
      </c>
      <c r="EY16" s="25">
        <v>1277503.2000000002</v>
      </c>
      <c r="EZ16" s="25">
        <v>892506.36999999988</v>
      </c>
      <c r="FA16" s="25">
        <v>50079.48</v>
      </c>
      <c r="FB16" s="25">
        <v>7536558.4500000002</v>
      </c>
      <c r="FC16" s="25">
        <v>2770529.3699999992</v>
      </c>
      <c r="FD16" s="25">
        <v>901790.46000000008</v>
      </c>
      <c r="FE16" s="25">
        <v>2062878.9300000004</v>
      </c>
      <c r="FF16" s="25">
        <v>1288284.9000000001</v>
      </c>
      <c r="FG16" s="25">
        <v>423342.45</v>
      </c>
      <c r="FH16" s="25">
        <v>1357618.52</v>
      </c>
      <c r="FI16" s="25">
        <v>0</v>
      </c>
      <c r="FJ16" s="25">
        <v>0</v>
      </c>
      <c r="FK16" s="25">
        <v>13513579.73</v>
      </c>
      <c r="FL16" s="25">
        <v>9280774.7299999986</v>
      </c>
      <c r="FM16" s="25">
        <v>110507043.02999999</v>
      </c>
      <c r="FN16" s="25">
        <v>0</v>
      </c>
      <c r="FO16" s="25">
        <v>1395607.21</v>
      </c>
      <c r="FP16" s="25">
        <v>0</v>
      </c>
      <c r="FQ16" s="25">
        <v>0</v>
      </c>
      <c r="FR16" s="25">
        <v>120450.62</v>
      </c>
      <c r="FS16" s="25">
        <v>0</v>
      </c>
      <c r="FT16" s="25">
        <v>4582411.17</v>
      </c>
      <c r="FU16" s="25">
        <v>4005317.959999999</v>
      </c>
      <c r="FV16" s="25">
        <v>1913157.0599999998</v>
      </c>
      <c r="FW16" s="25">
        <v>702985.14</v>
      </c>
      <c r="FX16" s="25">
        <v>169322269.06999993</v>
      </c>
      <c r="FY16" s="26">
        <f>SUM(B16:FX16)</f>
        <v>3770653107.4599972</v>
      </c>
      <c r="FZ16" s="11"/>
      <c r="GC16" s="11"/>
    </row>
    <row r="17" spans="1:254" s="19" customFormat="1" x14ac:dyDescent="0.25">
      <c r="A17" s="19" t="s">
        <v>403</v>
      </c>
      <c r="B17" s="18">
        <f>IF(B15-B16&lt;0,0,ROUND((B15-B16)/B14,2))</f>
        <v>2933513.19</v>
      </c>
      <c r="C17" s="18">
        <f t="shared" ref="C17:BN17" si="6">IF(C15-C16&lt;0,0,ROUND((C15-C16)/C14,2))</f>
        <v>20818948.129999999</v>
      </c>
      <c r="D17" s="18">
        <f t="shared" si="6"/>
        <v>1956852.64</v>
      </c>
      <c r="E17" s="18">
        <f t="shared" si="6"/>
        <v>12330689.83</v>
      </c>
      <c r="F17" s="18">
        <f t="shared" si="6"/>
        <v>258137.68</v>
      </c>
      <c r="G17" s="18">
        <f t="shared" si="6"/>
        <v>691517.79</v>
      </c>
      <c r="H17" s="18">
        <f t="shared" si="6"/>
        <v>4466840.08</v>
      </c>
      <c r="I17" s="18">
        <f t="shared" si="6"/>
        <v>1502460.74</v>
      </c>
      <c r="J17" s="18">
        <f t="shared" si="6"/>
        <v>224695.91</v>
      </c>
      <c r="K17" s="18">
        <f t="shared" si="6"/>
        <v>203574.09</v>
      </c>
      <c r="L17" s="18">
        <f t="shared" si="6"/>
        <v>326790.26</v>
      </c>
      <c r="M17" s="18">
        <f t="shared" si="6"/>
        <v>30824627.899999999</v>
      </c>
      <c r="N17" s="18">
        <f t="shared" si="6"/>
        <v>5286051.71</v>
      </c>
      <c r="O17" s="18">
        <f t="shared" si="6"/>
        <v>308911.83</v>
      </c>
      <c r="P17" s="18">
        <f t="shared" si="6"/>
        <v>20656277.66</v>
      </c>
      <c r="Q17" s="18">
        <f t="shared" si="6"/>
        <v>5751968.7400000002</v>
      </c>
      <c r="R17" s="18">
        <f t="shared" si="6"/>
        <v>0</v>
      </c>
      <c r="S17" s="18">
        <f t="shared" si="6"/>
        <v>206077.38</v>
      </c>
      <c r="T17" s="18">
        <f t="shared" si="6"/>
        <v>35225.93</v>
      </c>
      <c r="U17" s="18">
        <f t="shared" si="6"/>
        <v>248385.66</v>
      </c>
      <c r="V17" s="18">
        <f t="shared" si="6"/>
        <v>340952.78</v>
      </c>
      <c r="W17" s="18">
        <f t="shared" si="6"/>
        <v>64899.7</v>
      </c>
      <c r="X17" s="18">
        <f t="shared" si="6"/>
        <v>891312.9</v>
      </c>
      <c r="Y17" s="18">
        <f t="shared" si="6"/>
        <v>242366.96</v>
      </c>
      <c r="Z17" s="18">
        <f t="shared" si="6"/>
        <v>11234576.689999999</v>
      </c>
      <c r="AA17" s="18">
        <f t="shared" si="6"/>
        <v>185517.12</v>
      </c>
      <c r="AB17" s="18">
        <f t="shared" si="6"/>
        <v>181737.60000000001</v>
      </c>
      <c r="AC17" s="18">
        <f t="shared" si="6"/>
        <v>424030.79</v>
      </c>
      <c r="AD17" s="18">
        <f t="shared" si="6"/>
        <v>107043</v>
      </c>
      <c r="AE17" s="18">
        <f t="shared" si="6"/>
        <v>169319.35</v>
      </c>
      <c r="AF17" s="18">
        <f t="shared" si="6"/>
        <v>294511.26</v>
      </c>
      <c r="AG17" s="18">
        <f t="shared" si="6"/>
        <v>808241.71</v>
      </c>
      <c r="AH17" s="18">
        <f t="shared" si="6"/>
        <v>400055.73</v>
      </c>
      <c r="AI17" s="18">
        <f t="shared" si="6"/>
        <v>196924.05</v>
      </c>
      <c r="AJ17" s="18">
        <f t="shared" si="6"/>
        <v>135193.67000000001</v>
      </c>
      <c r="AK17" s="18">
        <f t="shared" si="6"/>
        <v>87348.36</v>
      </c>
      <c r="AL17" s="18">
        <f t="shared" si="6"/>
        <v>309615.02</v>
      </c>
      <c r="AM17" s="18">
        <f t="shared" si="6"/>
        <v>0</v>
      </c>
      <c r="AN17" s="18">
        <f t="shared" si="6"/>
        <v>2586367.89</v>
      </c>
      <c r="AO17" s="18">
        <f t="shared" si="6"/>
        <v>17499916.780000001</v>
      </c>
      <c r="AP17" s="18">
        <f t="shared" si="6"/>
        <v>118621.45</v>
      </c>
      <c r="AQ17" s="18">
        <f t="shared" si="6"/>
        <v>27673217.289999999</v>
      </c>
      <c r="AR17" s="18">
        <f t="shared" si="6"/>
        <v>856177.2</v>
      </c>
      <c r="AS17" s="18">
        <f t="shared" si="6"/>
        <v>1049715.8500000001</v>
      </c>
      <c r="AT17" s="18">
        <f t="shared" si="6"/>
        <v>221453.13</v>
      </c>
      <c r="AU17" s="18">
        <f t="shared" si="6"/>
        <v>260810.26</v>
      </c>
      <c r="AV17" s="18">
        <f t="shared" si="6"/>
        <v>252189.04</v>
      </c>
      <c r="AW17" s="18">
        <f t="shared" si="6"/>
        <v>76607.240000000005</v>
      </c>
      <c r="AX17" s="18">
        <f t="shared" si="6"/>
        <v>327364.78999999998</v>
      </c>
      <c r="AY17" s="18">
        <f t="shared" si="6"/>
        <v>10151141.49</v>
      </c>
      <c r="AZ17" s="18">
        <f t="shared" si="6"/>
        <v>5860396.3499999996</v>
      </c>
      <c r="BA17" s="18">
        <f t="shared" si="6"/>
        <v>6132047.3499999996</v>
      </c>
      <c r="BB17" s="18">
        <f t="shared" si="6"/>
        <v>12655700.720000001</v>
      </c>
      <c r="BC17" s="18">
        <f t="shared" si="6"/>
        <v>1816283.86</v>
      </c>
      <c r="BD17" s="18">
        <f t="shared" si="6"/>
        <v>767169.26</v>
      </c>
      <c r="BE17" s="18">
        <f t="shared" si="6"/>
        <v>14710998.550000001</v>
      </c>
      <c r="BF17" s="18">
        <f t="shared" si="6"/>
        <v>722223.07</v>
      </c>
      <c r="BG17" s="18">
        <f t="shared" si="6"/>
        <v>398505.99</v>
      </c>
      <c r="BH17" s="18">
        <f t="shared" si="6"/>
        <v>289914.09999999998</v>
      </c>
      <c r="BI17" s="18">
        <f t="shared" si="6"/>
        <v>3060698.91</v>
      </c>
      <c r="BJ17" s="18">
        <f t="shared" si="6"/>
        <v>23130009.969999999</v>
      </c>
      <c r="BK17" s="18">
        <f t="shared" si="6"/>
        <v>174927.33</v>
      </c>
      <c r="BL17" s="18">
        <v>367464.14</v>
      </c>
      <c r="BM17" s="18">
        <f t="shared" si="6"/>
        <v>1946225.66</v>
      </c>
      <c r="BN17" s="18">
        <f t="shared" si="6"/>
        <v>813122.92</v>
      </c>
      <c r="BO17" s="18">
        <f t="shared" ref="BO17:DZ17" si="7">IF(BO15-BO16&lt;0,0,ROUND((BO15-BO16)/BO14,2))</f>
        <v>28928.71</v>
      </c>
      <c r="BP17" s="18">
        <f t="shared" si="7"/>
        <v>1001959.07</v>
      </c>
      <c r="BQ17" s="18">
        <f t="shared" si="7"/>
        <v>2812875.15</v>
      </c>
      <c r="BR17" s="18">
        <f t="shared" si="7"/>
        <v>638374.42000000004</v>
      </c>
      <c r="BS17" s="18">
        <f t="shared" si="7"/>
        <v>153223.01</v>
      </c>
      <c r="BT17" s="18">
        <f t="shared" si="7"/>
        <v>274614.13</v>
      </c>
      <c r="BU17" s="18">
        <f t="shared" si="7"/>
        <v>0</v>
      </c>
      <c r="BV17" s="18">
        <f t="shared" si="7"/>
        <v>297491.17</v>
      </c>
      <c r="BW17" s="18">
        <f t="shared" si="7"/>
        <v>27676.13</v>
      </c>
      <c r="BX17" s="18">
        <f t="shared" si="7"/>
        <v>154784.20000000001</v>
      </c>
      <c r="BY17" s="18">
        <f t="shared" si="7"/>
        <v>181343.03</v>
      </c>
      <c r="BZ17" s="18">
        <f t="shared" si="7"/>
        <v>38073.74</v>
      </c>
      <c r="CA17" s="18">
        <f t="shared" si="7"/>
        <v>33590458.469999999</v>
      </c>
      <c r="CB17" s="18">
        <f t="shared" si="7"/>
        <v>232247.22</v>
      </c>
      <c r="CC17" s="18">
        <f t="shared" si="7"/>
        <v>212582.37</v>
      </c>
      <c r="CD17" s="18">
        <f t="shared" si="7"/>
        <v>136442.92000000001</v>
      </c>
      <c r="CE17" s="18">
        <f t="shared" si="7"/>
        <v>129992.25</v>
      </c>
      <c r="CF17" s="18">
        <f t="shared" si="7"/>
        <v>223210.1</v>
      </c>
      <c r="CG17" s="18">
        <f t="shared" si="7"/>
        <v>135349.38</v>
      </c>
      <c r="CH17" s="18">
        <f t="shared" si="7"/>
        <v>339720.1</v>
      </c>
      <c r="CI17" s="18">
        <f t="shared" si="7"/>
        <v>49695.54</v>
      </c>
      <c r="CJ17" s="18">
        <f t="shared" si="7"/>
        <v>2803717.09</v>
      </c>
      <c r="CK17" s="18">
        <f t="shared" si="7"/>
        <v>921358.03</v>
      </c>
      <c r="CL17" s="18">
        <f t="shared" si="7"/>
        <v>559698.81000000006</v>
      </c>
      <c r="CM17" s="18">
        <f t="shared" si="7"/>
        <v>10904171.109999999</v>
      </c>
      <c r="CN17" s="18">
        <f t="shared" si="7"/>
        <v>4799794.67</v>
      </c>
      <c r="CO17" s="18">
        <f t="shared" si="7"/>
        <v>0</v>
      </c>
      <c r="CP17" s="18">
        <f t="shared" si="7"/>
        <v>531459.01</v>
      </c>
      <c r="CQ17" s="18">
        <f t="shared" si="7"/>
        <v>225482.23</v>
      </c>
      <c r="CR17" s="18">
        <f t="shared" si="7"/>
        <v>223363.29</v>
      </c>
      <c r="CS17" s="18">
        <f t="shared" si="7"/>
        <v>98660.06</v>
      </c>
      <c r="CT17" s="18">
        <f t="shared" si="7"/>
        <v>283776.89</v>
      </c>
      <c r="CU17" s="18">
        <f t="shared" si="7"/>
        <v>52112.22</v>
      </c>
      <c r="CV17" s="18">
        <f t="shared" si="7"/>
        <v>186624.98</v>
      </c>
      <c r="CW17" s="18">
        <f t="shared" si="7"/>
        <v>282705.2</v>
      </c>
      <c r="CX17" s="18">
        <f t="shared" si="7"/>
        <v>73851.67</v>
      </c>
      <c r="CY17" s="18">
        <f t="shared" si="7"/>
        <v>1147298.67</v>
      </c>
      <c r="CZ17" s="18">
        <f t="shared" si="7"/>
        <v>179145.97</v>
      </c>
      <c r="DA17" s="18">
        <f t="shared" si="7"/>
        <v>275580.78999999998</v>
      </c>
      <c r="DB17" s="18">
        <f t="shared" si="7"/>
        <v>183065.87</v>
      </c>
      <c r="DC17" s="18">
        <f t="shared" si="7"/>
        <v>145548.54</v>
      </c>
      <c r="DD17" s="18">
        <f t="shared" si="7"/>
        <v>173769.92</v>
      </c>
      <c r="DE17" s="18">
        <f t="shared" si="7"/>
        <v>10928183.59</v>
      </c>
      <c r="DF17" s="18">
        <f t="shared" si="7"/>
        <v>60047.74</v>
      </c>
      <c r="DG17" s="18">
        <f t="shared" si="7"/>
        <v>715196.91</v>
      </c>
      <c r="DH17" s="18">
        <f t="shared" si="7"/>
        <v>836791.33</v>
      </c>
      <c r="DI17" s="18">
        <f t="shared" si="7"/>
        <v>478264.7</v>
      </c>
      <c r="DJ17" s="18">
        <f t="shared" si="7"/>
        <v>397451.98</v>
      </c>
      <c r="DK17" s="18">
        <f t="shared" si="7"/>
        <v>3077291.88</v>
      </c>
      <c r="DL17" s="18">
        <f t="shared" si="7"/>
        <v>266318.18</v>
      </c>
      <c r="DM17" s="18">
        <f t="shared" si="7"/>
        <v>561880.21</v>
      </c>
      <c r="DN17" s="18">
        <f t="shared" si="7"/>
        <v>1974881.42</v>
      </c>
      <c r="DO17" s="18">
        <f t="shared" si="7"/>
        <v>207396.28</v>
      </c>
      <c r="DP17" s="18">
        <f t="shared" si="7"/>
        <v>0</v>
      </c>
      <c r="DQ17" s="18">
        <f t="shared" si="7"/>
        <v>1034511.31</v>
      </c>
      <c r="DR17" s="18">
        <f t="shared" si="7"/>
        <v>561005.62</v>
      </c>
      <c r="DS17" s="18">
        <f t="shared" si="7"/>
        <v>263403.42</v>
      </c>
      <c r="DT17" s="18">
        <f t="shared" si="7"/>
        <v>328055.01</v>
      </c>
      <c r="DU17" s="18">
        <f t="shared" si="7"/>
        <v>268568.26</v>
      </c>
      <c r="DV17" s="18">
        <f t="shared" si="7"/>
        <v>308119.05</v>
      </c>
      <c r="DW17" s="18">
        <f t="shared" si="7"/>
        <v>56766.53</v>
      </c>
      <c r="DX17" s="18">
        <f t="shared" si="7"/>
        <v>65816.41</v>
      </c>
      <c r="DY17" s="18">
        <f t="shared" si="7"/>
        <v>255167.05</v>
      </c>
      <c r="DZ17" s="18">
        <f t="shared" si="7"/>
        <v>0</v>
      </c>
      <c r="EA17" s="18">
        <f t="shared" ref="EA17:FW17" si="8">IF(EA15-EA16&lt;0,0,ROUND((EA15-EA16)/EA14,2))</f>
        <v>342307.06</v>
      </c>
      <c r="EB17" s="18">
        <f t="shared" si="8"/>
        <v>246010.58</v>
      </c>
      <c r="EC17" s="18">
        <f t="shared" si="8"/>
        <v>0</v>
      </c>
      <c r="ED17" s="18">
        <f t="shared" si="8"/>
        <v>222916.2</v>
      </c>
      <c r="EE17" s="18">
        <f t="shared" si="8"/>
        <v>1108380.3500000001</v>
      </c>
      <c r="EF17" s="18">
        <f t="shared" si="8"/>
        <v>234055.89</v>
      </c>
      <c r="EG17" s="18">
        <f t="shared" si="8"/>
        <v>280911.56</v>
      </c>
      <c r="EH17" s="18">
        <f t="shared" si="8"/>
        <v>10105832.689999999</v>
      </c>
      <c r="EI17" s="18">
        <f t="shared" si="8"/>
        <v>6165328.7000000002</v>
      </c>
      <c r="EJ17" s="18">
        <f t="shared" si="8"/>
        <v>270587.74</v>
      </c>
      <c r="EK17" s="18">
        <f t="shared" si="8"/>
        <v>273764.49</v>
      </c>
      <c r="EL17" s="18">
        <f t="shared" si="8"/>
        <v>210591.53</v>
      </c>
      <c r="EM17" s="18">
        <f t="shared" si="8"/>
        <v>704654.85</v>
      </c>
      <c r="EN17" s="18">
        <f t="shared" si="8"/>
        <v>269365.87</v>
      </c>
      <c r="EO17" s="18">
        <f t="shared" si="8"/>
        <v>142270.41</v>
      </c>
      <c r="EP17" s="18">
        <f t="shared" si="8"/>
        <v>1181494.3500000001</v>
      </c>
      <c r="EQ17" s="18">
        <v>119485.87</v>
      </c>
      <c r="ER17" s="18">
        <f t="shared" si="8"/>
        <v>183094.44</v>
      </c>
      <c r="ES17" s="18">
        <f t="shared" si="8"/>
        <v>190893.88</v>
      </c>
      <c r="ET17" s="18">
        <f t="shared" si="8"/>
        <v>478425.44</v>
      </c>
      <c r="EU17" s="18">
        <f t="shared" si="8"/>
        <v>27950.31</v>
      </c>
      <c r="EV17" s="18">
        <f t="shared" si="8"/>
        <v>183851.07</v>
      </c>
      <c r="EW17" s="18">
        <f t="shared" si="8"/>
        <v>254929.34</v>
      </c>
      <c r="EX17" s="18">
        <f t="shared" si="8"/>
        <v>782792.52</v>
      </c>
      <c r="EY17" s="18">
        <f t="shared" si="8"/>
        <v>148917.78</v>
      </c>
      <c r="EZ17" s="18">
        <f t="shared" si="8"/>
        <v>172011.18</v>
      </c>
      <c r="FA17" s="18">
        <f t="shared" si="8"/>
        <v>0</v>
      </c>
      <c r="FB17" s="18">
        <f t="shared" si="8"/>
        <v>898391.29</v>
      </c>
      <c r="FC17" s="18">
        <f t="shared" si="8"/>
        <v>295402.96999999997</v>
      </c>
      <c r="FD17" s="18">
        <f t="shared" si="8"/>
        <v>101090.16</v>
      </c>
      <c r="FE17" s="18">
        <f t="shared" si="8"/>
        <v>222437.85</v>
      </c>
      <c r="FF17" s="18">
        <f t="shared" si="8"/>
        <v>128729.84</v>
      </c>
      <c r="FG17" s="18">
        <f t="shared" si="8"/>
        <v>38872.01</v>
      </c>
      <c r="FH17" s="18">
        <f t="shared" si="8"/>
        <v>451966.62</v>
      </c>
      <c r="FI17" s="18">
        <f t="shared" si="8"/>
        <v>0</v>
      </c>
      <c r="FJ17" s="18">
        <f t="shared" si="8"/>
        <v>0</v>
      </c>
      <c r="FK17" s="18">
        <f t="shared" si="8"/>
        <v>1394384.08</v>
      </c>
      <c r="FL17" s="18">
        <f t="shared" si="8"/>
        <v>124158.02</v>
      </c>
      <c r="FM17" s="18">
        <f t="shared" si="8"/>
        <v>14279340.35</v>
      </c>
      <c r="FN17" s="18">
        <f t="shared" si="8"/>
        <v>0</v>
      </c>
      <c r="FO17" s="18">
        <f t="shared" si="8"/>
        <v>473799.26</v>
      </c>
      <c r="FP17" s="18">
        <f t="shared" si="8"/>
        <v>0</v>
      </c>
      <c r="FQ17" s="18">
        <f t="shared" si="8"/>
        <v>0</v>
      </c>
      <c r="FR17" s="18">
        <f t="shared" si="8"/>
        <v>40150.199999999997</v>
      </c>
      <c r="FS17" s="18">
        <f t="shared" si="8"/>
        <v>0</v>
      </c>
      <c r="FT17" s="18">
        <f t="shared" si="8"/>
        <v>494661.77</v>
      </c>
      <c r="FU17" s="18">
        <f t="shared" si="8"/>
        <v>453993.05</v>
      </c>
      <c r="FV17" s="18">
        <f t="shared" si="8"/>
        <v>215209.19</v>
      </c>
      <c r="FW17" s="18">
        <f t="shared" si="8"/>
        <v>69469.149999999994</v>
      </c>
      <c r="FX17" s="18">
        <f>IF(FX15-FX16&lt;0,0,ROUND((FX15-FX16)/FX14,2))-0.04</f>
        <v>18539312.300000001</v>
      </c>
      <c r="FY17" s="11">
        <f>SUM(B17:FX17)</f>
        <v>408901999.6500001</v>
      </c>
      <c r="GA17" s="18"/>
    </row>
    <row r="18" spans="1:254" x14ac:dyDescent="0.25"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27"/>
      <c r="GA18" s="27"/>
      <c r="GB18" s="24"/>
    </row>
    <row r="19" spans="1:254" x14ac:dyDescent="0.25">
      <c r="A19" s="28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29"/>
      <c r="FY19" s="11"/>
    </row>
    <row r="20" spans="1:254" s="28" customFormat="1" ht="13" x14ac:dyDescent="0.3">
      <c r="A20" s="30" t="s">
        <v>404</v>
      </c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</row>
    <row r="21" spans="1:254" s="28" customFormat="1" x14ac:dyDescent="0.25">
      <c r="A21" s="55" t="s">
        <v>405</v>
      </c>
      <c r="B21" s="31">
        <v>-18412.740000000002</v>
      </c>
      <c r="C21" s="31">
        <v>-22537.57</v>
      </c>
      <c r="D21" s="31">
        <v>-18423</v>
      </c>
      <c r="E21" s="31">
        <v>0</v>
      </c>
      <c r="F21" s="31">
        <v>0</v>
      </c>
      <c r="G21" s="31">
        <v>0</v>
      </c>
      <c r="H21" s="31">
        <v>-20011.13</v>
      </c>
      <c r="I21" s="31">
        <v>-11739.24</v>
      </c>
      <c r="J21" s="31">
        <v>0</v>
      </c>
      <c r="K21" s="31">
        <v>-8806.58</v>
      </c>
      <c r="L21" s="31">
        <v>0</v>
      </c>
      <c r="M21" s="31">
        <v>0</v>
      </c>
      <c r="N21" s="31">
        <v>-21511.79</v>
      </c>
      <c r="O21" s="31">
        <v>0</v>
      </c>
      <c r="P21" s="31">
        <v>-15731.52</v>
      </c>
      <c r="Q21" s="31">
        <v>0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1">
        <v>0</v>
      </c>
      <c r="Y21" s="31">
        <v>0</v>
      </c>
      <c r="Z21" s="31">
        <v>-33612.269999999997</v>
      </c>
      <c r="AA21" s="31">
        <v>-24391.59</v>
      </c>
      <c r="AB21" s="31">
        <v>0</v>
      </c>
      <c r="AC21" s="31">
        <v>0</v>
      </c>
      <c r="AD21" s="31">
        <v>0</v>
      </c>
      <c r="AE21" s="31">
        <v>0</v>
      </c>
      <c r="AF21" s="31">
        <v>0</v>
      </c>
      <c r="AG21" s="31">
        <v>0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-10654.78</v>
      </c>
      <c r="AO21" s="31">
        <v>-44547.93</v>
      </c>
      <c r="AP21" s="31">
        <v>0</v>
      </c>
      <c r="AQ21" s="31">
        <v>-20970.939999999999</v>
      </c>
      <c r="AR21" s="31">
        <v>-9311.35</v>
      </c>
      <c r="AS21" s="31">
        <v>0</v>
      </c>
      <c r="AT21" s="31">
        <v>0</v>
      </c>
      <c r="AU21" s="31">
        <v>0</v>
      </c>
      <c r="AV21" s="31">
        <v>0</v>
      </c>
      <c r="AW21" s="31">
        <v>0</v>
      </c>
      <c r="AX21" s="31">
        <v>0</v>
      </c>
      <c r="AY21" s="31">
        <v>-6560.67</v>
      </c>
      <c r="AZ21" s="31">
        <v>-5154.8100000000004</v>
      </c>
      <c r="BA21" s="31">
        <v>-4393.3</v>
      </c>
      <c r="BB21" s="31">
        <v>0</v>
      </c>
      <c r="BC21" s="31">
        <v>-2831.24</v>
      </c>
      <c r="BD21" s="31">
        <v>0</v>
      </c>
      <c r="BE21" s="31">
        <v>-20015.34</v>
      </c>
      <c r="BF21" s="31">
        <v>-585.78</v>
      </c>
      <c r="BG21" s="31">
        <v>0</v>
      </c>
      <c r="BH21" s="31">
        <v>0</v>
      </c>
      <c r="BI21" s="31">
        <v>0</v>
      </c>
      <c r="BJ21" s="31">
        <v>-4038.24</v>
      </c>
      <c r="BK21" s="31">
        <v>0</v>
      </c>
      <c r="BL21" s="31">
        <v>0</v>
      </c>
      <c r="BM21" s="31">
        <v>0</v>
      </c>
      <c r="BN21" s="31">
        <v>0</v>
      </c>
      <c r="BO21" s="31">
        <v>0</v>
      </c>
      <c r="BP21" s="31">
        <v>0</v>
      </c>
      <c r="BQ21" s="31">
        <v>0</v>
      </c>
      <c r="BR21" s="31">
        <v>0</v>
      </c>
      <c r="BS21" s="31">
        <v>0</v>
      </c>
      <c r="BT21" s="31">
        <v>0</v>
      </c>
      <c r="BU21" s="31">
        <v>0</v>
      </c>
      <c r="BV21" s="31">
        <v>0</v>
      </c>
      <c r="BW21" s="31">
        <v>0</v>
      </c>
      <c r="BX21" s="31">
        <v>0</v>
      </c>
      <c r="BY21" s="31">
        <v>0</v>
      </c>
      <c r="BZ21" s="31">
        <v>0</v>
      </c>
      <c r="CA21" s="31">
        <v>-40858.14</v>
      </c>
      <c r="CB21" s="31">
        <v>0</v>
      </c>
      <c r="CC21" s="31">
        <v>0</v>
      </c>
      <c r="CD21" s="31">
        <v>0</v>
      </c>
      <c r="CE21" s="31">
        <v>0</v>
      </c>
      <c r="CF21" s="31">
        <v>0</v>
      </c>
      <c r="CG21" s="31">
        <v>0</v>
      </c>
      <c r="CH21" s="31">
        <v>0</v>
      </c>
      <c r="CI21" s="31">
        <v>0</v>
      </c>
      <c r="CJ21" s="31">
        <v>0</v>
      </c>
      <c r="CK21" s="31">
        <v>0</v>
      </c>
      <c r="CL21" s="31">
        <v>0</v>
      </c>
      <c r="CM21" s="31">
        <v>-37014.86</v>
      </c>
      <c r="CN21" s="31">
        <v>-18492.88</v>
      </c>
      <c r="CO21" s="31">
        <v>0</v>
      </c>
      <c r="CP21" s="31">
        <v>0</v>
      </c>
      <c r="CQ21" s="31">
        <v>0</v>
      </c>
      <c r="CR21" s="31">
        <v>0</v>
      </c>
      <c r="CS21" s="31">
        <v>0</v>
      </c>
      <c r="CT21" s="31">
        <v>0</v>
      </c>
      <c r="CU21" s="31">
        <v>0</v>
      </c>
      <c r="CV21" s="31">
        <v>0</v>
      </c>
      <c r="CW21" s="31">
        <v>0</v>
      </c>
      <c r="CX21" s="31">
        <v>0</v>
      </c>
      <c r="CY21" s="31">
        <v>-2083.21</v>
      </c>
      <c r="CZ21" s="31">
        <v>0</v>
      </c>
      <c r="DA21" s="31">
        <v>0</v>
      </c>
      <c r="DB21" s="31">
        <v>0</v>
      </c>
      <c r="DC21" s="31">
        <v>0</v>
      </c>
      <c r="DD21" s="31">
        <v>0</v>
      </c>
      <c r="DE21" s="31">
        <v>-29781.54</v>
      </c>
      <c r="DF21" s="31">
        <v>0</v>
      </c>
      <c r="DG21" s="31">
        <v>-10014.450000000001</v>
      </c>
      <c r="DH21" s="31">
        <v>0</v>
      </c>
      <c r="DI21" s="31">
        <v>0</v>
      </c>
      <c r="DJ21" s="31">
        <v>0</v>
      </c>
      <c r="DK21" s="31">
        <v>-6153.97</v>
      </c>
      <c r="DL21" s="31">
        <v>0</v>
      </c>
      <c r="DM21" s="31">
        <v>0</v>
      </c>
      <c r="DN21" s="31">
        <v>0</v>
      </c>
      <c r="DO21" s="31">
        <v>0</v>
      </c>
      <c r="DP21" s="31">
        <v>0</v>
      </c>
      <c r="DQ21" s="31">
        <v>0</v>
      </c>
      <c r="DR21" s="31">
        <v>0</v>
      </c>
      <c r="DS21" s="31">
        <v>0</v>
      </c>
      <c r="DT21" s="31">
        <v>0</v>
      </c>
      <c r="DU21" s="31">
        <v>0</v>
      </c>
      <c r="DV21" s="31">
        <v>0</v>
      </c>
      <c r="DW21" s="31">
        <v>0</v>
      </c>
      <c r="DX21" s="31">
        <v>0</v>
      </c>
      <c r="DY21" s="31">
        <v>0</v>
      </c>
      <c r="DZ21" s="31">
        <v>0</v>
      </c>
      <c r="EA21" s="31">
        <v>0</v>
      </c>
      <c r="EB21" s="31">
        <v>0</v>
      </c>
      <c r="EC21" s="31">
        <v>0</v>
      </c>
      <c r="ED21" s="31">
        <v>0</v>
      </c>
      <c r="EE21" s="31">
        <v>0</v>
      </c>
      <c r="EF21" s="31">
        <v>0</v>
      </c>
      <c r="EG21" s="31">
        <v>0</v>
      </c>
      <c r="EH21" s="31">
        <v>0</v>
      </c>
      <c r="EI21" s="31">
        <v>0</v>
      </c>
      <c r="EJ21" s="31">
        <v>0</v>
      </c>
      <c r="EK21" s="31">
        <v>-8365.43</v>
      </c>
      <c r="EL21" s="31">
        <v>0</v>
      </c>
      <c r="EM21" s="31">
        <v>0</v>
      </c>
      <c r="EN21" s="31">
        <v>0</v>
      </c>
      <c r="EO21" s="31">
        <v>0</v>
      </c>
      <c r="EP21" s="31">
        <v>0</v>
      </c>
      <c r="EQ21" s="31">
        <v>0</v>
      </c>
      <c r="ER21" s="31">
        <v>0</v>
      </c>
      <c r="ES21" s="31">
        <v>0</v>
      </c>
      <c r="ET21" s="31">
        <v>0</v>
      </c>
      <c r="EU21" s="31">
        <v>0</v>
      </c>
      <c r="EV21" s="31">
        <v>0</v>
      </c>
      <c r="EW21" s="31">
        <v>0</v>
      </c>
      <c r="EX21" s="31">
        <v>0</v>
      </c>
      <c r="EY21" s="31">
        <v>0</v>
      </c>
      <c r="EZ21" s="31">
        <v>0</v>
      </c>
      <c r="FA21" s="31">
        <v>0</v>
      </c>
      <c r="FB21" s="31">
        <v>-16460.939999999999</v>
      </c>
      <c r="FC21" s="31">
        <v>0</v>
      </c>
      <c r="FD21" s="31">
        <v>0</v>
      </c>
      <c r="FE21" s="31">
        <v>0</v>
      </c>
      <c r="FF21" s="31">
        <v>0</v>
      </c>
      <c r="FG21" s="31">
        <v>0</v>
      </c>
      <c r="FH21" s="31">
        <v>0</v>
      </c>
      <c r="FI21" s="31">
        <v>0</v>
      </c>
      <c r="FJ21" s="31">
        <v>0</v>
      </c>
      <c r="FK21" s="31">
        <v>-15222.53</v>
      </c>
      <c r="FL21" s="31">
        <v>0</v>
      </c>
      <c r="FM21" s="31">
        <v>-22143.360000000001</v>
      </c>
      <c r="FN21" s="31">
        <v>0</v>
      </c>
      <c r="FO21" s="31">
        <v>0</v>
      </c>
      <c r="FP21" s="31">
        <v>0</v>
      </c>
      <c r="FQ21" s="31">
        <v>0</v>
      </c>
      <c r="FR21" s="31">
        <v>0</v>
      </c>
      <c r="FS21" s="31">
        <v>0</v>
      </c>
      <c r="FT21" s="31">
        <v>0</v>
      </c>
      <c r="FU21" s="31">
        <v>0</v>
      </c>
      <c r="FV21" s="31">
        <v>0</v>
      </c>
      <c r="FW21" s="31">
        <v>0</v>
      </c>
      <c r="FX21" s="31">
        <v>0</v>
      </c>
      <c r="FY21" s="28">
        <f>SUM(B21:FX21)</f>
        <v>-530833.12</v>
      </c>
    </row>
    <row r="22" spans="1:254" s="28" customFormat="1" x14ac:dyDescent="0.25">
      <c r="A22" s="55" t="s">
        <v>406</v>
      </c>
      <c r="B22" s="31">
        <v>0</v>
      </c>
      <c r="C22" s="31">
        <v>-457383.76999999996</v>
      </c>
      <c r="D22" s="31">
        <v>0</v>
      </c>
      <c r="E22" s="31">
        <v>-190833.09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-78958.63</v>
      </c>
      <c r="N22" s="31">
        <v>-81943.350000000006</v>
      </c>
      <c r="O22" s="31">
        <v>0</v>
      </c>
      <c r="P22" s="31">
        <v>-396196.77</v>
      </c>
      <c r="Q22" s="31">
        <v>0</v>
      </c>
      <c r="R22" s="31">
        <v>0</v>
      </c>
      <c r="S22" s="31">
        <v>0</v>
      </c>
      <c r="T22" s="31">
        <v>0</v>
      </c>
      <c r="U22" s="31">
        <v>0</v>
      </c>
      <c r="V22" s="31">
        <v>0</v>
      </c>
      <c r="W22" s="31">
        <v>0</v>
      </c>
      <c r="X22" s="31">
        <v>0</v>
      </c>
      <c r="Y22" s="31">
        <v>0</v>
      </c>
      <c r="Z22" s="31">
        <v>-363838.84</v>
      </c>
      <c r="AA22" s="31">
        <v>-119289.58</v>
      </c>
      <c r="AB22" s="31">
        <v>0</v>
      </c>
      <c r="AC22" s="31">
        <v>0</v>
      </c>
      <c r="AD22" s="31">
        <v>0</v>
      </c>
      <c r="AE22" s="31">
        <v>0</v>
      </c>
      <c r="AF22" s="31">
        <v>0</v>
      </c>
      <c r="AG22" s="31">
        <v>0</v>
      </c>
      <c r="AH22" s="31">
        <v>0</v>
      </c>
      <c r="AI22" s="31">
        <v>0</v>
      </c>
      <c r="AJ22" s="31">
        <v>0</v>
      </c>
      <c r="AK22" s="31">
        <v>0</v>
      </c>
      <c r="AL22" s="31">
        <v>0</v>
      </c>
      <c r="AM22" s="31">
        <v>0</v>
      </c>
      <c r="AN22" s="31">
        <v>0</v>
      </c>
      <c r="AO22" s="31">
        <v>-206383.55</v>
      </c>
      <c r="AP22" s="31">
        <v>0</v>
      </c>
      <c r="AQ22" s="31">
        <v>-1636146.2200000002</v>
      </c>
      <c r="AR22" s="31">
        <v>0</v>
      </c>
      <c r="AS22" s="31">
        <v>-52815.46</v>
      </c>
      <c r="AT22" s="31">
        <v>0</v>
      </c>
      <c r="AU22" s="31">
        <v>0</v>
      </c>
      <c r="AV22" s="31">
        <v>0</v>
      </c>
      <c r="AW22" s="31">
        <v>0</v>
      </c>
      <c r="AX22" s="31">
        <v>0</v>
      </c>
      <c r="AY22" s="31">
        <v>-254756.5</v>
      </c>
      <c r="AZ22" s="31">
        <v>-13864.58</v>
      </c>
      <c r="BA22" s="31">
        <v>0</v>
      </c>
      <c r="BB22" s="31">
        <v>-44679</v>
      </c>
      <c r="BC22" s="31">
        <v>0</v>
      </c>
      <c r="BD22" s="31">
        <v>0</v>
      </c>
      <c r="BE22" s="31">
        <v>-369476.67</v>
      </c>
      <c r="BF22" s="31">
        <v>0</v>
      </c>
      <c r="BG22" s="31">
        <v>0</v>
      </c>
      <c r="BH22" s="31">
        <v>0</v>
      </c>
      <c r="BI22" s="31">
        <v>-231364.78999999998</v>
      </c>
      <c r="BJ22" s="31">
        <v>-770868.89999999991</v>
      </c>
      <c r="BK22" s="31">
        <v>0</v>
      </c>
      <c r="BL22" s="31">
        <v>0</v>
      </c>
      <c r="BM22" s="31">
        <v>0</v>
      </c>
      <c r="BN22" s="31">
        <v>0</v>
      </c>
      <c r="BO22" s="31">
        <v>0</v>
      </c>
      <c r="BP22" s="31">
        <v>-42339.07</v>
      </c>
      <c r="BQ22" s="31">
        <v>0</v>
      </c>
      <c r="BR22" s="31">
        <v>0</v>
      </c>
      <c r="BS22" s="31">
        <v>0</v>
      </c>
      <c r="BT22" s="31">
        <v>0</v>
      </c>
      <c r="BU22" s="31">
        <v>0</v>
      </c>
      <c r="BV22" s="31">
        <v>0</v>
      </c>
      <c r="BW22" s="31">
        <v>0</v>
      </c>
      <c r="BX22" s="31">
        <v>0</v>
      </c>
      <c r="BY22" s="31">
        <v>0</v>
      </c>
      <c r="BZ22" s="31">
        <v>0</v>
      </c>
      <c r="CA22" s="31">
        <v>-453831.45999999996</v>
      </c>
      <c r="CB22" s="31">
        <v>0</v>
      </c>
      <c r="CC22" s="31">
        <v>0</v>
      </c>
      <c r="CD22" s="31">
        <v>0</v>
      </c>
      <c r="CE22" s="31">
        <v>0</v>
      </c>
      <c r="CF22" s="31">
        <v>0</v>
      </c>
      <c r="CG22" s="31">
        <v>0</v>
      </c>
      <c r="CH22" s="31">
        <v>0</v>
      </c>
      <c r="CI22" s="31">
        <v>0</v>
      </c>
      <c r="CJ22" s="31">
        <v>-18702.38</v>
      </c>
      <c r="CK22" s="31">
        <v>0</v>
      </c>
      <c r="CL22" s="31">
        <v>0</v>
      </c>
      <c r="CM22" s="31">
        <v>-249968.65999999997</v>
      </c>
      <c r="CN22" s="31">
        <v>-294046.01</v>
      </c>
      <c r="CO22" s="31">
        <v>0</v>
      </c>
      <c r="CP22" s="31">
        <v>0</v>
      </c>
      <c r="CQ22" s="31">
        <v>0</v>
      </c>
      <c r="CR22" s="31">
        <v>0</v>
      </c>
      <c r="CS22" s="31">
        <v>0</v>
      </c>
      <c r="CT22" s="31">
        <v>0</v>
      </c>
      <c r="CU22" s="31">
        <v>0</v>
      </c>
      <c r="CV22" s="31">
        <v>0</v>
      </c>
      <c r="CW22" s="31">
        <v>0</v>
      </c>
      <c r="CX22" s="31">
        <v>0</v>
      </c>
      <c r="CY22" s="31">
        <v>0</v>
      </c>
      <c r="CZ22" s="31">
        <v>0</v>
      </c>
      <c r="DA22" s="31">
        <v>0</v>
      </c>
      <c r="DB22" s="31">
        <v>0</v>
      </c>
      <c r="DC22" s="31">
        <v>0</v>
      </c>
      <c r="DD22" s="31">
        <v>0</v>
      </c>
      <c r="DE22" s="31">
        <v>-59542.299999999996</v>
      </c>
      <c r="DF22" s="31">
        <v>0</v>
      </c>
      <c r="DG22" s="31">
        <v>0</v>
      </c>
      <c r="DH22" s="31">
        <v>0</v>
      </c>
      <c r="DI22" s="31">
        <v>0</v>
      </c>
      <c r="DJ22" s="31">
        <v>0</v>
      </c>
      <c r="DK22" s="31">
        <v>0</v>
      </c>
      <c r="DL22" s="31">
        <v>0</v>
      </c>
      <c r="DM22" s="31">
        <v>0</v>
      </c>
      <c r="DN22" s="31">
        <v>0</v>
      </c>
      <c r="DO22" s="31">
        <v>0</v>
      </c>
      <c r="DP22" s="31">
        <v>0</v>
      </c>
      <c r="DQ22" s="31">
        <v>0</v>
      </c>
      <c r="DR22" s="31">
        <v>0</v>
      </c>
      <c r="DS22" s="31">
        <v>0</v>
      </c>
      <c r="DT22" s="31">
        <v>0</v>
      </c>
      <c r="DU22" s="31">
        <v>0</v>
      </c>
      <c r="DV22" s="31">
        <v>0</v>
      </c>
      <c r="DW22" s="31">
        <v>0</v>
      </c>
      <c r="DX22" s="31">
        <v>0</v>
      </c>
      <c r="DY22" s="31">
        <v>0</v>
      </c>
      <c r="DZ22" s="31">
        <v>0</v>
      </c>
      <c r="EA22" s="31">
        <v>0</v>
      </c>
      <c r="EB22" s="31">
        <v>0</v>
      </c>
      <c r="EC22" s="31">
        <v>0</v>
      </c>
      <c r="ED22" s="31">
        <v>0</v>
      </c>
      <c r="EE22" s="31">
        <v>0</v>
      </c>
      <c r="EF22" s="31">
        <v>0</v>
      </c>
      <c r="EG22" s="31">
        <v>0</v>
      </c>
      <c r="EH22" s="31">
        <v>-210237.51</v>
      </c>
      <c r="EI22" s="31">
        <v>-145737.67000000001</v>
      </c>
      <c r="EJ22" s="31">
        <v>0</v>
      </c>
      <c r="EK22" s="31">
        <v>0</v>
      </c>
      <c r="EL22" s="31">
        <v>0</v>
      </c>
      <c r="EM22" s="31">
        <v>0</v>
      </c>
      <c r="EN22" s="31">
        <v>0</v>
      </c>
      <c r="EO22" s="31">
        <v>0</v>
      </c>
      <c r="EP22" s="31">
        <v>0</v>
      </c>
      <c r="EQ22" s="31">
        <v>0</v>
      </c>
      <c r="ER22" s="31">
        <v>0</v>
      </c>
      <c r="ES22" s="31">
        <v>0</v>
      </c>
      <c r="ET22" s="31">
        <v>0</v>
      </c>
      <c r="EU22" s="31">
        <v>0</v>
      </c>
      <c r="EV22" s="31">
        <v>0</v>
      </c>
      <c r="EW22" s="31">
        <v>0</v>
      </c>
      <c r="EX22" s="31">
        <v>0</v>
      </c>
      <c r="EY22" s="31">
        <v>0</v>
      </c>
      <c r="EZ22" s="31">
        <v>0</v>
      </c>
      <c r="FA22" s="31">
        <v>0</v>
      </c>
      <c r="FB22" s="31">
        <v>0</v>
      </c>
      <c r="FC22" s="31">
        <v>0</v>
      </c>
      <c r="FD22" s="31">
        <v>0</v>
      </c>
      <c r="FE22" s="31">
        <v>0</v>
      </c>
      <c r="FF22" s="31">
        <v>0</v>
      </c>
      <c r="FG22" s="31">
        <v>0</v>
      </c>
      <c r="FH22" s="31">
        <v>0</v>
      </c>
      <c r="FI22" s="31">
        <v>0</v>
      </c>
      <c r="FJ22" s="31">
        <v>0</v>
      </c>
      <c r="FK22" s="31">
        <v>-117753.76</v>
      </c>
      <c r="FL22" s="31">
        <v>-60037.71</v>
      </c>
      <c r="FM22" s="31">
        <v>-486930.39</v>
      </c>
      <c r="FN22" s="31">
        <v>0</v>
      </c>
      <c r="FO22" s="31">
        <v>0</v>
      </c>
      <c r="FP22" s="31">
        <v>0</v>
      </c>
      <c r="FQ22" s="31">
        <v>0</v>
      </c>
      <c r="FR22" s="31">
        <v>0</v>
      </c>
      <c r="FS22" s="31">
        <v>0</v>
      </c>
      <c r="FT22" s="31">
        <v>0</v>
      </c>
      <c r="FU22" s="31">
        <v>0</v>
      </c>
      <c r="FV22" s="31">
        <v>0</v>
      </c>
      <c r="FW22" s="31">
        <v>0</v>
      </c>
      <c r="FX22" s="31">
        <v>-1982880.63</v>
      </c>
      <c r="FY22" s="28">
        <f>SUM(B22:FX22)</f>
        <v>-9390807.25</v>
      </c>
    </row>
    <row r="23" spans="1:254" s="33" customFormat="1" x14ac:dyDescent="0.25">
      <c r="A23" s="55" t="s">
        <v>407</v>
      </c>
      <c r="B23" s="31">
        <v>0</v>
      </c>
      <c r="C23" s="31">
        <v>-83595.570000000007</v>
      </c>
      <c r="D23" s="31">
        <v>3969.73</v>
      </c>
      <c r="E23" s="31">
        <v>-5937.79</v>
      </c>
      <c r="F23" s="31">
        <v>0</v>
      </c>
      <c r="G23" s="31">
        <v>0</v>
      </c>
      <c r="H23" s="31">
        <v>28742.981464619283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v>52947.21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 s="31">
        <v>0</v>
      </c>
      <c r="AC23" s="31">
        <v>5805.2709964836249</v>
      </c>
      <c r="AD23" s="31">
        <v>0</v>
      </c>
      <c r="AE23" s="31">
        <v>0</v>
      </c>
      <c r="AF23" s="31">
        <v>0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1">
        <v>0</v>
      </c>
      <c r="AQ23" s="31">
        <v>6085.49</v>
      </c>
      <c r="AR23" s="31">
        <v>12521.05</v>
      </c>
      <c r="AS23" s="31">
        <v>0</v>
      </c>
      <c r="AT23" s="31">
        <v>0</v>
      </c>
      <c r="AU23" s="31">
        <v>0</v>
      </c>
      <c r="AV23" s="31">
        <v>0</v>
      </c>
      <c r="AW23" s="31">
        <v>0</v>
      </c>
      <c r="AX23" s="31">
        <v>0</v>
      </c>
      <c r="AY23" s="31">
        <v>0</v>
      </c>
      <c r="AZ23" s="31">
        <v>0</v>
      </c>
      <c r="BA23" s="31">
        <v>0</v>
      </c>
      <c r="BB23" s="31">
        <v>148203.01</v>
      </c>
      <c r="BC23" s="31">
        <v>0</v>
      </c>
      <c r="BD23" s="31">
        <v>0</v>
      </c>
      <c r="BE23" s="31">
        <v>0</v>
      </c>
      <c r="BF23" s="31">
        <v>0</v>
      </c>
      <c r="BG23" s="31">
        <v>0</v>
      </c>
      <c r="BH23" s="31">
        <v>0</v>
      </c>
      <c r="BI23" s="31">
        <v>0</v>
      </c>
      <c r="BJ23" s="31">
        <v>0</v>
      </c>
      <c r="BK23" s="31">
        <v>0</v>
      </c>
      <c r="BL23" s="31">
        <v>0</v>
      </c>
      <c r="BM23" s="31">
        <v>0</v>
      </c>
      <c r="BN23" s="31">
        <v>0</v>
      </c>
      <c r="BO23" s="31">
        <v>0</v>
      </c>
      <c r="BP23" s="31">
        <v>13144.304867697492</v>
      </c>
      <c r="BQ23" s="31">
        <v>0</v>
      </c>
      <c r="BR23" s="31">
        <v>0</v>
      </c>
      <c r="BS23" s="31">
        <v>0</v>
      </c>
      <c r="BT23" s="31">
        <v>0</v>
      </c>
      <c r="BU23" s="31">
        <v>0</v>
      </c>
      <c r="BV23" s="31">
        <v>0</v>
      </c>
      <c r="BW23" s="31">
        <v>0</v>
      </c>
      <c r="BX23" s="31">
        <v>0</v>
      </c>
      <c r="BY23" s="31">
        <v>0</v>
      </c>
      <c r="BZ23" s="31">
        <v>0</v>
      </c>
      <c r="CA23" s="31">
        <v>1211.4012998945157</v>
      </c>
      <c r="CB23" s="31">
        <v>0</v>
      </c>
      <c r="CC23" s="31">
        <v>0</v>
      </c>
      <c r="CD23" s="31">
        <v>0</v>
      </c>
      <c r="CE23" s="31">
        <v>0</v>
      </c>
      <c r="CF23" s="31">
        <v>0</v>
      </c>
      <c r="CG23" s="31">
        <v>0</v>
      </c>
      <c r="CH23" s="31">
        <v>0</v>
      </c>
      <c r="CI23" s="31">
        <v>0</v>
      </c>
      <c r="CJ23" s="31">
        <v>18957.84</v>
      </c>
      <c r="CK23" s="31">
        <v>0</v>
      </c>
      <c r="CL23" s="31">
        <v>0</v>
      </c>
      <c r="CM23" s="31">
        <v>0</v>
      </c>
      <c r="CN23" s="31">
        <v>0</v>
      </c>
      <c r="CO23" s="31">
        <v>0</v>
      </c>
      <c r="CP23" s="31">
        <v>0</v>
      </c>
      <c r="CQ23" s="31">
        <v>0</v>
      </c>
      <c r="CR23" s="31">
        <v>0</v>
      </c>
      <c r="CS23" s="31">
        <v>0</v>
      </c>
      <c r="CT23" s="31">
        <v>0</v>
      </c>
      <c r="CU23" s="31">
        <v>0</v>
      </c>
      <c r="CV23" s="31">
        <v>0</v>
      </c>
      <c r="CW23" s="31">
        <v>0</v>
      </c>
      <c r="CX23" s="31">
        <v>0</v>
      </c>
      <c r="CY23" s="31">
        <v>0</v>
      </c>
      <c r="CZ23" s="31">
        <v>0</v>
      </c>
      <c r="DA23" s="31">
        <v>0</v>
      </c>
      <c r="DB23" s="31">
        <v>0</v>
      </c>
      <c r="DC23" s="31">
        <v>0</v>
      </c>
      <c r="DD23" s="31">
        <v>0</v>
      </c>
      <c r="DE23" s="31">
        <v>0</v>
      </c>
      <c r="DF23" s="31">
        <v>0</v>
      </c>
      <c r="DG23" s="31">
        <v>0</v>
      </c>
      <c r="DH23" s="31">
        <v>-3117.7152101712418</v>
      </c>
      <c r="DI23" s="31">
        <v>0</v>
      </c>
      <c r="DJ23" s="31">
        <v>0</v>
      </c>
      <c r="DK23" s="31">
        <v>0</v>
      </c>
      <c r="DL23" s="31">
        <v>0</v>
      </c>
      <c r="DM23" s="31">
        <v>0</v>
      </c>
      <c r="DN23" s="31">
        <v>0</v>
      </c>
      <c r="DO23" s="31">
        <v>0</v>
      </c>
      <c r="DP23" s="31">
        <v>0</v>
      </c>
      <c r="DQ23" s="31">
        <v>0</v>
      </c>
      <c r="DR23" s="31">
        <v>0</v>
      </c>
      <c r="DS23" s="31">
        <v>0</v>
      </c>
      <c r="DT23" s="31">
        <v>0</v>
      </c>
      <c r="DU23" s="31">
        <v>0</v>
      </c>
      <c r="DV23" s="31">
        <v>0</v>
      </c>
      <c r="DW23" s="31">
        <v>0</v>
      </c>
      <c r="DX23" s="31">
        <v>0</v>
      </c>
      <c r="DY23" s="31">
        <v>0</v>
      </c>
      <c r="DZ23" s="31">
        <v>0</v>
      </c>
      <c r="EA23" s="31">
        <v>0</v>
      </c>
      <c r="EB23" s="31">
        <v>0</v>
      </c>
      <c r="EC23" s="31">
        <v>0</v>
      </c>
      <c r="ED23" s="31">
        <v>0</v>
      </c>
      <c r="EE23" s="31">
        <v>0</v>
      </c>
      <c r="EF23" s="31">
        <v>0</v>
      </c>
      <c r="EG23" s="31">
        <v>0</v>
      </c>
      <c r="EH23" s="31">
        <v>0</v>
      </c>
      <c r="EI23" s="31">
        <v>0</v>
      </c>
      <c r="EJ23" s="31">
        <v>0</v>
      </c>
      <c r="EK23" s="31">
        <v>0</v>
      </c>
      <c r="EL23" s="31">
        <v>0</v>
      </c>
      <c r="EM23" s="31">
        <v>0</v>
      </c>
      <c r="EN23" s="31">
        <v>0</v>
      </c>
      <c r="EO23" s="31">
        <v>0</v>
      </c>
      <c r="EP23" s="31">
        <v>2919.6823720419779</v>
      </c>
      <c r="EQ23" s="31">
        <v>0</v>
      </c>
      <c r="ER23" s="31">
        <v>0</v>
      </c>
      <c r="ES23" s="31">
        <v>0</v>
      </c>
      <c r="ET23" s="31">
        <v>0</v>
      </c>
      <c r="EU23" s="31">
        <v>0</v>
      </c>
      <c r="EV23" s="31">
        <v>0</v>
      </c>
      <c r="EW23" s="31">
        <v>0</v>
      </c>
      <c r="EX23" s="31">
        <v>0</v>
      </c>
      <c r="EY23" s="31">
        <v>0</v>
      </c>
      <c r="EZ23" s="31">
        <v>0</v>
      </c>
      <c r="FA23" s="31">
        <v>0</v>
      </c>
      <c r="FB23" s="31">
        <v>0</v>
      </c>
      <c r="FC23" s="31">
        <v>0</v>
      </c>
      <c r="FD23" s="31">
        <v>0</v>
      </c>
      <c r="FE23" s="31">
        <v>0</v>
      </c>
      <c r="FF23" s="31">
        <v>0</v>
      </c>
      <c r="FG23" s="31">
        <v>0</v>
      </c>
      <c r="FH23" s="31">
        <v>0</v>
      </c>
      <c r="FI23" s="31">
        <v>0</v>
      </c>
      <c r="FJ23" s="31">
        <v>0</v>
      </c>
      <c r="FK23" s="31">
        <v>0</v>
      </c>
      <c r="FL23" s="31">
        <v>0</v>
      </c>
      <c r="FM23" s="31">
        <v>0</v>
      </c>
      <c r="FN23" s="31">
        <v>0</v>
      </c>
      <c r="FO23" s="31">
        <v>0</v>
      </c>
      <c r="FP23" s="31">
        <v>0</v>
      </c>
      <c r="FQ23" s="31">
        <v>0</v>
      </c>
      <c r="FR23" s="31">
        <v>0</v>
      </c>
      <c r="FS23" s="31">
        <v>0</v>
      </c>
      <c r="FT23" s="31">
        <v>0</v>
      </c>
      <c r="FU23" s="31">
        <v>0</v>
      </c>
      <c r="FV23" s="31">
        <v>0</v>
      </c>
      <c r="FW23" s="31">
        <v>0</v>
      </c>
      <c r="FX23" s="28">
        <v>-557754.35000000033</v>
      </c>
      <c r="FY23" s="28">
        <f>SUM(B23:FX23)</f>
        <v>-355897.45420943468</v>
      </c>
      <c r="FZ23" s="28"/>
      <c r="GA23" s="28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</row>
    <row r="24" spans="1:254" s="33" customFormat="1" x14ac:dyDescent="0.25">
      <c r="A24" s="55" t="s">
        <v>408</v>
      </c>
      <c r="B24" s="31">
        <v>0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1">
        <v>0</v>
      </c>
      <c r="W24" s="31">
        <v>0</v>
      </c>
      <c r="X24" s="31">
        <v>0</v>
      </c>
      <c r="Y24" s="31">
        <v>0</v>
      </c>
      <c r="Z24" s="31">
        <v>0</v>
      </c>
      <c r="AA24" s="31">
        <v>0</v>
      </c>
      <c r="AB24" s="31">
        <v>0</v>
      </c>
      <c r="AC24" s="31">
        <v>0</v>
      </c>
      <c r="AD24" s="31">
        <v>0</v>
      </c>
      <c r="AE24" s="31">
        <v>0</v>
      </c>
      <c r="AF24" s="31">
        <v>0</v>
      </c>
      <c r="AG24" s="31">
        <v>0</v>
      </c>
      <c r="AH24" s="31">
        <v>0</v>
      </c>
      <c r="AI24" s="31">
        <v>0</v>
      </c>
      <c r="AJ24" s="31">
        <v>0</v>
      </c>
      <c r="AK24" s="31">
        <v>0</v>
      </c>
      <c r="AL24" s="31">
        <v>0</v>
      </c>
      <c r="AM24" s="31">
        <v>0</v>
      </c>
      <c r="AN24" s="31">
        <v>0</v>
      </c>
      <c r="AO24" s="31">
        <v>0</v>
      </c>
      <c r="AP24" s="31">
        <v>0</v>
      </c>
      <c r="AQ24" s="31">
        <v>0</v>
      </c>
      <c r="AR24" s="31">
        <v>0</v>
      </c>
      <c r="AS24" s="31">
        <v>0</v>
      </c>
      <c r="AT24" s="31">
        <v>0</v>
      </c>
      <c r="AU24" s="31">
        <v>0</v>
      </c>
      <c r="AV24" s="31">
        <v>0</v>
      </c>
      <c r="AW24" s="31">
        <v>0</v>
      </c>
      <c r="AX24" s="31">
        <v>0</v>
      </c>
      <c r="AY24" s="31">
        <v>0</v>
      </c>
      <c r="AZ24" s="31">
        <v>0</v>
      </c>
      <c r="BA24" s="31">
        <v>0</v>
      </c>
      <c r="BB24" s="31">
        <v>0</v>
      </c>
      <c r="BC24" s="31">
        <v>0</v>
      </c>
      <c r="BD24" s="31">
        <v>0</v>
      </c>
      <c r="BE24" s="31">
        <v>0</v>
      </c>
      <c r="BF24" s="31">
        <v>0</v>
      </c>
      <c r="BG24" s="31">
        <v>0</v>
      </c>
      <c r="BH24" s="31">
        <v>0</v>
      </c>
      <c r="BI24" s="31">
        <v>0</v>
      </c>
      <c r="BJ24" s="31">
        <v>0</v>
      </c>
      <c r="BK24" s="31">
        <v>0</v>
      </c>
      <c r="BL24" s="31">
        <v>0</v>
      </c>
      <c r="BM24" s="31">
        <v>0</v>
      </c>
      <c r="BN24" s="31">
        <v>0</v>
      </c>
      <c r="BO24" s="31">
        <v>0</v>
      </c>
      <c r="BP24" s="31">
        <v>0</v>
      </c>
      <c r="BQ24" s="31">
        <v>0</v>
      </c>
      <c r="BR24" s="31">
        <v>0</v>
      </c>
      <c r="BS24" s="31">
        <v>0</v>
      </c>
      <c r="BT24" s="31">
        <v>0</v>
      </c>
      <c r="BU24" s="31">
        <v>0</v>
      </c>
      <c r="BV24" s="31">
        <v>0</v>
      </c>
      <c r="BW24" s="31">
        <v>0</v>
      </c>
      <c r="BX24" s="31">
        <v>0</v>
      </c>
      <c r="BY24" s="31">
        <v>0</v>
      </c>
      <c r="BZ24" s="31">
        <v>0</v>
      </c>
      <c r="CA24" s="31">
        <v>0</v>
      </c>
      <c r="CB24" s="31">
        <v>0</v>
      </c>
      <c r="CC24" s="31">
        <v>0</v>
      </c>
      <c r="CD24" s="34">
        <v>-700</v>
      </c>
      <c r="CE24" s="31">
        <v>0</v>
      </c>
      <c r="CF24" s="31">
        <v>0</v>
      </c>
      <c r="CG24" s="31">
        <v>0</v>
      </c>
      <c r="CH24" s="31">
        <v>0</v>
      </c>
      <c r="CI24" s="31">
        <v>0</v>
      </c>
      <c r="CJ24" s="31">
        <v>0</v>
      </c>
      <c r="CK24" s="31">
        <v>0</v>
      </c>
      <c r="CL24" s="31">
        <v>0</v>
      </c>
      <c r="CM24" s="31">
        <v>0</v>
      </c>
      <c r="CN24" s="31">
        <v>0</v>
      </c>
      <c r="CO24" s="31">
        <v>0</v>
      </c>
      <c r="CP24" s="31">
        <v>0</v>
      </c>
      <c r="CQ24" s="31">
        <v>0</v>
      </c>
      <c r="CR24" s="31">
        <v>0</v>
      </c>
      <c r="CS24" s="31">
        <v>0</v>
      </c>
      <c r="CT24" s="31">
        <v>0</v>
      </c>
      <c r="CU24" s="31">
        <v>0</v>
      </c>
      <c r="CV24" s="31">
        <v>0</v>
      </c>
      <c r="CW24" s="31">
        <v>0</v>
      </c>
      <c r="CX24" s="35">
        <v>0</v>
      </c>
      <c r="CY24" s="31">
        <v>0</v>
      </c>
      <c r="CZ24" s="31">
        <v>0</v>
      </c>
      <c r="DA24" s="31">
        <v>0</v>
      </c>
      <c r="DB24" s="31">
        <v>0</v>
      </c>
      <c r="DC24" s="31">
        <v>0</v>
      </c>
      <c r="DD24" s="31">
        <v>0</v>
      </c>
      <c r="DE24" s="31">
        <v>0</v>
      </c>
      <c r="DF24" s="31">
        <v>0</v>
      </c>
      <c r="DG24" s="31">
        <v>0</v>
      </c>
      <c r="DH24" s="31">
        <v>0</v>
      </c>
      <c r="DI24" s="31">
        <v>0</v>
      </c>
      <c r="DJ24" s="31">
        <v>0</v>
      </c>
      <c r="DK24" s="31">
        <v>0</v>
      </c>
      <c r="DL24" s="31">
        <v>0</v>
      </c>
      <c r="DM24" s="31">
        <v>0</v>
      </c>
      <c r="DN24" s="31">
        <v>0</v>
      </c>
      <c r="DO24" s="31">
        <v>0</v>
      </c>
      <c r="DP24" s="31">
        <v>0</v>
      </c>
      <c r="DQ24" s="31">
        <v>0</v>
      </c>
      <c r="DR24" s="31">
        <v>0</v>
      </c>
      <c r="DS24" s="31">
        <v>0</v>
      </c>
      <c r="DT24" s="31">
        <v>0</v>
      </c>
      <c r="DU24" s="31">
        <v>0</v>
      </c>
      <c r="DV24" s="31">
        <v>0</v>
      </c>
      <c r="DW24" s="31">
        <v>0</v>
      </c>
      <c r="DX24" s="31">
        <v>0</v>
      </c>
      <c r="DY24" s="31">
        <v>0</v>
      </c>
      <c r="DZ24" s="31">
        <v>0</v>
      </c>
      <c r="EA24" s="31">
        <v>0</v>
      </c>
      <c r="EB24" s="31">
        <v>0</v>
      </c>
      <c r="EC24" s="32">
        <v>0</v>
      </c>
      <c r="ED24" s="31">
        <v>0</v>
      </c>
      <c r="EE24" s="31">
        <v>0</v>
      </c>
      <c r="EF24" s="31">
        <v>0</v>
      </c>
      <c r="EG24" s="31">
        <v>0</v>
      </c>
      <c r="EH24" s="31">
        <v>0</v>
      </c>
      <c r="EI24" s="31">
        <v>0</v>
      </c>
      <c r="EJ24" s="31">
        <v>0</v>
      </c>
      <c r="EK24" s="31">
        <v>0</v>
      </c>
      <c r="EL24" s="31">
        <v>0</v>
      </c>
      <c r="EM24" s="31">
        <v>0</v>
      </c>
      <c r="EN24" s="31">
        <v>0</v>
      </c>
      <c r="EO24" s="31">
        <v>0</v>
      </c>
      <c r="EP24" s="31">
        <v>0</v>
      </c>
      <c r="EQ24" s="31">
        <v>0</v>
      </c>
      <c r="ER24" s="31">
        <v>0</v>
      </c>
      <c r="ES24" s="31">
        <v>0</v>
      </c>
      <c r="ET24" s="31">
        <v>0</v>
      </c>
      <c r="EU24" s="31">
        <v>0</v>
      </c>
      <c r="EV24" s="31">
        <v>0</v>
      </c>
      <c r="EW24" s="31">
        <v>0</v>
      </c>
      <c r="EX24" s="31">
        <v>0</v>
      </c>
      <c r="EY24" s="31">
        <v>0</v>
      </c>
      <c r="EZ24" s="31">
        <v>0</v>
      </c>
      <c r="FA24" s="31">
        <v>0</v>
      </c>
      <c r="FB24" s="31">
        <v>0</v>
      </c>
      <c r="FC24" s="31">
        <v>0</v>
      </c>
      <c r="FD24" s="31">
        <v>0</v>
      </c>
      <c r="FE24" s="31">
        <v>0</v>
      </c>
      <c r="FF24" s="31">
        <v>0</v>
      </c>
      <c r="FG24" s="31">
        <v>0</v>
      </c>
      <c r="FH24" s="31">
        <v>0</v>
      </c>
      <c r="FI24" s="31">
        <v>0</v>
      </c>
      <c r="FJ24" s="31">
        <v>0</v>
      </c>
      <c r="FK24" s="31">
        <v>0</v>
      </c>
      <c r="FL24" s="31">
        <v>0</v>
      </c>
      <c r="FM24" s="31">
        <v>0</v>
      </c>
      <c r="FN24" s="31">
        <v>0</v>
      </c>
      <c r="FO24" s="31">
        <v>0</v>
      </c>
      <c r="FP24" s="31">
        <v>0</v>
      </c>
      <c r="FQ24" s="31">
        <v>0</v>
      </c>
      <c r="FR24" s="31">
        <v>0</v>
      </c>
      <c r="FS24" s="31">
        <v>0</v>
      </c>
      <c r="FT24" s="31">
        <v>0</v>
      </c>
      <c r="FU24" s="31">
        <v>0</v>
      </c>
      <c r="FV24" s="31">
        <v>0</v>
      </c>
      <c r="FW24" s="31">
        <v>0</v>
      </c>
      <c r="FX24" s="31">
        <v>0</v>
      </c>
      <c r="FY24" s="28">
        <f>SUM(B24:FX24)</f>
        <v>-700</v>
      </c>
      <c r="FZ24" s="11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</row>
    <row r="25" spans="1:254" x14ac:dyDescent="0.25">
      <c r="A25" s="55" t="s">
        <v>409</v>
      </c>
      <c r="B25" s="31">
        <v>0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1">
        <v>0</v>
      </c>
      <c r="W25" s="31">
        <v>0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1">
        <v>0</v>
      </c>
      <c r="AQ25" s="31">
        <v>0</v>
      </c>
      <c r="AR25" s="31">
        <v>0</v>
      </c>
      <c r="AS25" s="31">
        <v>0</v>
      </c>
      <c r="AT25" s="31">
        <v>0</v>
      </c>
      <c r="AU25" s="31">
        <v>0</v>
      </c>
      <c r="AV25" s="31">
        <v>0</v>
      </c>
      <c r="AW25" s="31">
        <v>0</v>
      </c>
      <c r="AX25" s="31">
        <v>0</v>
      </c>
      <c r="AY25" s="31">
        <v>0</v>
      </c>
      <c r="AZ25" s="31">
        <v>0</v>
      </c>
      <c r="BA25" s="31">
        <v>0</v>
      </c>
      <c r="BB25" s="31">
        <v>0</v>
      </c>
      <c r="BC25" s="31">
        <v>0</v>
      </c>
      <c r="BD25" s="31">
        <v>0</v>
      </c>
      <c r="BE25" s="31">
        <v>0</v>
      </c>
      <c r="BF25" s="31">
        <v>0</v>
      </c>
      <c r="BG25" s="31">
        <v>0</v>
      </c>
      <c r="BH25" s="31">
        <v>0</v>
      </c>
      <c r="BI25" s="31">
        <v>0</v>
      </c>
      <c r="BJ25" s="31">
        <v>0</v>
      </c>
      <c r="BK25" s="31">
        <v>0</v>
      </c>
      <c r="BL25" s="31">
        <v>0</v>
      </c>
      <c r="BM25" s="31">
        <v>0</v>
      </c>
      <c r="BN25" s="31">
        <v>0</v>
      </c>
      <c r="BO25" s="31">
        <v>0</v>
      </c>
      <c r="BP25" s="31">
        <v>0</v>
      </c>
      <c r="BQ25" s="31">
        <v>0</v>
      </c>
      <c r="BR25" s="31">
        <v>0</v>
      </c>
      <c r="BS25" s="31">
        <v>0</v>
      </c>
      <c r="BT25" s="31">
        <v>0</v>
      </c>
      <c r="BU25" s="31">
        <v>0</v>
      </c>
      <c r="BV25" s="31">
        <v>0</v>
      </c>
      <c r="BW25" s="31">
        <v>0</v>
      </c>
      <c r="BX25" s="31">
        <v>0</v>
      </c>
      <c r="BY25" s="31">
        <v>0</v>
      </c>
      <c r="BZ25" s="31">
        <v>0</v>
      </c>
      <c r="CA25" s="31">
        <v>0</v>
      </c>
      <c r="CB25" s="31">
        <v>0</v>
      </c>
      <c r="CC25" s="31">
        <v>0</v>
      </c>
      <c r="CD25" s="31">
        <v>0</v>
      </c>
      <c r="CE25" s="31">
        <v>0</v>
      </c>
      <c r="CF25" s="31">
        <v>0</v>
      </c>
      <c r="CG25" s="31">
        <v>0</v>
      </c>
      <c r="CH25" s="31">
        <v>0</v>
      </c>
      <c r="CI25" s="31">
        <v>0</v>
      </c>
      <c r="CJ25" s="31">
        <v>0</v>
      </c>
      <c r="CK25" s="31">
        <v>0</v>
      </c>
      <c r="CL25" s="31">
        <v>0</v>
      </c>
      <c r="CM25" s="31">
        <v>0</v>
      </c>
      <c r="CN25" s="31">
        <v>0</v>
      </c>
      <c r="CO25" s="31">
        <v>0</v>
      </c>
      <c r="CP25" s="31">
        <v>0</v>
      </c>
      <c r="CQ25" s="31">
        <v>0</v>
      </c>
      <c r="CR25" s="31">
        <v>0</v>
      </c>
      <c r="CS25" s="31">
        <v>0</v>
      </c>
      <c r="CT25" s="31">
        <v>0</v>
      </c>
      <c r="CU25" s="31">
        <v>0</v>
      </c>
      <c r="CV25" s="31">
        <v>0</v>
      </c>
      <c r="CW25" s="31">
        <v>0</v>
      </c>
      <c r="CX25" s="31">
        <v>0</v>
      </c>
      <c r="CY25" s="31">
        <v>0</v>
      </c>
      <c r="CZ25" s="31">
        <v>0</v>
      </c>
      <c r="DA25" s="31">
        <v>0</v>
      </c>
      <c r="DB25" s="31">
        <v>0</v>
      </c>
      <c r="DC25" s="31">
        <v>0</v>
      </c>
      <c r="DD25" s="31">
        <v>0</v>
      </c>
      <c r="DE25" s="31">
        <v>0</v>
      </c>
      <c r="DF25" s="31">
        <v>0</v>
      </c>
      <c r="DG25" s="31">
        <v>0</v>
      </c>
      <c r="DH25" s="31">
        <v>0</v>
      </c>
      <c r="DI25" s="31">
        <v>0</v>
      </c>
      <c r="DJ25" s="31">
        <v>0</v>
      </c>
      <c r="DK25" s="31">
        <v>0</v>
      </c>
      <c r="DL25" s="31">
        <v>0</v>
      </c>
      <c r="DM25" s="31">
        <v>0</v>
      </c>
      <c r="DN25" s="31">
        <v>0</v>
      </c>
      <c r="DO25" s="31">
        <v>0</v>
      </c>
      <c r="DP25" s="31">
        <v>0</v>
      </c>
      <c r="DQ25" s="31">
        <v>0</v>
      </c>
      <c r="DR25" s="31">
        <v>0</v>
      </c>
      <c r="DS25" s="31">
        <v>0</v>
      </c>
      <c r="DT25" s="31">
        <v>0</v>
      </c>
      <c r="DU25" s="31">
        <v>0</v>
      </c>
      <c r="DV25" s="31">
        <v>0</v>
      </c>
      <c r="DW25" s="31">
        <v>0</v>
      </c>
      <c r="DX25" s="31">
        <v>0</v>
      </c>
      <c r="DY25" s="31">
        <v>0</v>
      </c>
      <c r="DZ25" s="31">
        <v>0</v>
      </c>
      <c r="EA25" s="31">
        <v>0</v>
      </c>
      <c r="EB25" s="31">
        <v>0</v>
      </c>
      <c r="EC25" s="31">
        <v>0</v>
      </c>
      <c r="ED25" s="31">
        <v>0</v>
      </c>
      <c r="EE25" s="31">
        <v>0</v>
      </c>
      <c r="EF25" s="31">
        <v>0</v>
      </c>
      <c r="EG25" s="31">
        <v>0</v>
      </c>
      <c r="EH25" s="31">
        <v>0</v>
      </c>
      <c r="EI25" s="31">
        <v>0</v>
      </c>
      <c r="EJ25" s="31">
        <v>0</v>
      </c>
      <c r="EK25" s="31">
        <v>0</v>
      </c>
      <c r="EL25" s="31">
        <v>0</v>
      </c>
      <c r="EM25" s="31">
        <v>0</v>
      </c>
      <c r="EN25" s="31">
        <v>0</v>
      </c>
      <c r="EO25" s="31">
        <v>0</v>
      </c>
      <c r="EP25" s="31">
        <v>0</v>
      </c>
      <c r="EQ25" s="31">
        <v>0</v>
      </c>
      <c r="ER25" s="31">
        <v>0</v>
      </c>
      <c r="ES25" s="31">
        <v>0</v>
      </c>
      <c r="ET25" s="31">
        <v>0</v>
      </c>
      <c r="EU25" s="31">
        <v>0</v>
      </c>
      <c r="EV25" s="31">
        <v>0</v>
      </c>
      <c r="EW25" s="31">
        <v>0</v>
      </c>
      <c r="EX25" s="31">
        <v>0</v>
      </c>
      <c r="EY25" s="31">
        <v>0</v>
      </c>
      <c r="EZ25" s="31">
        <v>0</v>
      </c>
      <c r="FA25" s="31">
        <v>0</v>
      </c>
      <c r="FB25" s="31">
        <v>0</v>
      </c>
      <c r="FC25" s="31">
        <v>0</v>
      </c>
      <c r="FD25" s="31">
        <v>0</v>
      </c>
      <c r="FE25" s="31">
        <v>0</v>
      </c>
      <c r="FF25" s="31">
        <v>0</v>
      </c>
      <c r="FG25" s="31">
        <v>0</v>
      </c>
      <c r="FH25" s="31">
        <v>0</v>
      </c>
      <c r="FI25" s="31">
        <v>0</v>
      </c>
      <c r="FJ25" s="31">
        <v>0</v>
      </c>
      <c r="FK25" s="31">
        <v>0</v>
      </c>
      <c r="FL25" s="31">
        <v>0</v>
      </c>
      <c r="FM25" s="31">
        <v>0</v>
      </c>
      <c r="FN25" s="31">
        <v>0</v>
      </c>
      <c r="FO25" s="31">
        <v>0</v>
      </c>
      <c r="FP25" s="31">
        <v>0</v>
      </c>
      <c r="FQ25" s="31">
        <v>0</v>
      </c>
      <c r="FR25" s="31">
        <v>0</v>
      </c>
      <c r="FS25" s="31">
        <v>0</v>
      </c>
      <c r="FT25" s="31">
        <v>0</v>
      </c>
      <c r="FU25" s="31">
        <v>0</v>
      </c>
      <c r="FV25" s="31">
        <v>0</v>
      </c>
      <c r="FW25" s="31">
        <v>0</v>
      </c>
      <c r="FX25" s="31">
        <v>0</v>
      </c>
      <c r="FY25" s="36">
        <f>SUM(B25:FX25)</f>
        <v>0</v>
      </c>
      <c r="FZ25" s="28"/>
    </row>
    <row r="26" spans="1:254" x14ac:dyDescent="0.25">
      <c r="A26" s="28"/>
      <c r="FX26" s="11"/>
      <c r="FY26" s="28"/>
      <c r="FZ26" s="11"/>
    </row>
    <row r="27" spans="1:254" x14ac:dyDescent="0.25">
      <c r="A27" s="28" t="s">
        <v>410</v>
      </c>
      <c r="B27" s="28">
        <f>SUM(B21:B26)</f>
        <v>-18412.740000000002</v>
      </c>
      <c r="C27" s="28">
        <f>SUM(C21:C26)</f>
        <v>-563516.90999999992</v>
      </c>
      <c r="D27" s="28">
        <f t="shared" ref="D27:BO27" si="9">SUM(D21:D26)</f>
        <v>-14453.27</v>
      </c>
      <c r="E27" s="28">
        <f t="shared" si="9"/>
        <v>-196770.88</v>
      </c>
      <c r="F27" s="28">
        <f t="shared" si="9"/>
        <v>0</v>
      </c>
      <c r="G27" s="28">
        <f t="shared" si="9"/>
        <v>0</v>
      </c>
      <c r="H27" s="28">
        <f t="shared" si="9"/>
        <v>8731.8514646192816</v>
      </c>
      <c r="I27" s="28">
        <f t="shared" si="9"/>
        <v>-11739.24</v>
      </c>
      <c r="J27" s="28">
        <f t="shared" si="9"/>
        <v>0</v>
      </c>
      <c r="K27" s="28">
        <f t="shared" si="9"/>
        <v>-8806.58</v>
      </c>
      <c r="L27" s="28">
        <f t="shared" si="9"/>
        <v>0</v>
      </c>
      <c r="M27" s="28">
        <f t="shared" si="9"/>
        <v>-78958.63</v>
      </c>
      <c r="N27" s="28">
        <f t="shared" si="9"/>
        <v>-103455.14000000001</v>
      </c>
      <c r="O27" s="28">
        <f t="shared" si="9"/>
        <v>0</v>
      </c>
      <c r="P27" s="28">
        <f t="shared" si="9"/>
        <v>-358981.08</v>
      </c>
      <c r="Q27" s="28">
        <f t="shared" si="9"/>
        <v>0</v>
      </c>
      <c r="R27" s="28">
        <f t="shared" si="9"/>
        <v>0</v>
      </c>
      <c r="S27" s="28">
        <f t="shared" si="9"/>
        <v>0</v>
      </c>
      <c r="T27" s="28">
        <f t="shared" si="9"/>
        <v>0</v>
      </c>
      <c r="U27" s="28">
        <f t="shared" si="9"/>
        <v>0</v>
      </c>
      <c r="V27" s="28">
        <f t="shared" si="9"/>
        <v>0</v>
      </c>
      <c r="W27" s="28">
        <f t="shared" si="9"/>
        <v>0</v>
      </c>
      <c r="X27" s="28">
        <f t="shared" si="9"/>
        <v>0</v>
      </c>
      <c r="Y27" s="28">
        <f t="shared" si="9"/>
        <v>0</v>
      </c>
      <c r="Z27" s="28">
        <f t="shared" si="9"/>
        <v>-397451.11000000004</v>
      </c>
      <c r="AA27" s="28">
        <f t="shared" si="9"/>
        <v>-143681.17000000001</v>
      </c>
      <c r="AB27" s="28">
        <f t="shared" si="9"/>
        <v>0</v>
      </c>
      <c r="AC27" s="28">
        <f t="shared" si="9"/>
        <v>5805.2709964836249</v>
      </c>
      <c r="AD27" s="28">
        <f t="shared" si="9"/>
        <v>0</v>
      </c>
      <c r="AE27" s="28">
        <f t="shared" si="9"/>
        <v>0</v>
      </c>
      <c r="AF27" s="28">
        <f t="shared" si="9"/>
        <v>0</v>
      </c>
      <c r="AG27" s="28">
        <f t="shared" si="9"/>
        <v>0</v>
      </c>
      <c r="AH27" s="28">
        <f t="shared" si="9"/>
        <v>0</v>
      </c>
      <c r="AI27" s="28">
        <f t="shared" si="9"/>
        <v>0</v>
      </c>
      <c r="AJ27" s="28">
        <f t="shared" si="9"/>
        <v>0</v>
      </c>
      <c r="AK27" s="28">
        <f t="shared" si="9"/>
        <v>0</v>
      </c>
      <c r="AL27" s="28">
        <f t="shared" si="9"/>
        <v>0</v>
      </c>
      <c r="AM27" s="28">
        <f t="shared" si="9"/>
        <v>0</v>
      </c>
      <c r="AN27" s="28">
        <f t="shared" si="9"/>
        <v>-10654.78</v>
      </c>
      <c r="AO27" s="28">
        <f t="shared" si="9"/>
        <v>-250931.47999999998</v>
      </c>
      <c r="AP27" s="28">
        <f t="shared" si="9"/>
        <v>0</v>
      </c>
      <c r="AQ27" s="28">
        <f t="shared" si="9"/>
        <v>-1651031.6700000002</v>
      </c>
      <c r="AR27" s="28">
        <f t="shared" si="9"/>
        <v>3209.6999999999989</v>
      </c>
      <c r="AS27" s="28">
        <f t="shared" si="9"/>
        <v>-52815.46</v>
      </c>
      <c r="AT27" s="28">
        <f t="shared" si="9"/>
        <v>0</v>
      </c>
      <c r="AU27" s="28">
        <f t="shared" si="9"/>
        <v>0</v>
      </c>
      <c r="AV27" s="28">
        <f t="shared" si="9"/>
        <v>0</v>
      </c>
      <c r="AW27" s="28">
        <f t="shared" si="9"/>
        <v>0</v>
      </c>
      <c r="AX27" s="28">
        <f t="shared" si="9"/>
        <v>0</v>
      </c>
      <c r="AY27" s="28">
        <f t="shared" si="9"/>
        <v>-261317.17</v>
      </c>
      <c r="AZ27" s="28">
        <f t="shared" si="9"/>
        <v>-19019.39</v>
      </c>
      <c r="BA27" s="28">
        <f t="shared" si="9"/>
        <v>-4393.3</v>
      </c>
      <c r="BB27" s="28">
        <f t="shared" si="9"/>
        <v>103524.01000000001</v>
      </c>
      <c r="BC27" s="28">
        <f t="shared" si="9"/>
        <v>-2831.24</v>
      </c>
      <c r="BD27" s="28">
        <f t="shared" si="9"/>
        <v>0</v>
      </c>
      <c r="BE27" s="28">
        <f t="shared" si="9"/>
        <v>-389492.01</v>
      </c>
      <c r="BF27" s="28">
        <f t="shared" si="9"/>
        <v>-585.78</v>
      </c>
      <c r="BG27" s="28">
        <f t="shared" si="9"/>
        <v>0</v>
      </c>
      <c r="BH27" s="28">
        <f t="shared" si="9"/>
        <v>0</v>
      </c>
      <c r="BI27" s="28">
        <f t="shared" si="9"/>
        <v>-231364.78999999998</v>
      </c>
      <c r="BJ27" s="28">
        <f t="shared" si="9"/>
        <v>-774907.1399999999</v>
      </c>
      <c r="BK27" s="28">
        <f t="shared" si="9"/>
        <v>0</v>
      </c>
      <c r="BL27" s="28">
        <v>0</v>
      </c>
      <c r="BM27" s="28">
        <f t="shared" si="9"/>
        <v>0</v>
      </c>
      <c r="BN27" s="28">
        <f t="shared" si="9"/>
        <v>0</v>
      </c>
      <c r="BO27" s="28">
        <f t="shared" si="9"/>
        <v>0</v>
      </c>
      <c r="BP27" s="28">
        <f t="shared" ref="BP27:EA27" si="10">SUM(BP21:BP26)</f>
        <v>-29194.765132302506</v>
      </c>
      <c r="BQ27" s="28">
        <f t="shared" si="10"/>
        <v>0</v>
      </c>
      <c r="BR27" s="28">
        <f t="shared" si="10"/>
        <v>0</v>
      </c>
      <c r="BS27" s="28">
        <f t="shared" si="10"/>
        <v>0</v>
      </c>
      <c r="BT27" s="28">
        <f t="shared" si="10"/>
        <v>0</v>
      </c>
      <c r="BU27" s="28">
        <f t="shared" si="10"/>
        <v>0</v>
      </c>
      <c r="BV27" s="28">
        <f t="shared" si="10"/>
        <v>0</v>
      </c>
      <c r="BW27" s="28">
        <f t="shared" si="10"/>
        <v>0</v>
      </c>
      <c r="BX27" s="28">
        <f t="shared" si="10"/>
        <v>0</v>
      </c>
      <c r="BY27" s="28">
        <f t="shared" si="10"/>
        <v>0</v>
      </c>
      <c r="BZ27" s="28">
        <f t="shared" si="10"/>
        <v>0</v>
      </c>
      <c r="CA27" s="28">
        <f t="shared" si="10"/>
        <v>-493478.19870010548</v>
      </c>
      <c r="CB27" s="28">
        <f t="shared" si="10"/>
        <v>0</v>
      </c>
      <c r="CC27" s="28">
        <f t="shared" si="10"/>
        <v>0</v>
      </c>
      <c r="CD27" s="28">
        <f t="shared" si="10"/>
        <v>-700</v>
      </c>
      <c r="CE27" s="28">
        <f t="shared" si="10"/>
        <v>0</v>
      </c>
      <c r="CF27" s="28">
        <f t="shared" si="10"/>
        <v>0</v>
      </c>
      <c r="CG27" s="28">
        <f t="shared" si="10"/>
        <v>0</v>
      </c>
      <c r="CH27" s="28">
        <f t="shared" si="10"/>
        <v>0</v>
      </c>
      <c r="CI27" s="28">
        <f t="shared" si="10"/>
        <v>0</v>
      </c>
      <c r="CJ27" s="28">
        <f t="shared" si="10"/>
        <v>255.45999999999913</v>
      </c>
      <c r="CK27" s="28">
        <f t="shared" si="10"/>
        <v>0</v>
      </c>
      <c r="CL27" s="28">
        <f t="shared" si="10"/>
        <v>0</v>
      </c>
      <c r="CM27" s="28">
        <f t="shared" si="10"/>
        <v>-286983.51999999996</v>
      </c>
      <c r="CN27" s="28">
        <f t="shared" si="10"/>
        <v>-312538.89</v>
      </c>
      <c r="CO27" s="28">
        <f t="shared" si="10"/>
        <v>0</v>
      </c>
      <c r="CP27" s="28">
        <f t="shared" si="10"/>
        <v>0</v>
      </c>
      <c r="CQ27" s="28">
        <f t="shared" si="10"/>
        <v>0</v>
      </c>
      <c r="CR27" s="28">
        <f t="shared" si="10"/>
        <v>0</v>
      </c>
      <c r="CS27" s="28">
        <f t="shared" si="10"/>
        <v>0</v>
      </c>
      <c r="CT27" s="28">
        <f t="shared" si="10"/>
        <v>0</v>
      </c>
      <c r="CU27" s="28">
        <f t="shared" si="10"/>
        <v>0</v>
      </c>
      <c r="CV27" s="28">
        <f t="shared" si="10"/>
        <v>0</v>
      </c>
      <c r="CW27" s="28">
        <f t="shared" si="10"/>
        <v>0</v>
      </c>
      <c r="CX27" s="28">
        <f t="shared" si="10"/>
        <v>0</v>
      </c>
      <c r="CY27" s="28">
        <f t="shared" si="10"/>
        <v>-2083.21</v>
      </c>
      <c r="CZ27" s="28">
        <f t="shared" si="10"/>
        <v>0</v>
      </c>
      <c r="DA27" s="28">
        <f t="shared" si="10"/>
        <v>0</v>
      </c>
      <c r="DB27" s="28">
        <f t="shared" si="10"/>
        <v>0</v>
      </c>
      <c r="DC27" s="28">
        <f t="shared" si="10"/>
        <v>0</v>
      </c>
      <c r="DD27" s="28">
        <f t="shared" si="10"/>
        <v>0</v>
      </c>
      <c r="DE27" s="28">
        <f t="shared" si="10"/>
        <v>-89323.839999999997</v>
      </c>
      <c r="DF27" s="28">
        <f t="shared" si="10"/>
        <v>0</v>
      </c>
      <c r="DG27" s="28">
        <f t="shared" si="10"/>
        <v>-10014.450000000001</v>
      </c>
      <c r="DH27" s="28">
        <f t="shared" si="10"/>
        <v>-3117.7152101712418</v>
      </c>
      <c r="DI27" s="28">
        <f t="shared" si="10"/>
        <v>0</v>
      </c>
      <c r="DJ27" s="28">
        <f t="shared" si="10"/>
        <v>0</v>
      </c>
      <c r="DK27" s="28">
        <f t="shared" si="10"/>
        <v>-6153.97</v>
      </c>
      <c r="DL27" s="28">
        <f t="shared" si="10"/>
        <v>0</v>
      </c>
      <c r="DM27" s="28">
        <f t="shared" si="10"/>
        <v>0</v>
      </c>
      <c r="DN27" s="28">
        <f t="shared" si="10"/>
        <v>0</v>
      </c>
      <c r="DO27" s="28">
        <f t="shared" si="10"/>
        <v>0</v>
      </c>
      <c r="DP27" s="28">
        <f t="shared" si="10"/>
        <v>0</v>
      </c>
      <c r="DQ27" s="28">
        <f t="shared" si="10"/>
        <v>0</v>
      </c>
      <c r="DR27" s="28">
        <f t="shared" si="10"/>
        <v>0</v>
      </c>
      <c r="DS27" s="28">
        <f t="shared" si="10"/>
        <v>0</v>
      </c>
      <c r="DT27" s="28">
        <f t="shared" si="10"/>
        <v>0</v>
      </c>
      <c r="DU27" s="28">
        <f t="shared" si="10"/>
        <v>0</v>
      </c>
      <c r="DV27" s="28">
        <f t="shared" si="10"/>
        <v>0</v>
      </c>
      <c r="DW27" s="28">
        <f t="shared" si="10"/>
        <v>0</v>
      </c>
      <c r="DX27" s="28">
        <f t="shared" si="10"/>
        <v>0</v>
      </c>
      <c r="DY27" s="28">
        <f t="shared" si="10"/>
        <v>0</v>
      </c>
      <c r="DZ27" s="28">
        <f t="shared" si="10"/>
        <v>0</v>
      </c>
      <c r="EA27" s="28">
        <f t="shared" si="10"/>
        <v>0</v>
      </c>
      <c r="EB27" s="28">
        <f t="shared" ref="EB27:FX27" si="11">SUM(EB21:EB26)</f>
        <v>0</v>
      </c>
      <c r="EC27" s="28">
        <f t="shared" si="11"/>
        <v>0</v>
      </c>
      <c r="ED27" s="28">
        <f t="shared" si="11"/>
        <v>0</v>
      </c>
      <c r="EE27" s="28">
        <f t="shared" si="11"/>
        <v>0</v>
      </c>
      <c r="EF27" s="28">
        <f t="shared" si="11"/>
        <v>0</v>
      </c>
      <c r="EG27" s="28">
        <f t="shared" si="11"/>
        <v>0</v>
      </c>
      <c r="EH27" s="28">
        <f t="shared" si="11"/>
        <v>-210237.51</v>
      </c>
      <c r="EI27" s="28">
        <f t="shared" si="11"/>
        <v>-145737.67000000001</v>
      </c>
      <c r="EJ27" s="28">
        <f t="shared" si="11"/>
        <v>0</v>
      </c>
      <c r="EK27" s="28">
        <f t="shared" si="11"/>
        <v>-8365.43</v>
      </c>
      <c r="EL27" s="28">
        <f t="shared" si="11"/>
        <v>0</v>
      </c>
      <c r="EM27" s="28">
        <f t="shared" si="11"/>
        <v>0</v>
      </c>
      <c r="EN27" s="28">
        <f t="shared" si="11"/>
        <v>0</v>
      </c>
      <c r="EO27" s="28">
        <f t="shared" si="11"/>
        <v>0</v>
      </c>
      <c r="EP27" s="28">
        <f t="shared" si="11"/>
        <v>2919.6823720419779</v>
      </c>
      <c r="EQ27" s="28">
        <v>0</v>
      </c>
      <c r="ER27" s="28">
        <f t="shared" si="11"/>
        <v>0</v>
      </c>
      <c r="ES27" s="28">
        <f t="shared" si="11"/>
        <v>0</v>
      </c>
      <c r="ET27" s="28">
        <f t="shared" si="11"/>
        <v>0</v>
      </c>
      <c r="EU27" s="28">
        <f t="shared" si="11"/>
        <v>0</v>
      </c>
      <c r="EV27" s="28">
        <f t="shared" si="11"/>
        <v>0</v>
      </c>
      <c r="EW27" s="28">
        <f t="shared" si="11"/>
        <v>0</v>
      </c>
      <c r="EX27" s="28">
        <f t="shared" si="11"/>
        <v>0</v>
      </c>
      <c r="EY27" s="28">
        <f t="shared" si="11"/>
        <v>0</v>
      </c>
      <c r="EZ27" s="28">
        <f t="shared" si="11"/>
        <v>0</v>
      </c>
      <c r="FA27" s="28">
        <f t="shared" si="11"/>
        <v>0</v>
      </c>
      <c r="FB27" s="28">
        <f t="shared" si="11"/>
        <v>-16460.939999999999</v>
      </c>
      <c r="FC27" s="28">
        <f t="shared" si="11"/>
        <v>0</v>
      </c>
      <c r="FD27" s="28">
        <f t="shared" si="11"/>
        <v>0</v>
      </c>
      <c r="FE27" s="28">
        <f t="shared" si="11"/>
        <v>0</v>
      </c>
      <c r="FF27" s="28">
        <f t="shared" si="11"/>
        <v>0</v>
      </c>
      <c r="FG27" s="28">
        <f t="shared" si="11"/>
        <v>0</v>
      </c>
      <c r="FH27" s="28">
        <f t="shared" si="11"/>
        <v>0</v>
      </c>
      <c r="FI27" s="28">
        <f t="shared" si="11"/>
        <v>0</v>
      </c>
      <c r="FJ27" s="28">
        <f t="shared" si="11"/>
        <v>0</v>
      </c>
      <c r="FK27" s="28">
        <f t="shared" si="11"/>
        <v>-132976.29</v>
      </c>
      <c r="FL27" s="28">
        <f t="shared" si="11"/>
        <v>-60037.71</v>
      </c>
      <c r="FM27" s="28">
        <f t="shared" si="11"/>
        <v>-509073.75</v>
      </c>
      <c r="FN27" s="28">
        <f t="shared" si="11"/>
        <v>0</v>
      </c>
      <c r="FO27" s="28">
        <f t="shared" si="11"/>
        <v>0</v>
      </c>
      <c r="FP27" s="28">
        <f t="shared" si="11"/>
        <v>0</v>
      </c>
      <c r="FQ27" s="28">
        <f t="shared" si="11"/>
        <v>0</v>
      </c>
      <c r="FR27" s="28">
        <f t="shared" si="11"/>
        <v>0</v>
      </c>
      <c r="FS27" s="28">
        <f t="shared" si="11"/>
        <v>0</v>
      </c>
      <c r="FT27" s="28">
        <f t="shared" si="11"/>
        <v>0</v>
      </c>
      <c r="FU27" s="28">
        <f t="shared" si="11"/>
        <v>0</v>
      </c>
      <c r="FV27" s="28">
        <f t="shared" si="11"/>
        <v>0</v>
      </c>
      <c r="FW27" s="28">
        <f t="shared" si="11"/>
        <v>0</v>
      </c>
      <c r="FX27" s="28">
        <f t="shared" si="11"/>
        <v>-2540634.9800000004</v>
      </c>
      <c r="FY27" s="28">
        <f>SUM(B27:FX27)</f>
        <v>-10278237.824209433</v>
      </c>
    </row>
    <row r="28" spans="1:254" x14ac:dyDescent="0.25">
      <c r="FV28" s="33"/>
      <c r="FX28" s="11"/>
      <c r="FY28" s="28"/>
    </row>
    <row r="29" spans="1:254" ht="13" x14ac:dyDescent="0.3">
      <c r="A29" s="37" t="s">
        <v>411</v>
      </c>
      <c r="B29" s="38">
        <f>ROUND(B17+B27,2)</f>
        <v>2915100.45</v>
      </c>
      <c r="C29" s="38">
        <f t="shared" ref="C29:BN29" si="12">ROUND(C17+C27,2)</f>
        <v>20255431.219999999</v>
      </c>
      <c r="D29" s="38">
        <f t="shared" si="12"/>
        <v>1942399.37</v>
      </c>
      <c r="E29" s="38">
        <f t="shared" si="12"/>
        <v>12133918.949999999</v>
      </c>
      <c r="F29" s="38">
        <f t="shared" si="12"/>
        <v>258137.68</v>
      </c>
      <c r="G29" s="38">
        <f t="shared" si="12"/>
        <v>691517.79</v>
      </c>
      <c r="H29" s="38">
        <f t="shared" si="12"/>
        <v>4475571.93</v>
      </c>
      <c r="I29" s="38">
        <f t="shared" si="12"/>
        <v>1490721.5</v>
      </c>
      <c r="J29" s="38">
        <f t="shared" si="12"/>
        <v>224695.91</v>
      </c>
      <c r="K29" s="38">
        <f t="shared" si="12"/>
        <v>194767.51</v>
      </c>
      <c r="L29" s="38">
        <f t="shared" si="12"/>
        <v>326790.26</v>
      </c>
      <c r="M29" s="38">
        <f t="shared" si="12"/>
        <v>30745669.27</v>
      </c>
      <c r="N29" s="38">
        <f t="shared" si="12"/>
        <v>5182596.57</v>
      </c>
      <c r="O29" s="38">
        <f t="shared" si="12"/>
        <v>308911.83</v>
      </c>
      <c r="P29" s="38">
        <f t="shared" si="12"/>
        <v>20297296.579999998</v>
      </c>
      <c r="Q29" s="38">
        <f t="shared" si="12"/>
        <v>5751968.7400000002</v>
      </c>
      <c r="R29" s="38">
        <f t="shared" si="12"/>
        <v>0</v>
      </c>
      <c r="S29" s="38">
        <f t="shared" si="12"/>
        <v>206077.38</v>
      </c>
      <c r="T29" s="38">
        <f t="shared" si="12"/>
        <v>35225.93</v>
      </c>
      <c r="U29" s="38">
        <f t="shared" si="12"/>
        <v>248385.66</v>
      </c>
      <c r="V29" s="38">
        <f t="shared" si="12"/>
        <v>340952.78</v>
      </c>
      <c r="W29" s="38">
        <f t="shared" si="12"/>
        <v>64899.7</v>
      </c>
      <c r="X29" s="38">
        <f t="shared" si="12"/>
        <v>891312.9</v>
      </c>
      <c r="Y29" s="38">
        <f t="shared" si="12"/>
        <v>242366.96</v>
      </c>
      <c r="Z29" s="38">
        <f t="shared" si="12"/>
        <v>10837125.58</v>
      </c>
      <c r="AA29" s="38">
        <f t="shared" si="12"/>
        <v>41835.949999999997</v>
      </c>
      <c r="AB29" s="38">
        <f t="shared" si="12"/>
        <v>181737.60000000001</v>
      </c>
      <c r="AC29" s="38">
        <f t="shared" si="12"/>
        <v>429836.06</v>
      </c>
      <c r="AD29" s="38">
        <f t="shared" si="12"/>
        <v>107043</v>
      </c>
      <c r="AE29" s="38">
        <f t="shared" si="12"/>
        <v>169319.35</v>
      </c>
      <c r="AF29" s="38">
        <f t="shared" si="12"/>
        <v>294511.26</v>
      </c>
      <c r="AG29" s="38">
        <f t="shared" si="12"/>
        <v>808241.71</v>
      </c>
      <c r="AH29" s="38">
        <f t="shared" si="12"/>
        <v>400055.73</v>
      </c>
      <c r="AI29" s="38">
        <f t="shared" si="12"/>
        <v>196924.05</v>
      </c>
      <c r="AJ29" s="38">
        <f t="shared" si="12"/>
        <v>135193.67000000001</v>
      </c>
      <c r="AK29" s="38">
        <f t="shared" si="12"/>
        <v>87348.36</v>
      </c>
      <c r="AL29" s="38">
        <f t="shared" si="12"/>
        <v>309615.02</v>
      </c>
      <c r="AM29" s="38">
        <f t="shared" si="12"/>
        <v>0</v>
      </c>
      <c r="AN29" s="38">
        <f t="shared" si="12"/>
        <v>2575713.11</v>
      </c>
      <c r="AO29" s="38">
        <f t="shared" si="12"/>
        <v>17248985.300000001</v>
      </c>
      <c r="AP29" s="38">
        <f t="shared" si="12"/>
        <v>118621.45</v>
      </c>
      <c r="AQ29" s="38">
        <f t="shared" si="12"/>
        <v>26022185.620000001</v>
      </c>
      <c r="AR29" s="38">
        <f t="shared" si="12"/>
        <v>859386.9</v>
      </c>
      <c r="AS29" s="38">
        <f t="shared" si="12"/>
        <v>996900.39</v>
      </c>
      <c r="AT29" s="38">
        <f t="shared" si="12"/>
        <v>221453.13</v>
      </c>
      <c r="AU29" s="38">
        <f t="shared" si="12"/>
        <v>260810.26</v>
      </c>
      <c r="AV29" s="38">
        <f t="shared" si="12"/>
        <v>252189.04</v>
      </c>
      <c r="AW29" s="38">
        <f t="shared" si="12"/>
        <v>76607.240000000005</v>
      </c>
      <c r="AX29" s="38">
        <f t="shared" si="12"/>
        <v>327364.78999999998</v>
      </c>
      <c r="AY29" s="38">
        <f t="shared" si="12"/>
        <v>9889824.3200000003</v>
      </c>
      <c r="AZ29" s="38">
        <f t="shared" si="12"/>
        <v>5841376.96</v>
      </c>
      <c r="BA29" s="38">
        <f t="shared" si="12"/>
        <v>6127654.0499999998</v>
      </c>
      <c r="BB29" s="38">
        <f t="shared" si="12"/>
        <v>12759224.73</v>
      </c>
      <c r="BC29" s="38">
        <f t="shared" si="12"/>
        <v>1813452.62</v>
      </c>
      <c r="BD29" s="38">
        <f t="shared" si="12"/>
        <v>767169.26</v>
      </c>
      <c r="BE29" s="38">
        <f t="shared" si="12"/>
        <v>14321506.539999999</v>
      </c>
      <c r="BF29" s="38">
        <f t="shared" si="12"/>
        <v>721637.29</v>
      </c>
      <c r="BG29" s="38">
        <f t="shared" si="12"/>
        <v>398505.99</v>
      </c>
      <c r="BH29" s="38">
        <f t="shared" si="12"/>
        <v>289914.09999999998</v>
      </c>
      <c r="BI29" s="38">
        <f t="shared" si="12"/>
        <v>2829334.12</v>
      </c>
      <c r="BJ29" s="38">
        <f t="shared" si="12"/>
        <v>22355102.829999998</v>
      </c>
      <c r="BK29" s="38">
        <f t="shared" si="12"/>
        <v>174927.33</v>
      </c>
      <c r="BL29" s="38">
        <v>367464.14</v>
      </c>
      <c r="BM29" s="38">
        <f t="shared" si="12"/>
        <v>1946225.66</v>
      </c>
      <c r="BN29" s="38">
        <f t="shared" si="12"/>
        <v>813122.92</v>
      </c>
      <c r="BO29" s="38">
        <f t="shared" ref="BO29:DZ29" si="13">ROUND(BO17+BO27,2)</f>
        <v>28928.71</v>
      </c>
      <c r="BP29" s="38">
        <f t="shared" si="13"/>
        <v>972764.3</v>
      </c>
      <c r="BQ29" s="38">
        <f t="shared" si="13"/>
        <v>2812875.15</v>
      </c>
      <c r="BR29" s="38">
        <f t="shared" si="13"/>
        <v>638374.42000000004</v>
      </c>
      <c r="BS29" s="38">
        <f t="shared" si="13"/>
        <v>153223.01</v>
      </c>
      <c r="BT29" s="38">
        <f t="shared" si="13"/>
        <v>274614.13</v>
      </c>
      <c r="BU29" s="38">
        <f t="shared" si="13"/>
        <v>0</v>
      </c>
      <c r="BV29" s="38">
        <f t="shared" si="13"/>
        <v>297491.17</v>
      </c>
      <c r="BW29" s="38">
        <f t="shared" si="13"/>
        <v>27676.13</v>
      </c>
      <c r="BX29" s="38">
        <f t="shared" si="13"/>
        <v>154784.20000000001</v>
      </c>
      <c r="BY29" s="38">
        <f t="shared" si="13"/>
        <v>181343.03</v>
      </c>
      <c r="BZ29" s="38">
        <f t="shared" si="13"/>
        <v>38073.74</v>
      </c>
      <c r="CA29" s="38">
        <f t="shared" si="13"/>
        <v>33096980.27</v>
      </c>
      <c r="CB29" s="38">
        <f t="shared" si="13"/>
        <v>232247.22</v>
      </c>
      <c r="CC29" s="38">
        <f t="shared" si="13"/>
        <v>212582.37</v>
      </c>
      <c r="CD29" s="38">
        <f t="shared" si="13"/>
        <v>135742.92000000001</v>
      </c>
      <c r="CE29" s="38">
        <f t="shared" si="13"/>
        <v>129992.25</v>
      </c>
      <c r="CF29" s="38">
        <f t="shared" si="13"/>
        <v>223210.1</v>
      </c>
      <c r="CG29" s="38">
        <f t="shared" si="13"/>
        <v>135349.38</v>
      </c>
      <c r="CH29" s="38">
        <f t="shared" si="13"/>
        <v>339720.1</v>
      </c>
      <c r="CI29" s="38">
        <f t="shared" si="13"/>
        <v>49695.54</v>
      </c>
      <c r="CJ29" s="38">
        <f t="shared" si="13"/>
        <v>2803972.55</v>
      </c>
      <c r="CK29" s="38">
        <f t="shared" si="13"/>
        <v>921358.03</v>
      </c>
      <c r="CL29" s="38">
        <f t="shared" si="13"/>
        <v>559698.81000000006</v>
      </c>
      <c r="CM29" s="38">
        <f t="shared" si="13"/>
        <v>10617187.59</v>
      </c>
      <c r="CN29" s="38">
        <f t="shared" si="13"/>
        <v>4487255.78</v>
      </c>
      <c r="CO29" s="38">
        <f t="shared" si="13"/>
        <v>0</v>
      </c>
      <c r="CP29" s="38">
        <f t="shared" si="13"/>
        <v>531459.01</v>
      </c>
      <c r="CQ29" s="38">
        <f t="shared" si="13"/>
        <v>225482.23</v>
      </c>
      <c r="CR29" s="38">
        <f t="shared" si="13"/>
        <v>223363.29</v>
      </c>
      <c r="CS29" s="38">
        <f t="shared" si="13"/>
        <v>98660.06</v>
      </c>
      <c r="CT29" s="38">
        <f t="shared" si="13"/>
        <v>283776.89</v>
      </c>
      <c r="CU29" s="38">
        <f t="shared" si="13"/>
        <v>52112.22</v>
      </c>
      <c r="CV29" s="38">
        <f t="shared" si="13"/>
        <v>186624.98</v>
      </c>
      <c r="CW29" s="38">
        <f t="shared" si="13"/>
        <v>282705.2</v>
      </c>
      <c r="CX29" s="38">
        <f t="shared" si="13"/>
        <v>73851.67</v>
      </c>
      <c r="CY29" s="38">
        <f t="shared" si="13"/>
        <v>1145215.46</v>
      </c>
      <c r="CZ29" s="38">
        <f t="shared" si="13"/>
        <v>179145.97</v>
      </c>
      <c r="DA29" s="38">
        <f t="shared" si="13"/>
        <v>275580.78999999998</v>
      </c>
      <c r="DB29" s="38">
        <f t="shared" si="13"/>
        <v>183065.87</v>
      </c>
      <c r="DC29" s="38">
        <f t="shared" si="13"/>
        <v>145548.54</v>
      </c>
      <c r="DD29" s="38">
        <f t="shared" si="13"/>
        <v>173769.92</v>
      </c>
      <c r="DE29" s="38">
        <f t="shared" si="13"/>
        <v>10838859.75</v>
      </c>
      <c r="DF29" s="38">
        <f t="shared" si="13"/>
        <v>60047.74</v>
      </c>
      <c r="DG29" s="38">
        <f t="shared" si="13"/>
        <v>705182.46</v>
      </c>
      <c r="DH29" s="38">
        <f t="shared" si="13"/>
        <v>833673.61</v>
      </c>
      <c r="DI29" s="38">
        <f t="shared" si="13"/>
        <v>478264.7</v>
      </c>
      <c r="DJ29" s="38">
        <f t="shared" si="13"/>
        <v>397451.98</v>
      </c>
      <c r="DK29" s="38">
        <f t="shared" si="13"/>
        <v>3071137.91</v>
      </c>
      <c r="DL29" s="38">
        <f t="shared" si="13"/>
        <v>266318.18</v>
      </c>
      <c r="DM29" s="38">
        <f t="shared" si="13"/>
        <v>561880.21</v>
      </c>
      <c r="DN29" s="38">
        <f t="shared" si="13"/>
        <v>1974881.42</v>
      </c>
      <c r="DO29" s="38">
        <f t="shared" si="13"/>
        <v>207396.28</v>
      </c>
      <c r="DP29" s="38">
        <f t="shared" si="13"/>
        <v>0</v>
      </c>
      <c r="DQ29" s="38">
        <f t="shared" si="13"/>
        <v>1034511.31</v>
      </c>
      <c r="DR29" s="38">
        <f t="shared" si="13"/>
        <v>561005.62</v>
      </c>
      <c r="DS29" s="38">
        <f t="shared" si="13"/>
        <v>263403.42</v>
      </c>
      <c r="DT29" s="38">
        <f t="shared" si="13"/>
        <v>328055.01</v>
      </c>
      <c r="DU29" s="38">
        <f t="shared" si="13"/>
        <v>268568.26</v>
      </c>
      <c r="DV29" s="38">
        <f t="shared" si="13"/>
        <v>308119.05</v>
      </c>
      <c r="DW29" s="38">
        <f t="shared" si="13"/>
        <v>56766.53</v>
      </c>
      <c r="DX29" s="38">
        <f t="shared" si="13"/>
        <v>65816.41</v>
      </c>
      <c r="DY29" s="38">
        <f t="shared" si="13"/>
        <v>255167.05</v>
      </c>
      <c r="DZ29" s="38">
        <f t="shared" si="13"/>
        <v>0</v>
      </c>
      <c r="EA29" s="38">
        <f t="shared" ref="EA29:FX29" si="14">ROUND(EA17+EA27,2)</f>
        <v>342307.06</v>
      </c>
      <c r="EB29" s="38">
        <f t="shared" si="14"/>
        <v>246010.58</v>
      </c>
      <c r="EC29" s="38">
        <f t="shared" si="14"/>
        <v>0</v>
      </c>
      <c r="ED29" s="38">
        <f t="shared" si="14"/>
        <v>222916.2</v>
      </c>
      <c r="EE29" s="38">
        <f t="shared" si="14"/>
        <v>1108380.3500000001</v>
      </c>
      <c r="EF29" s="38">
        <f t="shared" si="14"/>
        <v>234055.89</v>
      </c>
      <c r="EG29" s="38">
        <f t="shared" si="14"/>
        <v>280911.56</v>
      </c>
      <c r="EH29" s="38">
        <f t="shared" si="14"/>
        <v>9895595.1799999997</v>
      </c>
      <c r="EI29" s="38">
        <f t="shared" si="14"/>
        <v>6019591.0300000003</v>
      </c>
      <c r="EJ29" s="38">
        <f t="shared" si="14"/>
        <v>270587.74</v>
      </c>
      <c r="EK29" s="38">
        <f t="shared" si="14"/>
        <v>265399.06</v>
      </c>
      <c r="EL29" s="38">
        <f t="shared" si="14"/>
        <v>210591.53</v>
      </c>
      <c r="EM29" s="38">
        <f t="shared" si="14"/>
        <v>704654.85</v>
      </c>
      <c r="EN29" s="38">
        <f t="shared" si="14"/>
        <v>269365.87</v>
      </c>
      <c r="EO29" s="38">
        <f t="shared" si="14"/>
        <v>142270.41</v>
      </c>
      <c r="EP29" s="38">
        <f t="shared" si="14"/>
        <v>1184414.03</v>
      </c>
      <c r="EQ29" s="38">
        <v>119485.87</v>
      </c>
      <c r="ER29" s="38">
        <f t="shared" si="14"/>
        <v>183094.44</v>
      </c>
      <c r="ES29" s="38">
        <f t="shared" si="14"/>
        <v>190893.88</v>
      </c>
      <c r="ET29" s="38">
        <f t="shared" si="14"/>
        <v>478425.44</v>
      </c>
      <c r="EU29" s="38">
        <f t="shared" si="14"/>
        <v>27950.31</v>
      </c>
      <c r="EV29" s="38">
        <f t="shared" si="14"/>
        <v>183851.07</v>
      </c>
      <c r="EW29" s="38">
        <f t="shared" si="14"/>
        <v>254929.34</v>
      </c>
      <c r="EX29" s="38">
        <f t="shared" si="14"/>
        <v>782792.52</v>
      </c>
      <c r="EY29" s="38">
        <f t="shared" si="14"/>
        <v>148917.78</v>
      </c>
      <c r="EZ29" s="38">
        <f t="shared" si="14"/>
        <v>172011.18</v>
      </c>
      <c r="FA29" s="38">
        <f t="shared" si="14"/>
        <v>0</v>
      </c>
      <c r="FB29" s="38">
        <f t="shared" si="14"/>
        <v>881930.35</v>
      </c>
      <c r="FC29" s="38">
        <f t="shared" si="14"/>
        <v>295402.96999999997</v>
      </c>
      <c r="FD29" s="38">
        <f t="shared" si="14"/>
        <v>101090.16</v>
      </c>
      <c r="FE29" s="38">
        <f t="shared" si="14"/>
        <v>222437.85</v>
      </c>
      <c r="FF29" s="38">
        <f t="shared" si="14"/>
        <v>128729.84</v>
      </c>
      <c r="FG29" s="38">
        <f t="shared" si="14"/>
        <v>38872.01</v>
      </c>
      <c r="FH29" s="38">
        <f t="shared" si="14"/>
        <v>451966.62</v>
      </c>
      <c r="FI29" s="38">
        <f t="shared" si="14"/>
        <v>0</v>
      </c>
      <c r="FJ29" s="38">
        <f t="shared" si="14"/>
        <v>0</v>
      </c>
      <c r="FK29" s="38">
        <f t="shared" si="14"/>
        <v>1261407.79</v>
      </c>
      <c r="FL29" s="38">
        <f t="shared" si="14"/>
        <v>64120.31</v>
      </c>
      <c r="FM29" s="38">
        <f t="shared" si="14"/>
        <v>13770266.6</v>
      </c>
      <c r="FN29" s="38">
        <f t="shared" si="14"/>
        <v>0</v>
      </c>
      <c r="FO29" s="38">
        <f t="shared" si="14"/>
        <v>473799.26</v>
      </c>
      <c r="FP29" s="38">
        <f t="shared" si="14"/>
        <v>0</v>
      </c>
      <c r="FQ29" s="38">
        <f t="shared" si="14"/>
        <v>0</v>
      </c>
      <c r="FR29" s="38">
        <f t="shared" si="14"/>
        <v>40150.199999999997</v>
      </c>
      <c r="FS29" s="38">
        <f t="shared" si="14"/>
        <v>0</v>
      </c>
      <c r="FT29" s="38">
        <f t="shared" si="14"/>
        <v>494661.77</v>
      </c>
      <c r="FU29" s="38">
        <f t="shared" si="14"/>
        <v>453993.05</v>
      </c>
      <c r="FV29" s="38">
        <f t="shared" si="14"/>
        <v>215209.19</v>
      </c>
      <c r="FW29" s="38">
        <f t="shared" si="14"/>
        <v>69469.149999999994</v>
      </c>
      <c r="FX29" s="38">
        <f t="shared" si="14"/>
        <v>15998677.32</v>
      </c>
      <c r="FY29" s="38">
        <f>SUM(B29:FX29)</f>
        <v>398623761.81000006</v>
      </c>
      <c r="FZ29" s="33"/>
      <c r="GA29" s="33"/>
    </row>
    <row r="30" spans="1:254" x14ac:dyDescent="0.25">
      <c r="A30" s="28" t="s">
        <v>0</v>
      </c>
      <c r="FX30" s="11"/>
      <c r="FY30" s="11"/>
      <c r="FZ30" s="33"/>
    </row>
    <row r="31" spans="1:254" x14ac:dyDescent="0.25">
      <c r="B31" t="s">
        <v>412</v>
      </c>
      <c r="C31" s="33" t="s">
        <v>413</v>
      </c>
      <c r="L31" s="24"/>
      <c r="X31" s="33"/>
      <c r="AA31" s="38"/>
      <c r="AJ31" s="11"/>
      <c r="AO31" s="24"/>
      <c r="AQ31" s="38"/>
      <c r="BW31" s="24"/>
      <c r="BZ31" s="24"/>
      <c r="CE31" s="24"/>
      <c r="CO31" s="24"/>
      <c r="DB31" s="24"/>
      <c r="DC31" s="41"/>
      <c r="DZ31" s="19"/>
      <c r="EC31" s="24"/>
      <c r="EJ31" s="33"/>
      <c r="EO31" s="33"/>
      <c r="EQ31" s="33"/>
      <c r="EU31" s="24"/>
      <c r="EX31" s="24"/>
      <c r="EZ31" s="24"/>
      <c r="FA31" s="24"/>
      <c r="FG31" s="24"/>
      <c r="FH31" s="24"/>
      <c r="FJ31" s="24"/>
      <c r="FN31" s="24"/>
      <c r="FX31" s="38"/>
      <c r="FY31" s="11"/>
    </row>
    <row r="32" spans="1:254" x14ac:dyDescent="0.25">
      <c r="B32" s="46">
        <f>FY17</f>
        <v>408901999.6500001</v>
      </c>
      <c r="C32" s="47">
        <f>FY29</f>
        <v>398623761.81000006</v>
      </c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11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24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8"/>
      <c r="EU32" s="43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  <c r="FP32" s="42"/>
      <c r="FQ32" s="42"/>
      <c r="FR32" s="42"/>
      <c r="FS32" s="42"/>
      <c r="FT32" s="42"/>
      <c r="FU32" s="42"/>
      <c r="FV32" s="42"/>
      <c r="FW32" s="42"/>
      <c r="FX32" s="11"/>
      <c r="FY32" s="11"/>
    </row>
    <row r="33" spans="1:183" x14ac:dyDescent="0.25">
      <c r="B33" s="49">
        <f>+B17+K17+M17+N17+P17+AA17+AK17+AM17+AO17+AQ17+AR17+AS17+BU17+BX17+CI17+CM17+CN17+CO17+CY17+DZ17+EC17+EO17+EQ17+EV17+EZ17+FH17+FJ17+FK17+FL17+FO17+BL17+AZ17+BF17</f>
        <v>134323691.41</v>
      </c>
      <c r="C33" s="50">
        <f>+B29+K29+M29+N29+P29+AA29+AK29+AM29+AO29+AQ29+AR29+AS29+BU29+BX29+CI29+CM29+CN29+CO29+CY29+DZ29+EC29+EO29+EQ29+EV29+EZ29+FH29+FJ29+FK29+FL29+FO29+BL29+AZ29+BF29</f>
        <v>130845602.37000003</v>
      </c>
      <c r="D33" t="s">
        <v>414</v>
      </c>
      <c r="E33" s="24"/>
      <c r="AJ33" s="11"/>
      <c r="AQ33" s="33"/>
      <c r="CE33" s="38"/>
      <c r="EC33" s="24"/>
      <c r="FX33" s="11"/>
      <c r="FY33" s="11"/>
    </row>
    <row r="34" spans="1:183" x14ac:dyDescent="0.25">
      <c r="B34" s="24">
        <f>B32-B33</f>
        <v>274578308.24000013</v>
      </c>
      <c r="C34" s="24">
        <f>C32-C33</f>
        <v>267778159.44000003</v>
      </c>
      <c r="AJ34" s="11"/>
      <c r="FX34" s="11"/>
      <c r="FY34" s="17"/>
    </row>
    <row r="35" spans="1:183" x14ac:dyDescent="0.25">
      <c r="B35" s="24"/>
      <c r="C35" s="24"/>
      <c r="AJ35" s="11"/>
      <c r="FX35" s="11"/>
      <c r="FY35" s="17"/>
    </row>
    <row r="36" spans="1:183" x14ac:dyDescent="0.25">
      <c r="A36" s="39" t="s">
        <v>415</v>
      </c>
      <c r="B36" s="24"/>
      <c r="FX36" s="11"/>
    </row>
    <row r="37" spans="1:183" x14ac:dyDescent="0.25">
      <c r="A37" t="s">
        <v>416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7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7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</row>
    <row r="38" spans="1:183" x14ac:dyDescent="0.25">
      <c r="A38" t="s">
        <v>417</v>
      </c>
      <c r="B38" s="23">
        <f>B17-B37</f>
        <v>2933513.19</v>
      </c>
      <c r="C38" s="23">
        <f t="shared" ref="C38:BN38" si="15">C17-C37</f>
        <v>20818948.129999999</v>
      </c>
      <c r="D38" s="23">
        <f t="shared" si="15"/>
        <v>1956852.64</v>
      </c>
      <c r="E38" s="23">
        <f t="shared" si="15"/>
        <v>12330689.83</v>
      </c>
      <c r="F38" s="23">
        <f t="shared" si="15"/>
        <v>258137.68</v>
      </c>
      <c r="G38" s="23">
        <f t="shared" si="15"/>
        <v>691517.79</v>
      </c>
      <c r="H38" s="23">
        <f t="shared" si="15"/>
        <v>4466840.08</v>
      </c>
      <c r="I38" s="23">
        <f t="shared" si="15"/>
        <v>1502460.74</v>
      </c>
      <c r="J38" s="23">
        <f t="shared" si="15"/>
        <v>224695.91</v>
      </c>
      <c r="K38" s="23">
        <f t="shared" si="15"/>
        <v>203574.09</v>
      </c>
      <c r="L38" s="23">
        <f t="shared" si="15"/>
        <v>326790.26</v>
      </c>
      <c r="M38" s="23">
        <f t="shared" si="15"/>
        <v>30824627.899999999</v>
      </c>
      <c r="N38" s="23">
        <f t="shared" si="15"/>
        <v>5286051.71</v>
      </c>
      <c r="O38" s="23">
        <f t="shared" si="15"/>
        <v>308911.83</v>
      </c>
      <c r="P38" s="23">
        <f t="shared" si="15"/>
        <v>20656277.66</v>
      </c>
      <c r="Q38" s="23">
        <f t="shared" si="15"/>
        <v>5751968.7400000002</v>
      </c>
      <c r="R38" s="23">
        <f t="shared" si="15"/>
        <v>0</v>
      </c>
      <c r="S38" s="23">
        <f t="shared" si="15"/>
        <v>206077.38</v>
      </c>
      <c r="T38" s="23">
        <f t="shared" si="15"/>
        <v>35225.93</v>
      </c>
      <c r="U38" s="23">
        <f t="shared" si="15"/>
        <v>248385.66</v>
      </c>
      <c r="V38" s="23">
        <f t="shared" si="15"/>
        <v>340952.78</v>
      </c>
      <c r="W38" s="23">
        <f t="shared" si="15"/>
        <v>64899.7</v>
      </c>
      <c r="X38" s="23">
        <f t="shared" si="15"/>
        <v>891312.9</v>
      </c>
      <c r="Y38" s="23">
        <f t="shared" si="15"/>
        <v>242366.96</v>
      </c>
      <c r="Z38" s="23">
        <f t="shared" si="15"/>
        <v>11234576.689999999</v>
      </c>
      <c r="AA38" s="23">
        <f t="shared" si="15"/>
        <v>185517.12</v>
      </c>
      <c r="AB38" s="23">
        <f t="shared" si="15"/>
        <v>181737.60000000001</v>
      </c>
      <c r="AC38" s="23">
        <f t="shared" si="15"/>
        <v>424030.79</v>
      </c>
      <c r="AD38" s="23">
        <f t="shared" si="15"/>
        <v>107043</v>
      </c>
      <c r="AE38" s="23">
        <f t="shared" si="15"/>
        <v>169319.35</v>
      </c>
      <c r="AF38" s="23">
        <f t="shared" si="15"/>
        <v>294511.26</v>
      </c>
      <c r="AG38" s="23">
        <f t="shared" si="15"/>
        <v>808241.71</v>
      </c>
      <c r="AH38" s="23">
        <f t="shared" si="15"/>
        <v>400055.73</v>
      </c>
      <c r="AI38" s="23">
        <f t="shared" si="15"/>
        <v>196924.05</v>
      </c>
      <c r="AJ38" s="23">
        <f t="shared" si="15"/>
        <v>135193.67000000001</v>
      </c>
      <c r="AK38" s="23">
        <f t="shared" si="15"/>
        <v>87348.36</v>
      </c>
      <c r="AL38" s="23">
        <f t="shared" si="15"/>
        <v>309615.02</v>
      </c>
      <c r="AM38" s="23">
        <f t="shared" si="15"/>
        <v>0</v>
      </c>
      <c r="AN38" s="23">
        <f t="shared" si="15"/>
        <v>2586367.89</v>
      </c>
      <c r="AO38" s="23">
        <f t="shared" si="15"/>
        <v>17499916.780000001</v>
      </c>
      <c r="AP38" s="23">
        <f t="shared" si="15"/>
        <v>118621.45</v>
      </c>
      <c r="AQ38" s="23">
        <f t="shared" si="15"/>
        <v>27673217.289999999</v>
      </c>
      <c r="AR38" s="23">
        <f t="shared" si="15"/>
        <v>856177.2</v>
      </c>
      <c r="AS38" s="23">
        <f t="shared" si="15"/>
        <v>1049715.8500000001</v>
      </c>
      <c r="AT38" s="23">
        <f t="shared" si="15"/>
        <v>221453.13</v>
      </c>
      <c r="AU38" s="23">
        <f t="shared" si="15"/>
        <v>260810.26</v>
      </c>
      <c r="AV38" s="23">
        <f t="shared" si="15"/>
        <v>252189.04</v>
      </c>
      <c r="AW38" s="23">
        <f t="shared" si="15"/>
        <v>76607.240000000005</v>
      </c>
      <c r="AX38" s="23">
        <f t="shared" si="15"/>
        <v>327364.78999999998</v>
      </c>
      <c r="AY38" s="23">
        <v>0</v>
      </c>
      <c r="AZ38" s="23">
        <f>AZ17-AZ37</f>
        <v>5860396.3499999996</v>
      </c>
      <c r="BA38" s="23">
        <f t="shared" si="15"/>
        <v>6132047.3499999996</v>
      </c>
      <c r="BB38" s="23">
        <f t="shared" si="15"/>
        <v>12655700.720000001</v>
      </c>
      <c r="BC38" s="23">
        <f t="shared" si="15"/>
        <v>1816283.86</v>
      </c>
      <c r="BD38" s="23">
        <f t="shared" si="15"/>
        <v>767169.26</v>
      </c>
      <c r="BE38" s="23">
        <f t="shared" si="15"/>
        <v>14710998.550000001</v>
      </c>
      <c r="BF38" s="23">
        <f t="shared" si="15"/>
        <v>722223.07</v>
      </c>
      <c r="BG38" s="23">
        <f t="shared" si="15"/>
        <v>398505.99</v>
      </c>
      <c r="BH38" s="23">
        <f t="shared" si="15"/>
        <v>289914.09999999998</v>
      </c>
      <c r="BI38" s="23">
        <f t="shared" si="15"/>
        <v>3060698.91</v>
      </c>
      <c r="BJ38" s="23">
        <f t="shared" si="15"/>
        <v>23130009.969999999</v>
      </c>
      <c r="BK38" s="23">
        <f t="shared" si="15"/>
        <v>174927.33</v>
      </c>
      <c r="BL38" s="23">
        <v>367464.14</v>
      </c>
      <c r="BM38" s="23">
        <f t="shared" si="15"/>
        <v>1946225.66</v>
      </c>
      <c r="BN38" s="23">
        <f t="shared" si="15"/>
        <v>813122.92</v>
      </c>
      <c r="BO38" s="23">
        <f t="shared" ref="BO38:DZ38" si="16">BO17-BO37</f>
        <v>28928.71</v>
      </c>
      <c r="BP38" s="23">
        <f t="shared" si="16"/>
        <v>1001959.07</v>
      </c>
      <c r="BQ38" s="23">
        <f t="shared" si="16"/>
        <v>2812875.15</v>
      </c>
      <c r="BR38" s="23">
        <f t="shared" si="16"/>
        <v>638374.42000000004</v>
      </c>
      <c r="BS38" s="23">
        <f t="shared" si="16"/>
        <v>153223.01</v>
      </c>
      <c r="BT38" s="23">
        <f t="shared" si="16"/>
        <v>274614.13</v>
      </c>
      <c r="BU38" s="23">
        <f t="shared" si="16"/>
        <v>0</v>
      </c>
      <c r="BV38" s="23">
        <f t="shared" si="16"/>
        <v>297491.17</v>
      </c>
      <c r="BW38" s="23">
        <f t="shared" si="16"/>
        <v>27676.13</v>
      </c>
      <c r="BX38" s="23">
        <f t="shared" si="16"/>
        <v>154784.20000000001</v>
      </c>
      <c r="BY38" s="23">
        <f t="shared" si="16"/>
        <v>181343.03</v>
      </c>
      <c r="BZ38" s="23">
        <f t="shared" si="16"/>
        <v>38073.74</v>
      </c>
      <c r="CA38" s="23">
        <f t="shared" si="16"/>
        <v>33590458.469999999</v>
      </c>
      <c r="CB38" s="23">
        <f t="shared" si="16"/>
        <v>232247.22</v>
      </c>
      <c r="CC38" s="23">
        <f t="shared" si="16"/>
        <v>212582.37</v>
      </c>
      <c r="CD38" s="23">
        <f t="shared" si="16"/>
        <v>136442.92000000001</v>
      </c>
      <c r="CE38" s="23">
        <f t="shared" si="16"/>
        <v>129992.25</v>
      </c>
      <c r="CF38" s="23">
        <f t="shared" si="16"/>
        <v>223210.1</v>
      </c>
      <c r="CG38" s="23">
        <f t="shared" si="16"/>
        <v>135349.38</v>
      </c>
      <c r="CH38" s="23">
        <f t="shared" si="16"/>
        <v>339720.1</v>
      </c>
      <c r="CI38" s="23">
        <f t="shared" si="16"/>
        <v>49695.54</v>
      </c>
      <c r="CJ38" s="23">
        <f t="shared" si="16"/>
        <v>2803717.09</v>
      </c>
      <c r="CK38" s="23">
        <f t="shared" si="16"/>
        <v>921358.03</v>
      </c>
      <c r="CL38" s="23">
        <f t="shared" si="16"/>
        <v>559698.81000000006</v>
      </c>
      <c r="CM38" s="23">
        <f t="shared" si="16"/>
        <v>10904171.109999999</v>
      </c>
      <c r="CN38" s="23">
        <f t="shared" si="16"/>
        <v>4799794.67</v>
      </c>
      <c r="CO38" s="23">
        <f t="shared" si="16"/>
        <v>0</v>
      </c>
      <c r="CP38" s="23">
        <f t="shared" si="16"/>
        <v>531459.01</v>
      </c>
      <c r="CQ38" s="23">
        <f t="shared" si="16"/>
        <v>225482.23</v>
      </c>
      <c r="CR38" s="23">
        <f t="shared" si="16"/>
        <v>223363.29</v>
      </c>
      <c r="CS38" s="23">
        <f t="shared" si="16"/>
        <v>98660.06</v>
      </c>
      <c r="CT38" s="23">
        <f t="shared" si="16"/>
        <v>283776.89</v>
      </c>
      <c r="CU38" s="23">
        <f t="shared" si="16"/>
        <v>52112.22</v>
      </c>
      <c r="CV38" s="23">
        <f t="shared" si="16"/>
        <v>186624.98</v>
      </c>
      <c r="CW38" s="23">
        <f t="shared" si="16"/>
        <v>282705.2</v>
      </c>
      <c r="CX38" s="23">
        <f t="shared" si="16"/>
        <v>73851.67</v>
      </c>
      <c r="CY38" s="23">
        <f t="shared" si="16"/>
        <v>1147298.67</v>
      </c>
      <c r="CZ38" s="23">
        <f t="shared" si="16"/>
        <v>179145.97</v>
      </c>
      <c r="DA38" s="23">
        <f t="shared" si="16"/>
        <v>275580.78999999998</v>
      </c>
      <c r="DB38" s="23">
        <f t="shared" si="16"/>
        <v>183065.87</v>
      </c>
      <c r="DC38" s="23">
        <f t="shared" si="16"/>
        <v>145548.54</v>
      </c>
      <c r="DD38" s="23">
        <f t="shared" si="16"/>
        <v>173769.92</v>
      </c>
      <c r="DE38" s="23">
        <f t="shared" si="16"/>
        <v>10928183.59</v>
      </c>
      <c r="DF38" s="23">
        <f t="shared" si="16"/>
        <v>60047.74</v>
      </c>
      <c r="DG38" s="23">
        <f t="shared" si="16"/>
        <v>715196.91</v>
      </c>
      <c r="DH38" s="23">
        <f t="shared" si="16"/>
        <v>836791.33</v>
      </c>
      <c r="DI38" s="23">
        <f t="shared" si="16"/>
        <v>478264.7</v>
      </c>
      <c r="DJ38" s="23">
        <f t="shared" si="16"/>
        <v>397451.98</v>
      </c>
      <c r="DK38" s="23">
        <f t="shared" si="16"/>
        <v>3077291.88</v>
      </c>
      <c r="DL38" s="23">
        <f t="shared" si="16"/>
        <v>266318.18</v>
      </c>
      <c r="DM38" s="23">
        <f t="shared" si="16"/>
        <v>561880.21</v>
      </c>
      <c r="DN38" s="23">
        <f t="shared" si="16"/>
        <v>1974881.42</v>
      </c>
      <c r="DO38" s="23">
        <f t="shared" si="16"/>
        <v>207396.28</v>
      </c>
      <c r="DP38" s="23">
        <f t="shared" si="16"/>
        <v>0</v>
      </c>
      <c r="DQ38" s="23">
        <f t="shared" si="16"/>
        <v>1034511.31</v>
      </c>
      <c r="DR38" s="23">
        <f t="shared" si="16"/>
        <v>561005.62</v>
      </c>
      <c r="DS38" s="23">
        <f t="shared" si="16"/>
        <v>263403.42</v>
      </c>
      <c r="DT38" s="23">
        <f t="shared" si="16"/>
        <v>328055.01</v>
      </c>
      <c r="DU38" s="23">
        <f t="shared" si="16"/>
        <v>268568.26</v>
      </c>
      <c r="DV38" s="23">
        <f t="shared" si="16"/>
        <v>308119.05</v>
      </c>
      <c r="DW38" s="23">
        <f t="shared" si="16"/>
        <v>56766.53</v>
      </c>
      <c r="DX38" s="23">
        <f t="shared" si="16"/>
        <v>65816.41</v>
      </c>
      <c r="DY38" s="23">
        <f t="shared" si="16"/>
        <v>255167.05</v>
      </c>
      <c r="DZ38" s="23">
        <f t="shared" si="16"/>
        <v>0</v>
      </c>
      <c r="EA38" s="23">
        <f t="shared" ref="EA38:FW38" si="17">EA17-EA37</f>
        <v>342307.06</v>
      </c>
      <c r="EB38" s="23">
        <f t="shared" si="17"/>
        <v>246010.58</v>
      </c>
      <c r="EC38" s="23">
        <f t="shared" si="17"/>
        <v>0</v>
      </c>
      <c r="ED38" s="23">
        <f t="shared" si="17"/>
        <v>222916.2</v>
      </c>
      <c r="EE38" s="23">
        <f t="shared" si="17"/>
        <v>1108380.3500000001</v>
      </c>
      <c r="EF38" s="23">
        <f t="shared" si="17"/>
        <v>234055.89</v>
      </c>
      <c r="EG38" s="23">
        <f t="shared" si="17"/>
        <v>280911.56</v>
      </c>
      <c r="EH38" s="23">
        <f t="shared" si="17"/>
        <v>10105832.689999999</v>
      </c>
      <c r="EI38" s="23">
        <f t="shared" si="17"/>
        <v>6165328.7000000002</v>
      </c>
      <c r="EJ38" s="23">
        <f t="shared" si="17"/>
        <v>270587.74</v>
      </c>
      <c r="EK38" s="23">
        <f t="shared" si="17"/>
        <v>273764.49</v>
      </c>
      <c r="EL38" s="23">
        <f t="shared" si="17"/>
        <v>210591.53</v>
      </c>
      <c r="EM38" s="23">
        <f t="shared" si="17"/>
        <v>704654.85</v>
      </c>
      <c r="EN38" s="23">
        <f t="shared" si="17"/>
        <v>269365.87</v>
      </c>
      <c r="EO38" s="23">
        <f t="shared" si="17"/>
        <v>142270.41</v>
      </c>
      <c r="EP38" s="23">
        <f t="shared" si="17"/>
        <v>1181494.3500000001</v>
      </c>
      <c r="EQ38" s="23">
        <v>119485.87</v>
      </c>
      <c r="ER38" s="23">
        <f t="shared" si="17"/>
        <v>183094.44</v>
      </c>
      <c r="ES38" s="23">
        <f t="shared" si="17"/>
        <v>190893.88</v>
      </c>
      <c r="ET38" s="23">
        <f t="shared" si="17"/>
        <v>478425.44</v>
      </c>
      <c r="EU38" s="23">
        <f t="shared" si="17"/>
        <v>27950.31</v>
      </c>
      <c r="EV38" s="23">
        <f t="shared" si="17"/>
        <v>183851.07</v>
      </c>
      <c r="EW38" s="23">
        <f t="shared" si="17"/>
        <v>254929.34</v>
      </c>
      <c r="EX38" s="23">
        <f t="shared" si="17"/>
        <v>782792.52</v>
      </c>
      <c r="EY38" s="23">
        <f t="shared" si="17"/>
        <v>148917.78</v>
      </c>
      <c r="EZ38" s="23">
        <f t="shared" si="17"/>
        <v>172011.18</v>
      </c>
      <c r="FA38" s="23">
        <f t="shared" si="17"/>
        <v>0</v>
      </c>
      <c r="FB38" s="23">
        <f t="shared" si="17"/>
        <v>898391.29</v>
      </c>
      <c r="FC38" s="23">
        <f t="shared" si="17"/>
        <v>295402.96999999997</v>
      </c>
      <c r="FD38" s="23">
        <f t="shared" si="17"/>
        <v>101090.16</v>
      </c>
      <c r="FE38" s="23">
        <f t="shared" si="17"/>
        <v>222437.85</v>
      </c>
      <c r="FF38" s="23">
        <f t="shared" si="17"/>
        <v>128729.84</v>
      </c>
      <c r="FG38" s="23">
        <f t="shared" si="17"/>
        <v>38872.01</v>
      </c>
      <c r="FH38" s="23">
        <f t="shared" si="17"/>
        <v>451966.62</v>
      </c>
      <c r="FI38" s="23">
        <f t="shared" si="17"/>
        <v>0</v>
      </c>
      <c r="FJ38" s="23">
        <f t="shared" si="17"/>
        <v>0</v>
      </c>
      <c r="FK38" s="23">
        <f t="shared" si="17"/>
        <v>1394384.08</v>
      </c>
      <c r="FL38" s="23">
        <f t="shared" si="17"/>
        <v>124158.02</v>
      </c>
      <c r="FM38" s="23">
        <f t="shared" si="17"/>
        <v>14279340.35</v>
      </c>
      <c r="FN38" s="23">
        <f t="shared" si="17"/>
        <v>0</v>
      </c>
      <c r="FO38" s="23">
        <f t="shared" si="17"/>
        <v>473799.26</v>
      </c>
      <c r="FP38" s="23">
        <f t="shared" si="17"/>
        <v>0</v>
      </c>
      <c r="FQ38" s="23">
        <f t="shared" si="17"/>
        <v>0</v>
      </c>
      <c r="FR38" s="23">
        <f t="shared" si="17"/>
        <v>40150.199999999997</v>
      </c>
      <c r="FS38" s="23">
        <f t="shared" si="17"/>
        <v>0</v>
      </c>
      <c r="FT38" s="23">
        <f t="shared" si="17"/>
        <v>494661.77</v>
      </c>
      <c r="FU38" s="23">
        <f t="shared" si="17"/>
        <v>453993.05</v>
      </c>
      <c r="FV38" s="23">
        <f t="shared" si="17"/>
        <v>215209.19</v>
      </c>
      <c r="FW38" s="23">
        <f t="shared" si="17"/>
        <v>69469.149999999994</v>
      </c>
      <c r="FX38" s="11"/>
      <c r="FY38" s="19">
        <f>SUM(B38:FX38)</f>
        <v>380211545.86000007</v>
      </c>
      <c r="FZ38" s="23"/>
      <c r="GA38" s="24"/>
    </row>
    <row r="39" spans="1:183" x14ac:dyDescent="0.25">
      <c r="FX39" s="11"/>
    </row>
    <row r="40" spans="1:183" x14ac:dyDescent="0.25">
      <c r="A40" t="s">
        <v>418</v>
      </c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7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7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11"/>
      <c r="FY40" s="24"/>
    </row>
    <row r="41" spans="1:183" x14ac:dyDescent="0.25">
      <c r="A41" t="s">
        <v>419</v>
      </c>
      <c r="B41" s="40">
        <f>B29-B40</f>
        <v>2915100.45</v>
      </c>
      <c r="C41" s="23">
        <f t="shared" ref="C41:BN41" si="18">C29-C40</f>
        <v>20255431.219999999</v>
      </c>
      <c r="D41" s="23">
        <f t="shared" si="18"/>
        <v>1942399.37</v>
      </c>
      <c r="E41" s="23">
        <f t="shared" si="18"/>
        <v>12133918.949999999</v>
      </c>
      <c r="F41" s="23">
        <f t="shared" si="18"/>
        <v>258137.68</v>
      </c>
      <c r="G41" s="23">
        <f t="shared" si="18"/>
        <v>691517.79</v>
      </c>
      <c r="H41" s="23">
        <f t="shared" si="18"/>
        <v>4475571.93</v>
      </c>
      <c r="I41" s="23">
        <f t="shared" si="18"/>
        <v>1490721.5</v>
      </c>
      <c r="J41" s="23">
        <f t="shared" si="18"/>
        <v>224695.91</v>
      </c>
      <c r="K41" s="23">
        <f t="shared" si="18"/>
        <v>194767.51</v>
      </c>
      <c r="L41" s="23">
        <f t="shared" si="18"/>
        <v>326790.26</v>
      </c>
      <c r="M41" s="23">
        <f t="shared" si="18"/>
        <v>30745669.27</v>
      </c>
      <c r="N41" s="23">
        <f t="shared" si="18"/>
        <v>5182596.57</v>
      </c>
      <c r="O41" s="23">
        <f t="shared" si="18"/>
        <v>308911.83</v>
      </c>
      <c r="P41" s="23">
        <f t="shared" si="18"/>
        <v>20297296.579999998</v>
      </c>
      <c r="Q41" s="23">
        <f t="shared" si="18"/>
        <v>5751968.7400000002</v>
      </c>
      <c r="R41" s="23">
        <f t="shared" si="18"/>
        <v>0</v>
      </c>
      <c r="S41" s="23">
        <f t="shared" si="18"/>
        <v>206077.38</v>
      </c>
      <c r="T41" s="23">
        <f t="shared" si="18"/>
        <v>35225.93</v>
      </c>
      <c r="U41" s="23">
        <f t="shared" si="18"/>
        <v>248385.66</v>
      </c>
      <c r="V41" s="23">
        <f t="shared" si="18"/>
        <v>340952.78</v>
      </c>
      <c r="W41" s="23">
        <f t="shared" si="18"/>
        <v>64899.7</v>
      </c>
      <c r="X41" s="23">
        <f t="shared" si="18"/>
        <v>891312.9</v>
      </c>
      <c r="Y41" s="23">
        <f t="shared" si="18"/>
        <v>242366.96</v>
      </c>
      <c r="Z41" s="23">
        <f t="shared" si="18"/>
        <v>10837125.58</v>
      </c>
      <c r="AA41" s="23">
        <f t="shared" si="18"/>
        <v>41835.949999999997</v>
      </c>
      <c r="AB41" s="23">
        <f t="shared" si="18"/>
        <v>181737.60000000001</v>
      </c>
      <c r="AC41" s="23">
        <f t="shared" si="18"/>
        <v>429836.06</v>
      </c>
      <c r="AD41" s="23">
        <f t="shared" si="18"/>
        <v>107043</v>
      </c>
      <c r="AE41" s="23">
        <f t="shared" si="18"/>
        <v>169319.35</v>
      </c>
      <c r="AF41" s="23">
        <f t="shared" si="18"/>
        <v>294511.26</v>
      </c>
      <c r="AG41" s="23">
        <f t="shared" si="18"/>
        <v>808241.71</v>
      </c>
      <c r="AH41" s="23">
        <f t="shared" si="18"/>
        <v>400055.73</v>
      </c>
      <c r="AI41" s="23">
        <f t="shared" si="18"/>
        <v>196924.05</v>
      </c>
      <c r="AJ41" s="23">
        <f t="shared" si="18"/>
        <v>135193.67000000001</v>
      </c>
      <c r="AK41" s="23">
        <f t="shared" si="18"/>
        <v>87348.36</v>
      </c>
      <c r="AL41" s="23">
        <f t="shared" si="18"/>
        <v>309615.02</v>
      </c>
      <c r="AM41" s="23">
        <f t="shared" si="18"/>
        <v>0</v>
      </c>
      <c r="AN41" s="23">
        <f t="shared" si="18"/>
        <v>2575713.11</v>
      </c>
      <c r="AO41" s="23">
        <f t="shared" si="18"/>
        <v>17248985.300000001</v>
      </c>
      <c r="AP41" s="23">
        <f t="shared" si="18"/>
        <v>118621.45</v>
      </c>
      <c r="AQ41" s="23">
        <f t="shared" si="18"/>
        <v>26022185.620000001</v>
      </c>
      <c r="AR41" s="23">
        <f t="shared" si="18"/>
        <v>859386.9</v>
      </c>
      <c r="AS41" s="23">
        <f t="shared" si="18"/>
        <v>996900.39</v>
      </c>
      <c r="AT41" s="23">
        <f t="shared" si="18"/>
        <v>221453.13</v>
      </c>
      <c r="AU41" s="23">
        <f t="shared" si="18"/>
        <v>260810.26</v>
      </c>
      <c r="AV41" s="23">
        <f t="shared" si="18"/>
        <v>252189.04</v>
      </c>
      <c r="AW41" s="23">
        <f t="shared" si="18"/>
        <v>76607.240000000005</v>
      </c>
      <c r="AX41" s="23">
        <f t="shared" si="18"/>
        <v>327364.78999999998</v>
      </c>
      <c r="AY41" s="23">
        <v>0</v>
      </c>
      <c r="AZ41" s="23">
        <f>AZ29-AZ40</f>
        <v>5841376.96</v>
      </c>
      <c r="BA41" s="23">
        <f t="shared" si="18"/>
        <v>6127654.0499999998</v>
      </c>
      <c r="BB41" s="23">
        <f t="shared" si="18"/>
        <v>12759224.73</v>
      </c>
      <c r="BC41" s="23">
        <f t="shared" si="18"/>
        <v>1813452.62</v>
      </c>
      <c r="BD41" s="23">
        <f t="shared" si="18"/>
        <v>767169.26</v>
      </c>
      <c r="BE41" s="23">
        <f t="shared" si="18"/>
        <v>14321506.539999999</v>
      </c>
      <c r="BF41" s="23">
        <f t="shared" si="18"/>
        <v>721637.29</v>
      </c>
      <c r="BG41" s="23">
        <f t="shared" si="18"/>
        <v>398505.99</v>
      </c>
      <c r="BH41" s="23">
        <f t="shared" si="18"/>
        <v>289914.09999999998</v>
      </c>
      <c r="BI41" s="23">
        <f t="shared" si="18"/>
        <v>2829334.12</v>
      </c>
      <c r="BJ41" s="23">
        <f t="shared" si="18"/>
        <v>22355102.829999998</v>
      </c>
      <c r="BK41" s="23">
        <f t="shared" si="18"/>
        <v>174927.33</v>
      </c>
      <c r="BL41" s="23">
        <v>367464.14</v>
      </c>
      <c r="BM41" s="23">
        <f t="shared" si="18"/>
        <v>1946225.66</v>
      </c>
      <c r="BN41" s="23">
        <f t="shared" si="18"/>
        <v>813122.92</v>
      </c>
      <c r="BO41" s="23">
        <f t="shared" ref="BO41:DZ41" si="19">BO29-BO40</f>
        <v>28928.71</v>
      </c>
      <c r="BP41" s="23">
        <f t="shared" si="19"/>
        <v>972764.3</v>
      </c>
      <c r="BQ41" s="23">
        <f t="shared" si="19"/>
        <v>2812875.15</v>
      </c>
      <c r="BR41" s="23">
        <f t="shared" si="19"/>
        <v>638374.42000000004</v>
      </c>
      <c r="BS41" s="23">
        <f t="shared" si="19"/>
        <v>153223.01</v>
      </c>
      <c r="BT41" s="23">
        <f t="shared" si="19"/>
        <v>274614.13</v>
      </c>
      <c r="BU41" s="23">
        <f t="shared" si="19"/>
        <v>0</v>
      </c>
      <c r="BV41" s="23">
        <f t="shared" si="19"/>
        <v>297491.17</v>
      </c>
      <c r="BW41" s="23">
        <f t="shared" si="19"/>
        <v>27676.13</v>
      </c>
      <c r="BX41" s="23">
        <f t="shared" si="19"/>
        <v>154784.20000000001</v>
      </c>
      <c r="BY41" s="23">
        <f t="shared" si="19"/>
        <v>181343.03</v>
      </c>
      <c r="BZ41" s="23">
        <f t="shared" si="19"/>
        <v>38073.74</v>
      </c>
      <c r="CA41" s="23">
        <f t="shared" si="19"/>
        <v>33096980.27</v>
      </c>
      <c r="CB41" s="23">
        <f t="shared" si="19"/>
        <v>232247.22</v>
      </c>
      <c r="CC41" s="23">
        <f t="shared" si="19"/>
        <v>212582.37</v>
      </c>
      <c r="CD41" s="23">
        <f t="shared" si="19"/>
        <v>135742.92000000001</v>
      </c>
      <c r="CE41" s="23">
        <f t="shared" si="19"/>
        <v>129992.25</v>
      </c>
      <c r="CF41" s="23">
        <f t="shared" si="19"/>
        <v>223210.1</v>
      </c>
      <c r="CG41" s="23">
        <f t="shared" si="19"/>
        <v>135349.38</v>
      </c>
      <c r="CH41" s="23">
        <f t="shared" si="19"/>
        <v>339720.1</v>
      </c>
      <c r="CI41" s="23">
        <f t="shared" si="19"/>
        <v>49695.54</v>
      </c>
      <c r="CJ41" s="23">
        <f t="shared" si="19"/>
        <v>2803972.55</v>
      </c>
      <c r="CK41" s="23">
        <f t="shared" si="19"/>
        <v>921358.03</v>
      </c>
      <c r="CL41" s="23">
        <f t="shared" si="19"/>
        <v>559698.81000000006</v>
      </c>
      <c r="CM41" s="23">
        <f t="shared" si="19"/>
        <v>10617187.59</v>
      </c>
      <c r="CN41" s="23">
        <f t="shared" si="19"/>
        <v>4487255.78</v>
      </c>
      <c r="CO41" s="23">
        <f t="shared" si="19"/>
        <v>0</v>
      </c>
      <c r="CP41" s="23">
        <f t="shared" si="19"/>
        <v>531459.01</v>
      </c>
      <c r="CQ41" s="23">
        <f t="shared" si="19"/>
        <v>225482.23</v>
      </c>
      <c r="CR41" s="23">
        <f t="shared" si="19"/>
        <v>223363.29</v>
      </c>
      <c r="CS41" s="23">
        <f t="shared" si="19"/>
        <v>98660.06</v>
      </c>
      <c r="CT41" s="23">
        <f t="shared" si="19"/>
        <v>283776.89</v>
      </c>
      <c r="CU41" s="23">
        <f t="shared" si="19"/>
        <v>52112.22</v>
      </c>
      <c r="CV41" s="23">
        <f t="shared" si="19"/>
        <v>186624.98</v>
      </c>
      <c r="CW41" s="23">
        <f t="shared" si="19"/>
        <v>282705.2</v>
      </c>
      <c r="CX41" s="23">
        <f t="shared" si="19"/>
        <v>73851.67</v>
      </c>
      <c r="CY41" s="23">
        <f t="shared" si="19"/>
        <v>1145215.46</v>
      </c>
      <c r="CZ41" s="23">
        <f t="shared" si="19"/>
        <v>179145.97</v>
      </c>
      <c r="DA41" s="23">
        <f t="shared" si="19"/>
        <v>275580.78999999998</v>
      </c>
      <c r="DB41" s="23">
        <f t="shared" si="19"/>
        <v>183065.87</v>
      </c>
      <c r="DC41" s="23">
        <f t="shared" si="19"/>
        <v>145548.54</v>
      </c>
      <c r="DD41" s="23">
        <f t="shared" si="19"/>
        <v>173769.92</v>
      </c>
      <c r="DE41" s="23">
        <f t="shared" si="19"/>
        <v>10838859.75</v>
      </c>
      <c r="DF41" s="23">
        <f t="shared" si="19"/>
        <v>60047.74</v>
      </c>
      <c r="DG41" s="23">
        <f t="shared" si="19"/>
        <v>705182.46</v>
      </c>
      <c r="DH41" s="23">
        <f t="shared" si="19"/>
        <v>833673.61</v>
      </c>
      <c r="DI41" s="23">
        <f t="shared" si="19"/>
        <v>478264.7</v>
      </c>
      <c r="DJ41" s="23">
        <f t="shared" si="19"/>
        <v>397451.98</v>
      </c>
      <c r="DK41" s="23">
        <f t="shared" si="19"/>
        <v>3071137.91</v>
      </c>
      <c r="DL41" s="23">
        <f t="shared" si="19"/>
        <v>266318.18</v>
      </c>
      <c r="DM41" s="23">
        <f t="shared" si="19"/>
        <v>561880.21</v>
      </c>
      <c r="DN41" s="23">
        <f t="shared" si="19"/>
        <v>1974881.42</v>
      </c>
      <c r="DO41" s="23">
        <f t="shared" si="19"/>
        <v>207396.28</v>
      </c>
      <c r="DP41" s="23">
        <f t="shared" si="19"/>
        <v>0</v>
      </c>
      <c r="DQ41" s="23">
        <f t="shared" si="19"/>
        <v>1034511.31</v>
      </c>
      <c r="DR41" s="23">
        <f t="shared" si="19"/>
        <v>561005.62</v>
      </c>
      <c r="DS41" s="23">
        <f t="shared" si="19"/>
        <v>263403.42</v>
      </c>
      <c r="DT41" s="23">
        <f t="shared" si="19"/>
        <v>328055.01</v>
      </c>
      <c r="DU41" s="23">
        <f t="shared" si="19"/>
        <v>268568.26</v>
      </c>
      <c r="DV41" s="23">
        <f t="shared" si="19"/>
        <v>308119.05</v>
      </c>
      <c r="DW41" s="23">
        <f t="shared" si="19"/>
        <v>56766.53</v>
      </c>
      <c r="DX41" s="23">
        <f t="shared" si="19"/>
        <v>65816.41</v>
      </c>
      <c r="DY41" s="23">
        <f t="shared" si="19"/>
        <v>255167.05</v>
      </c>
      <c r="DZ41" s="23">
        <f t="shared" si="19"/>
        <v>0</v>
      </c>
      <c r="EA41" s="23">
        <f t="shared" ref="EA41:FW41" si="20">EA29-EA40</f>
        <v>342307.06</v>
      </c>
      <c r="EB41" s="23">
        <f t="shared" si="20"/>
        <v>246010.58</v>
      </c>
      <c r="EC41" s="23">
        <f t="shared" si="20"/>
        <v>0</v>
      </c>
      <c r="ED41" s="23">
        <f t="shared" si="20"/>
        <v>222916.2</v>
      </c>
      <c r="EE41" s="23">
        <f t="shared" si="20"/>
        <v>1108380.3500000001</v>
      </c>
      <c r="EF41" s="23">
        <f t="shared" si="20"/>
        <v>234055.89</v>
      </c>
      <c r="EG41" s="23">
        <f t="shared" si="20"/>
        <v>280911.56</v>
      </c>
      <c r="EH41" s="23">
        <f t="shared" si="20"/>
        <v>9895595.1799999997</v>
      </c>
      <c r="EI41" s="23">
        <f t="shared" si="20"/>
        <v>6019591.0300000003</v>
      </c>
      <c r="EJ41" s="23">
        <f t="shared" si="20"/>
        <v>270587.74</v>
      </c>
      <c r="EK41" s="23">
        <f t="shared" si="20"/>
        <v>265399.06</v>
      </c>
      <c r="EL41" s="23">
        <f t="shared" si="20"/>
        <v>210591.53</v>
      </c>
      <c r="EM41" s="23">
        <f t="shared" si="20"/>
        <v>704654.85</v>
      </c>
      <c r="EN41" s="23">
        <f t="shared" si="20"/>
        <v>269365.87</v>
      </c>
      <c r="EO41" s="23">
        <f t="shared" si="20"/>
        <v>142270.41</v>
      </c>
      <c r="EP41" s="23">
        <f t="shared" si="20"/>
        <v>1184414.03</v>
      </c>
      <c r="EQ41" s="23">
        <v>119485.87</v>
      </c>
      <c r="ER41" s="23">
        <f t="shared" si="20"/>
        <v>183094.44</v>
      </c>
      <c r="ES41" s="23">
        <f t="shared" si="20"/>
        <v>190893.88</v>
      </c>
      <c r="ET41" s="23">
        <f t="shared" si="20"/>
        <v>478425.44</v>
      </c>
      <c r="EU41" s="23">
        <f t="shared" si="20"/>
        <v>27950.31</v>
      </c>
      <c r="EV41" s="23">
        <f t="shared" si="20"/>
        <v>183851.07</v>
      </c>
      <c r="EW41" s="23">
        <f t="shared" si="20"/>
        <v>254929.34</v>
      </c>
      <c r="EX41" s="23">
        <f t="shared" si="20"/>
        <v>782792.52</v>
      </c>
      <c r="EY41" s="23">
        <f t="shared" si="20"/>
        <v>148917.78</v>
      </c>
      <c r="EZ41" s="23">
        <f t="shared" si="20"/>
        <v>172011.18</v>
      </c>
      <c r="FA41" s="23">
        <f t="shared" si="20"/>
        <v>0</v>
      </c>
      <c r="FB41" s="23">
        <f t="shared" si="20"/>
        <v>881930.35</v>
      </c>
      <c r="FC41" s="23">
        <f t="shared" si="20"/>
        <v>295402.96999999997</v>
      </c>
      <c r="FD41" s="23">
        <f t="shared" si="20"/>
        <v>101090.16</v>
      </c>
      <c r="FE41" s="23">
        <f t="shared" si="20"/>
        <v>222437.85</v>
      </c>
      <c r="FF41" s="23">
        <f t="shared" si="20"/>
        <v>128729.84</v>
      </c>
      <c r="FG41" s="23">
        <f t="shared" si="20"/>
        <v>38872.01</v>
      </c>
      <c r="FH41" s="23">
        <f t="shared" si="20"/>
        <v>451966.62</v>
      </c>
      <c r="FI41" s="23">
        <f t="shared" si="20"/>
        <v>0</v>
      </c>
      <c r="FJ41" s="23">
        <f t="shared" si="20"/>
        <v>0</v>
      </c>
      <c r="FK41" s="23">
        <f t="shared" si="20"/>
        <v>1261407.79</v>
      </c>
      <c r="FL41" s="23">
        <f t="shared" si="20"/>
        <v>64120.31</v>
      </c>
      <c r="FM41" s="23">
        <f t="shared" si="20"/>
        <v>13770266.6</v>
      </c>
      <c r="FN41" s="23">
        <f t="shared" si="20"/>
        <v>0</v>
      </c>
      <c r="FO41" s="23">
        <f t="shared" si="20"/>
        <v>473799.26</v>
      </c>
      <c r="FP41" s="23">
        <f t="shared" si="20"/>
        <v>0</v>
      </c>
      <c r="FQ41" s="23">
        <f t="shared" si="20"/>
        <v>0</v>
      </c>
      <c r="FR41" s="23">
        <f t="shared" si="20"/>
        <v>40150.199999999997</v>
      </c>
      <c r="FS41" s="23">
        <f t="shared" si="20"/>
        <v>0</v>
      </c>
      <c r="FT41" s="23">
        <f t="shared" si="20"/>
        <v>494661.77</v>
      </c>
      <c r="FU41" s="23">
        <f t="shared" si="20"/>
        <v>453993.05</v>
      </c>
      <c r="FV41" s="23">
        <f t="shared" si="20"/>
        <v>215209.19</v>
      </c>
      <c r="FW41" s="23">
        <f t="shared" si="20"/>
        <v>69469.149999999994</v>
      </c>
      <c r="FX41" s="11"/>
      <c r="FY41" s="24">
        <f>SUM(B41:FX41)</f>
        <v>372735260.17000008</v>
      </c>
    </row>
    <row r="42" spans="1:183" x14ac:dyDescent="0.25"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/>
      <c r="DS42" s="24"/>
      <c r="DT42" s="24"/>
      <c r="DU42" s="24"/>
      <c r="DV42" s="24"/>
      <c r="DW42" s="24"/>
      <c r="DX42" s="24"/>
      <c r="DY42" s="24"/>
      <c r="DZ42" s="24"/>
      <c r="EA42" s="24"/>
      <c r="EB42" s="24"/>
      <c r="EC42" s="24"/>
      <c r="ED42" s="24"/>
      <c r="EE42" s="24"/>
      <c r="EF42" s="24"/>
      <c r="EG42" s="24"/>
      <c r="EH42" s="24"/>
      <c r="EI42" s="24"/>
      <c r="EJ42" s="24"/>
      <c r="EK42" s="24"/>
      <c r="EL42" s="24"/>
      <c r="EM42" s="24"/>
      <c r="EN42" s="24"/>
      <c r="EO42" s="24"/>
      <c r="EP42" s="24"/>
      <c r="EQ42" s="24"/>
      <c r="ER42" s="24"/>
      <c r="ES42" s="24"/>
      <c r="ET42" s="24"/>
      <c r="EU42" s="24"/>
      <c r="EV42" s="24"/>
      <c r="EW42" s="24"/>
      <c r="EX42" s="24"/>
      <c r="EY42" s="24"/>
      <c r="EZ42" s="24"/>
      <c r="FA42" s="24"/>
      <c r="FB42" s="24"/>
      <c r="FC42" s="24"/>
      <c r="FD42" s="24"/>
      <c r="FE42" s="24"/>
      <c r="FF42" s="24"/>
      <c r="FG42" s="24"/>
      <c r="FH42" s="24"/>
      <c r="FI42" s="24"/>
      <c r="FJ42" s="24"/>
      <c r="FK42" s="24"/>
      <c r="FL42" s="24"/>
      <c r="FM42" s="24"/>
      <c r="FN42" s="24"/>
      <c r="FO42" s="24"/>
      <c r="FP42" s="24"/>
      <c r="FQ42" s="24"/>
      <c r="FR42" s="24"/>
      <c r="FS42" s="24"/>
      <c r="FT42" s="24"/>
      <c r="FU42" s="24"/>
      <c r="FV42" s="24"/>
      <c r="FW42" s="24"/>
      <c r="FX42" s="11"/>
    </row>
    <row r="43" spans="1:183" x14ac:dyDescent="0.25">
      <c r="FX43" s="11"/>
    </row>
    <row r="44" spans="1:183" x14ac:dyDescent="0.25">
      <c r="FX44" s="11"/>
    </row>
    <row r="45" spans="1:183" x14ac:dyDescent="0.25">
      <c r="FX45" s="11"/>
    </row>
    <row r="46" spans="1:183" x14ac:dyDescent="0.25">
      <c r="FX46" s="11"/>
    </row>
    <row r="47" spans="1:183" x14ac:dyDescent="0.25">
      <c r="FX47" s="11"/>
    </row>
    <row r="48" spans="1:183" x14ac:dyDescent="0.25">
      <c r="FX48" s="11"/>
    </row>
    <row r="49" spans="180:180" x14ac:dyDescent="0.25">
      <c r="FX49" s="11"/>
    </row>
    <row r="50" spans="180:180" x14ac:dyDescent="0.25">
      <c r="FX50" s="11"/>
    </row>
    <row r="51" spans="180:180" x14ac:dyDescent="0.25">
      <c r="FX51" s="11"/>
    </row>
    <row r="52" spans="180:180" x14ac:dyDescent="0.25">
      <c r="FX52" s="11"/>
    </row>
    <row r="53" spans="180:180" x14ac:dyDescent="0.25">
      <c r="FX53" s="11"/>
    </row>
    <row r="54" spans="180:180" x14ac:dyDescent="0.25">
      <c r="FX54" s="11"/>
    </row>
    <row r="55" spans="180:180" x14ac:dyDescent="0.25">
      <c r="FX55" s="11"/>
    </row>
    <row r="56" spans="180:180" x14ac:dyDescent="0.25">
      <c r="FX56" s="11"/>
    </row>
    <row r="57" spans="180:180" x14ac:dyDescent="0.25">
      <c r="FX57" s="11"/>
    </row>
    <row r="58" spans="180:180" x14ac:dyDescent="0.25">
      <c r="FX58" s="11"/>
    </row>
    <row r="59" spans="180:180" x14ac:dyDescent="0.25">
      <c r="FX59" s="11"/>
    </row>
    <row r="60" spans="180:180" x14ac:dyDescent="0.25">
      <c r="FX60" s="11"/>
    </row>
    <row r="61" spans="180:180" x14ac:dyDescent="0.25">
      <c r="FX61" s="11"/>
    </row>
    <row r="62" spans="180:180" x14ac:dyDescent="0.25">
      <c r="FX62" s="11"/>
    </row>
    <row r="63" spans="180:180" x14ac:dyDescent="0.25">
      <c r="FX63" s="11"/>
    </row>
    <row r="64" spans="180:180" x14ac:dyDescent="0.25">
      <c r="FX64" s="11"/>
    </row>
    <row r="65" spans="180:180" x14ac:dyDescent="0.25">
      <c r="FX65" s="11"/>
    </row>
    <row r="66" spans="180:180" x14ac:dyDescent="0.25">
      <c r="FX66" s="11"/>
    </row>
    <row r="67" spans="180:180" x14ac:dyDescent="0.25">
      <c r="FX67" s="11"/>
    </row>
    <row r="68" spans="180:180" x14ac:dyDescent="0.25">
      <c r="FX68" s="11"/>
    </row>
    <row r="69" spans="180:180" x14ac:dyDescent="0.25">
      <c r="FX69" s="11"/>
    </row>
    <row r="70" spans="180:180" x14ac:dyDescent="0.25">
      <c r="FX70" s="11"/>
    </row>
    <row r="71" spans="180:180" x14ac:dyDescent="0.25">
      <c r="FX71" s="11"/>
    </row>
    <row r="72" spans="180:180" x14ac:dyDescent="0.25">
      <c r="FX72" s="11"/>
    </row>
    <row r="73" spans="180:180" x14ac:dyDescent="0.25">
      <c r="FX73" s="11"/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E4967-6D5D-4F13-8C5E-62CB3DCD4F98}">
  <dimension ref="A1:IU73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ColWidth="24.7265625" defaultRowHeight="12.5" x14ac:dyDescent="0.25"/>
  <cols>
    <col min="1" max="1" width="34.54296875" bestFit="1" customWidth="1"/>
    <col min="2" max="2" width="4.7265625" customWidth="1"/>
  </cols>
  <sheetData>
    <row r="1" spans="1:255" x14ac:dyDescent="0.25">
      <c r="A1" t="s">
        <v>0</v>
      </c>
      <c r="C1" s="3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3" t="s">
        <v>10</v>
      </c>
      <c r="M1" s="2" t="s">
        <v>11</v>
      </c>
      <c r="N1" s="3" t="s">
        <v>12</v>
      </c>
      <c r="O1" s="3" t="s">
        <v>13</v>
      </c>
      <c r="P1" s="2" t="s">
        <v>14</v>
      </c>
      <c r="Q1" s="3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3" t="s">
        <v>26</v>
      </c>
      <c r="AC1" s="2" t="s">
        <v>27</v>
      </c>
      <c r="AD1" s="2" t="s">
        <v>28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2" t="s">
        <v>34</v>
      </c>
      <c r="AK1" s="2" t="s">
        <v>35</v>
      </c>
      <c r="AL1" s="3" t="s">
        <v>36</v>
      </c>
      <c r="AM1" s="2" t="s">
        <v>37</v>
      </c>
      <c r="AN1" s="3" t="s">
        <v>38</v>
      </c>
      <c r="AO1" s="2" t="s">
        <v>39</v>
      </c>
      <c r="AP1" s="3" t="s">
        <v>40</v>
      </c>
      <c r="AQ1" s="2" t="s">
        <v>41</v>
      </c>
      <c r="AR1" s="3" t="s">
        <v>42</v>
      </c>
      <c r="AS1" s="3" t="s">
        <v>43</v>
      </c>
      <c r="AT1" s="3" t="s">
        <v>44</v>
      </c>
      <c r="AU1" s="2" t="s">
        <v>45</v>
      </c>
      <c r="AV1" s="2" t="s">
        <v>46</v>
      </c>
      <c r="AW1" s="2" t="s">
        <v>47</v>
      </c>
      <c r="AX1" s="2" t="s">
        <v>48</v>
      </c>
      <c r="AY1" s="2" t="s">
        <v>49</v>
      </c>
      <c r="AZ1" s="2" t="s">
        <v>50</v>
      </c>
      <c r="BA1" s="3" t="s">
        <v>51</v>
      </c>
      <c r="BB1" s="2" t="s">
        <v>52</v>
      </c>
      <c r="BC1" s="2" t="s">
        <v>53</v>
      </c>
      <c r="BD1" s="2" t="s">
        <v>54</v>
      </c>
      <c r="BE1" s="2" t="s">
        <v>55</v>
      </c>
      <c r="BF1" s="2" t="s">
        <v>56</v>
      </c>
      <c r="BG1" s="53" t="s">
        <v>57</v>
      </c>
      <c r="BH1" s="2" t="s">
        <v>58</v>
      </c>
      <c r="BI1" s="2" t="s">
        <v>59</v>
      </c>
      <c r="BJ1" s="2" t="s">
        <v>60</v>
      </c>
      <c r="BK1" s="2" t="s">
        <v>61</v>
      </c>
      <c r="BL1" s="2" t="s">
        <v>62</v>
      </c>
      <c r="BM1" s="3" t="s">
        <v>63</v>
      </c>
      <c r="BN1" s="2" t="s">
        <v>64</v>
      </c>
      <c r="BO1" s="2" t="s">
        <v>65</v>
      </c>
      <c r="BP1" s="2" t="s">
        <v>66</v>
      </c>
      <c r="BQ1" s="2" t="s">
        <v>67</v>
      </c>
      <c r="BR1" s="2" t="s">
        <v>68</v>
      </c>
      <c r="BS1" s="2" t="s">
        <v>69</v>
      </c>
      <c r="BT1" s="2" t="s">
        <v>70</v>
      </c>
      <c r="BU1" s="2" t="s">
        <v>71</v>
      </c>
      <c r="BV1" s="3" t="s">
        <v>72</v>
      </c>
      <c r="BW1" s="2" t="s">
        <v>73</v>
      </c>
      <c r="BX1" s="2" t="s">
        <v>74</v>
      </c>
      <c r="BY1" s="2" t="s">
        <v>75</v>
      </c>
      <c r="BZ1" s="2" t="s">
        <v>76</v>
      </c>
      <c r="CA1" s="2" t="s">
        <v>77</v>
      </c>
      <c r="CB1" s="2" t="s">
        <v>78</v>
      </c>
      <c r="CC1" s="2" t="s">
        <v>79</v>
      </c>
      <c r="CD1" s="2" t="s">
        <v>80</v>
      </c>
      <c r="CE1" s="2" t="s">
        <v>81</v>
      </c>
      <c r="CF1" s="2" t="s">
        <v>82</v>
      </c>
      <c r="CG1" s="2" t="s">
        <v>83</v>
      </c>
      <c r="CH1" s="2" t="s">
        <v>84</v>
      </c>
      <c r="CI1" s="2" t="s">
        <v>85</v>
      </c>
      <c r="CJ1" s="3" t="s">
        <v>86</v>
      </c>
      <c r="CK1" s="2" t="s">
        <v>87</v>
      </c>
      <c r="CL1" s="2" t="s">
        <v>88</v>
      </c>
      <c r="CM1" s="2" t="s">
        <v>89</v>
      </c>
      <c r="CN1" s="3" t="s">
        <v>90</v>
      </c>
      <c r="CO1" s="3" t="s">
        <v>91</v>
      </c>
      <c r="CP1" s="3" t="s">
        <v>92</v>
      </c>
      <c r="CQ1" s="2" t="s">
        <v>93</v>
      </c>
      <c r="CR1" s="2" t="s">
        <v>94</v>
      </c>
      <c r="CS1" s="2" t="s">
        <v>95</v>
      </c>
      <c r="CT1" s="2" t="s">
        <v>96</v>
      </c>
      <c r="CU1" s="2" t="s">
        <v>97</v>
      </c>
      <c r="CV1" s="2" t="s">
        <v>98</v>
      </c>
      <c r="CW1" s="2" t="s">
        <v>99</v>
      </c>
      <c r="CX1" s="2" t="s">
        <v>100</v>
      </c>
      <c r="CY1" s="2" t="s">
        <v>101</v>
      </c>
      <c r="CZ1" s="3" t="s">
        <v>102</v>
      </c>
      <c r="DA1" s="2" t="s">
        <v>103</v>
      </c>
      <c r="DB1" s="2" t="s">
        <v>104</v>
      </c>
      <c r="DC1" s="2" t="s">
        <v>105</v>
      </c>
      <c r="DD1" s="2" t="s">
        <v>106</v>
      </c>
      <c r="DE1" s="2" t="s">
        <v>107</v>
      </c>
      <c r="DF1" s="2" t="s">
        <v>108</v>
      </c>
      <c r="DG1" s="2" t="s">
        <v>109</v>
      </c>
      <c r="DH1" s="2" t="s">
        <v>110</v>
      </c>
      <c r="DI1" s="2" t="s">
        <v>111</v>
      </c>
      <c r="DJ1" s="2" t="s">
        <v>112</v>
      </c>
      <c r="DK1" s="2" t="s">
        <v>113</v>
      </c>
      <c r="DL1" s="2" t="s">
        <v>114</v>
      </c>
      <c r="DM1" s="2" t="s">
        <v>115</v>
      </c>
      <c r="DN1" s="2" t="s">
        <v>116</v>
      </c>
      <c r="DO1" s="2" t="s">
        <v>117</v>
      </c>
      <c r="DP1" s="2" t="s">
        <v>118</v>
      </c>
      <c r="DQ1" s="2" t="s">
        <v>119</v>
      </c>
      <c r="DR1" s="2" t="s">
        <v>120</v>
      </c>
      <c r="DS1" s="2" t="s">
        <v>121</v>
      </c>
      <c r="DT1" s="2" t="s">
        <v>122</v>
      </c>
      <c r="DU1" s="2" t="s">
        <v>123</v>
      </c>
      <c r="DV1" s="2" t="s">
        <v>124</v>
      </c>
      <c r="DW1" s="2" t="s">
        <v>125</v>
      </c>
      <c r="DX1" s="2" t="s">
        <v>126</v>
      </c>
      <c r="DY1" s="2" t="s">
        <v>127</v>
      </c>
      <c r="DZ1" s="2" t="s">
        <v>128</v>
      </c>
      <c r="EA1" s="3" t="s">
        <v>129</v>
      </c>
      <c r="EB1" s="2" t="s">
        <v>130</v>
      </c>
      <c r="EC1" s="2" t="s">
        <v>131</v>
      </c>
      <c r="ED1" s="3" t="s">
        <v>132</v>
      </c>
      <c r="EE1" s="2" t="s">
        <v>133</v>
      </c>
      <c r="EF1" s="2" t="s">
        <v>134</v>
      </c>
      <c r="EG1" s="2" t="s">
        <v>135</v>
      </c>
      <c r="EH1" s="2" t="s">
        <v>136</v>
      </c>
      <c r="EI1" s="2" t="s">
        <v>137</v>
      </c>
      <c r="EJ1" s="2" t="s">
        <v>138</v>
      </c>
      <c r="EK1" s="2" t="s">
        <v>139</v>
      </c>
      <c r="EL1" s="2" t="s">
        <v>140</v>
      </c>
      <c r="EM1" s="2" t="s">
        <v>141</v>
      </c>
      <c r="EN1" s="2" t="s">
        <v>142</v>
      </c>
      <c r="EO1" s="2" t="s">
        <v>143</v>
      </c>
      <c r="EP1" s="3" t="s">
        <v>144</v>
      </c>
      <c r="EQ1" s="2" t="s">
        <v>145</v>
      </c>
      <c r="ER1" s="3" t="s">
        <v>146</v>
      </c>
      <c r="ES1" s="2" t="s">
        <v>147</v>
      </c>
      <c r="ET1" s="2" t="s">
        <v>148</v>
      </c>
      <c r="EU1" s="2" t="s">
        <v>149</v>
      </c>
      <c r="EV1" s="2" t="s">
        <v>150</v>
      </c>
      <c r="EW1" s="3" t="s">
        <v>151</v>
      </c>
      <c r="EX1" s="2" t="s">
        <v>152</v>
      </c>
      <c r="EY1" s="2" t="s">
        <v>153</v>
      </c>
      <c r="EZ1" s="2" t="s">
        <v>154</v>
      </c>
      <c r="FA1" s="3" t="s">
        <v>155</v>
      </c>
      <c r="FB1" s="2" t="s">
        <v>156</v>
      </c>
      <c r="FC1" s="2" t="s">
        <v>157</v>
      </c>
      <c r="FD1" s="2" t="s">
        <v>158</v>
      </c>
      <c r="FE1" s="2" t="s">
        <v>159</v>
      </c>
      <c r="FF1" s="2" t="s">
        <v>160</v>
      </c>
      <c r="FG1" s="2" t="s">
        <v>161</v>
      </c>
      <c r="FH1" s="2" t="s">
        <v>162</v>
      </c>
      <c r="FI1" s="3" t="s">
        <v>163</v>
      </c>
      <c r="FJ1" s="2" t="s">
        <v>164</v>
      </c>
      <c r="FK1" s="3" t="s">
        <v>165</v>
      </c>
      <c r="FL1" s="3" t="s">
        <v>166</v>
      </c>
      <c r="FM1" s="3" t="s">
        <v>167</v>
      </c>
      <c r="FN1" s="2" t="s">
        <v>168</v>
      </c>
      <c r="FO1" s="2" t="s">
        <v>169</v>
      </c>
      <c r="FP1" s="3" t="s">
        <v>170</v>
      </c>
      <c r="FQ1" s="2" t="s">
        <v>171</v>
      </c>
      <c r="FR1" s="2" t="s">
        <v>172</v>
      </c>
      <c r="FS1" s="2" t="s">
        <v>173</v>
      </c>
      <c r="FT1" s="2" t="s">
        <v>174</v>
      </c>
      <c r="FU1" s="2" t="s">
        <v>175</v>
      </c>
      <c r="FV1" s="2" t="s">
        <v>176</v>
      </c>
      <c r="FW1" s="2" t="s">
        <v>177</v>
      </c>
      <c r="FX1" s="2" t="s">
        <v>178</v>
      </c>
      <c r="FY1" s="2" t="s">
        <v>179</v>
      </c>
    </row>
    <row r="2" spans="1:255" ht="15.75" customHeight="1" x14ac:dyDescent="0.35">
      <c r="C2" s="6" t="s">
        <v>180</v>
      </c>
      <c r="D2" s="5" t="s">
        <v>180</v>
      </c>
      <c r="E2" s="5" t="s">
        <v>180</v>
      </c>
      <c r="F2" s="5" t="s">
        <v>180</v>
      </c>
      <c r="G2" s="5" t="s">
        <v>180</v>
      </c>
      <c r="H2" s="5" t="s">
        <v>180</v>
      </c>
      <c r="I2" s="5" t="s">
        <v>180</v>
      </c>
      <c r="J2" s="5" t="s">
        <v>181</v>
      </c>
      <c r="K2" s="5" t="s">
        <v>181</v>
      </c>
      <c r="L2" s="6" t="s">
        <v>182</v>
      </c>
      <c r="M2" s="5" t="s">
        <v>182</v>
      </c>
      <c r="N2" s="6" t="s">
        <v>182</v>
      </c>
      <c r="O2" s="6" t="s">
        <v>182</v>
      </c>
      <c r="P2" s="5" t="s">
        <v>182</v>
      </c>
      <c r="Q2" s="6" t="s">
        <v>182</v>
      </c>
      <c r="R2" s="5" t="s">
        <v>182</v>
      </c>
      <c r="S2" s="5" t="s">
        <v>183</v>
      </c>
      <c r="T2" s="5" t="s">
        <v>184</v>
      </c>
      <c r="U2" s="5" t="s">
        <v>184</v>
      </c>
      <c r="V2" s="5" t="s">
        <v>184</v>
      </c>
      <c r="W2" s="5" t="s">
        <v>184</v>
      </c>
      <c r="X2" s="5" t="s">
        <v>184</v>
      </c>
      <c r="Y2" s="5" t="s">
        <v>185</v>
      </c>
      <c r="Z2" s="5" t="s">
        <v>185</v>
      </c>
      <c r="AA2" s="5" t="s">
        <v>186</v>
      </c>
      <c r="AB2" s="6" t="s">
        <v>186</v>
      </c>
      <c r="AC2" s="5" t="s">
        <v>187</v>
      </c>
      <c r="AD2" s="5" t="s">
        <v>187</v>
      </c>
      <c r="AE2" s="5" t="s">
        <v>188</v>
      </c>
      <c r="AF2" s="5" t="s">
        <v>188</v>
      </c>
      <c r="AG2" s="5" t="s">
        <v>189</v>
      </c>
      <c r="AH2" s="5" t="s">
        <v>190</v>
      </c>
      <c r="AI2" s="5" t="s">
        <v>190</v>
      </c>
      <c r="AJ2" s="5" t="s">
        <v>190</v>
      </c>
      <c r="AK2" s="5" t="s">
        <v>191</v>
      </c>
      <c r="AL2" s="6" t="s">
        <v>191</v>
      </c>
      <c r="AM2" s="5" t="s">
        <v>192</v>
      </c>
      <c r="AN2" s="6" t="s">
        <v>193</v>
      </c>
      <c r="AO2" s="5" t="s">
        <v>194</v>
      </c>
      <c r="AP2" s="6" t="s">
        <v>195</v>
      </c>
      <c r="AQ2" s="5" t="s">
        <v>196</v>
      </c>
      <c r="AR2" s="6" t="s">
        <v>197</v>
      </c>
      <c r="AS2" s="6" t="s">
        <v>198</v>
      </c>
      <c r="AT2" s="6" t="s">
        <v>199</v>
      </c>
      <c r="AU2" s="5" t="s">
        <v>199</v>
      </c>
      <c r="AV2" s="5" t="s">
        <v>199</v>
      </c>
      <c r="AW2" s="5" t="s">
        <v>199</v>
      </c>
      <c r="AX2" s="5" t="s">
        <v>199</v>
      </c>
      <c r="AY2" s="5" t="s">
        <v>200</v>
      </c>
      <c r="AZ2" s="5" t="s">
        <v>200</v>
      </c>
      <c r="BA2" s="6" t="s">
        <v>200</v>
      </c>
      <c r="BB2" s="5" t="s">
        <v>200</v>
      </c>
      <c r="BC2" s="5" t="s">
        <v>200</v>
      </c>
      <c r="BD2" s="5" t="s">
        <v>200</v>
      </c>
      <c r="BE2" s="5" t="s">
        <v>200</v>
      </c>
      <c r="BF2" s="5" t="s">
        <v>200</v>
      </c>
      <c r="BG2" s="52" t="s">
        <v>200</v>
      </c>
      <c r="BH2" s="5" t="s">
        <v>200</v>
      </c>
      <c r="BI2" s="5" t="s">
        <v>200</v>
      </c>
      <c r="BJ2" s="5" t="s">
        <v>200</v>
      </c>
      <c r="BK2" s="5" t="s">
        <v>200</v>
      </c>
      <c r="BL2" s="5" t="s">
        <v>200</v>
      </c>
      <c r="BM2" s="6" t="s">
        <v>200</v>
      </c>
      <c r="BN2" s="5" t="s">
        <v>201</v>
      </c>
      <c r="BO2" s="5" t="s">
        <v>201</v>
      </c>
      <c r="BP2" s="5" t="s">
        <v>201</v>
      </c>
      <c r="BQ2" s="5" t="s">
        <v>202</v>
      </c>
      <c r="BR2" s="5" t="s">
        <v>202</v>
      </c>
      <c r="BS2" s="5" t="s">
        <v>202</v>
      </c>
      <c r="BT2" s="5" t="s">
        <v>203</v>
      </c>
      <c r="BU2" s="5" t="s">
        <v>204</v>
      </c>
      <c r="BV2" s="6" t="s">
        <v>204</v>
      </c>
      <c r="BW2" s="5" t="s">
        <v>205</v>
      </c>
      <c r="BX2" s="5" t="s">
        <v>206</v>
      </c>
      <c r="BY2" s="5" t="s">
        <v>207</v>
      </c>
      <c r="BZ2" s="5" t="s">
        <v>207</v>
      </c>
      <c r="CA2" s="5" t="s">
        <v>208</v>
      </c>
      <c r="CB2" s="5" t="s">
        <v>209</v>
      </c>
      <c r="CC2" s="5" t="s">
        <v>210</v>
      </c>
      <c r="CD2" s="5" t="s">
        <v>210</v>
      </c>
      <c r="CE2" s="5" t="s">
        <v>211</v>
      </c>
      <c r="CF2" s="5" t="s">
        <v>211</v>
      </c>
      <c r="CG2" s="5" t="s">
        <v>211</v>
      </c>
      <c r="CH2" s="5" t="s">
        <v>211</v>
      </c>
      <c r="CI2" s="5" t="s">
        <v>211</v>
      </c>
      <c r="CJ2" s="6" t="s">
        <v>212</v>
      </c>
      <c r="CK2" s="5" t="s">
        <v>213</v>
      </c>
      <c r="CL2" s="5" t="s">
        <v>213</v>
      </c>
      <c r="CM2" s="5" t="s">
        <v>213</v>
      </c>
      <c r="CN2" s="6" t="s">
        <v>214</v>
      </c>
      <c r="CO2" s="6" t="s">
        <v>214</v>
      </c>
      <c r="CP2" s="6" t="s">
        <v>214</v>
      </c>
      <c r="CQ2" s="5" t="s">
        <v>215</v>
      </c>
      <c r="CR2" s="5" t="s">
        <v>215</v>
      </c>
      <c r="CS2" s="5" t="s">
        <v>215</v>
      </c>
      <c r="CT2" s="5" t="s">
        <v>215</v>
      </c>
      <c r="CU2" s="5" t="s">
        <v>215</v>
      </c>
      <c r="CV2" s="5" t="s">
        <v>215</v>
      </c>
      <c r="CW2" s="5" t="s">
        <v>216</v>
      </c>
      <c r="CX2" s="5" t="s">
        <v>216</v>
      </c>
      <c r="CY2" s="5" t="s">
        <v>216</v>
      </c>
      <c r="CZ2" s="6" t="s">
        <v>217</v>
      </c>
      <c r="DA2" s="5" t="s">
        <v>217</v>
      </c>
      <c r="DB2" s="5" t="s">
        <v>217</v>
      </c>
      <c r="DC2" s="5" t="s">
        <v>217</v>
      </c>
      <c r="DD2" s="5" t="s">
        <v>218</v>
      </c>
      <c r="DE2" s="5" t="s">
        <v>218</v>
      </c>
      <c r="DF2" s="5" t="s">
        <v>218</v>
      </c>
      <c r="DG2" s="5" t="s">
        <v>219</v>
      </c>
      <c r="DH2" s="5" t="s">
        <v>220</v>
      </c>
      <c r="DI2" s="5" t="s">
        <v>221</v>
      </c>
      <c r="DJ2" s="5" t="s">
        <v>222</v>
      </c>
      <c r="DK2" s="5" t="s">
        <v>221</v>
      </c>
      <c r="DL2" s="5" t="s">
        <v>223</v>
      </c>
      <c r="DM2" s="5" t="s">
        <v>223</v>
      </c>
      <c r="DN2" s="5" t="s">
        <v>224</v>
      </c>
      <c r="DO2" s="5" t="s">
        <v>224</v>
      </c>
      <c r="DP2" s="5" t="s">
        <v>224</v>
      </c>
      <c r="DQ2" s="5" t="s">
        <v>224</v>
      </c>
      <c r="DR2" s="5" t="s">
        <v>225</v>
      </c>
      <c r="DS2" s="5" t="s">
        <v>225</v>
      </c>
      <c r="DT2" s="5" t="s">
        <v>225</v>
      </c>
      <c r="DU2" s="5" t="s">
        <v>225</v>
      </c>
      <c r="DV2" s="5" t="s">
        <v>225</v>
      </c>
      <c r="DW2" s="5" t="s">
        <v>225</v>
      </c>
      <c r="DX2" s="5" t="s">
        <v>226</v>
      </c>
      <c r="DY2" s="5" t="s">
        <v>226</v>
      </c>
      <c r="DZ2" s="5" t="s">
        <v>227</v>
      </c>
      <c r="EA2" s="6" t="s">
        <v>227</v>
      </c>
      <c r="EB2" s="5" t="s">
        <v>228</v>
      </c>
      <c r="EC2" s="5" t="s">
        <v>228</v>
      </c>
      <c r="ED2" s="6" t="s">
        <v>229</v>
      </c>
      <c r="EE2" s="5" t="s">
        <v>230</v>
      </c>
      <c r="EF2" s="5" t="s">
        <v>230</v>
      </c>
      <c r="EG2" s="5" t="s">
        <v>230</v>
      </c>
      <c r="EH2" s="5" t="s">
        <v>230</v>
      </c>
      <c r="EI2" s="5" t="s">
        <v>231</v>
      </c>
      <c r="EJ2" s="5" t="s">
        <v>231</v>
      </c>
      <c r="EK2" s="5" t="s">
        <v>232</v>
      </c>
      <c r="EL2" s="5" t="s">
        <v>232</v>
      </c>
      <c r="EM2" s="5" t="s">
        <v>233</v>
      </c>
      <c r="EN2" s="5" t="s">
        <v>233</v>
      </c>
      <c r="EO2" s="5" t="s">
        <v>233</v>
      </c>
      <c r="EP2" s="6" t="s">
        <v>234</v>
      </c>
      <c r="EQ2" s="5" t="s">
        <v>234</v>
      </c>
      <c r="ER2" s="6" t="s">
        <v>234</v>
      </c>
      <c r="ES2" s="5" t="s">
        <v>235</v>
      </c>
      <c r="ET2" s="5" t="s">
        <v>235</v>
      </c>
      <c r="EU2" s="5" t="s">
        <v>235</v>
      </c>
      <c r="EV2" s="5" t="s">
        <v>236</v>
      </c>
      <c r="EW2" s="6" t="s">
        <v>237</v>
      </c>
      <c r="EX2" s="5" t="s">
        <v>237</v>
      </c>
      <c r="EY2" s="5" t="s">
        <v>238</v>
      </c>
      <c r="EZ2" s="5" t="s">
        <v>238</v>
      </c>
      <c r="FA2" s="6" t="s">
        <v>239</v>
      </c>
      <c r="FB2" s="5" t="s">
        <v>240</v>
      </c>
      <c r="FC2" s="5" t="s">
        <v>240</v>
      </c>
      <c r="FD2" s="5" t="s">
        <v>241</v>
      </c>
      <c r="FE2" s="5" t="s">
        <v>241</v>
      </c>
      <c r="FF2" s="5" t="s">
        <v>241</v>
      </c>
      <c r="FG2" s="5" t="s">
        <v>241</v>
      </c>
      <c r="FH2" s="5" t="s">
        <v>241</v>
      </c>
      <c r="FI2" s="6" t="s">
        <v>242</v>
      </c>
      <c r="FJ2" s="5" t="s">
        <v>242</v>
      </c>
      <c r="FK2" s="6" t="s">
        <v>242</v>
      </c>
      <c r="FL2" s="6" t="s">
        <v>242</v>
      </c>
      <c r="FM2" s="6" t="s">
        <v>242</v>
      </c>
      <c r="FN2" s="5" t="s">
        <v>242</v>
      </c>
      <c r="FO2" s="5" t="s">
        <v>242</v>
      </c>
      <c r="FP2" s="6" t="s">
        <v>242</v>
      </c>
      <c r="FQ2" s="5" t="s">
        <v>242</v>
      </c>
      <c r="FR2" s="5" t="s">
        <v>242</v>
      </c>
      <c r="FS2" s="5" t="s">
        <v>242</v>
      </c>
      <c r="FT2" s="5" t="s">
        <v>242</v>
      </c>
      <c r="FU2" s="5" t="s">
        <v>243</v>
      </c>
      <c r="FV2" s="5" t="s">
        <v>243</v>
      </c>
      <c r="FW2" s="5" t="s">
        <v>243</v>
      </c>
      <c r="FX2" s="5" t="s">
        <v>243</v>
      </c>
      <c r="FY2" s="5" t="s">
        <v>244</v>
      </c>
    </row>
    <row r="3" spans="1:255" s="7" customFormat="1" ht="30" customHeight="1" x14ac:dyDescent="0.35">
      <c r="C3" s="10" t="s">
        <v>245</v>
      </c>
      <c r="D3" s="9" t="s">
        <v>246</v>
      </c>
      <c r="E3" s="9" t="s">
        <v>247</v>
      </c>
      <c r="F3" s="9" t="s">
        <v>248</v>
      </c>
      <c r="G3" s="9" t="s">
        <v>249</v>
      </c>
      <c r="H3" s="9" t="s">
        <v>250</v>
      </c>
      <c r="I3" s="9" t="s">
        <v>251</v>
      </c>
      <c r="J3" s="9" t="s">
        <v>181</v>
      </c>
      <c r="K3" s="9" t="s">
        <v>252</v>
      </c>
      <c r="L3" s="10" t="s">
        <v>253</v>
      </c>
      <c r="M3" s="9" t="s">
        <v>254</v>
      </c>
      <c r="N3" s="10" t="s">
        <v>255</v>
      </c>
      <c r="O3" s="10" t="s">
        <v>256</v>
      </c>
      <c r="P3" s="9" t="s">
        <v>257</v>
      </c>
      <c r="Q3" s="10" t="s">
        <v>258</v>
      </c>
      <c r="R3" s="9" t="s">
        <v>259</v>
      </c>
      <c r="S3" s="9" t="s">
        <v>183</v>
      </c>
      <c r="T3" s="9" t="s">
        <v>260</v>
      </c>
      <c r="U3" s="9" t="s">
        <v>261</v>
      </c>
      <c r="V3" s="9" t="s">
        <v>262</v>
      </c>
      <c r="W3" s="9" t="s">
        <v>263</v>
      </c>
      <c r="X3" s="9" t="s">
        <v>264</v>
      </c>
      <c r="Y3" s="9" t="s">
        <v>215</v>
      </c>
      <c r="Z3" s="9" t="s">
        <v>265</v>
      </c>
      <c r="AA3" s="9" t="s">
        <v>266</v>
      </c>
      <c r="AB3" s="10" t="s">
        <v>186</v>
      </c>
      <c r="AC3" s="9" t="s">
        <v>267</v>
      </c>
      <c r="AD3" s="9" t="s">
        <v>268</v>
      </c>
      <c r="AE3" s="9" t="s">
        <v>211</v>
      </c>
      <c r="AF3" s="9" t="s">
        <v>269</v>
      </c>
      <c r="AG3" s="9" t="s">
        <v>189</v>
      </c>
      <c r="AH3" s="9" t="s">
        <v>270</v>
      </c>
      <c r="AI3" s="9" t="s">
        <v>271</v>
      </c>
      <c r="AJ3" s="9" t="s">
        <v>272</v>
      </c>
      <c r="AK3" s="9" t="s">
        <v>273</v>
      </c>
      <c r="AL3" s="10" t="s">
        <v>274</v>
      </c>
      <c r="AM3" s="9" t="s">
        <v>192</v>
      </c>
      <c r="AN3" s="10" t="s">
        <v>275</v>
      </c>
      <c r="AO3" s="9" t="s">
        <v>194</v>
      </c>
      <c r="AP3" s="10" t="s">
        <v>195</v>
      </c>
      <c r="AQ3" s="9" t="s">
        <v>196</v>
      </c>
      <c r="AR3" s="10" t="s">
        <v>197</v>
      </c>
      <c r="AS3" s="10" t="s">
        <v>198</v>
      </c>
      <c r="AT3" s="10" t="s">
        <v>276</v>
      </c>
      <c r="AU3" s="9" t="s">
        <v>210</v>
      </c>
      <c r="AV3" s="9" t="s">
        <v>277</v>
      </c>
      <c r="AW3" s="9" t="s">
        <v>199</v>
      </c>
      <c r="AX3" s="9" t="s">
        <v>278</v>
      </c>
      <c r="AY3" s="9" t="s">
        <v>279</v>
      </c>
      <c r="AZ3" s="9" t="s">
        <v>280</v>
      </c>
      <c r="BA3" s="10" t="s">
        <v>281</v>
      </c>
      <c r="BB3" s="9" t="s">
        <v>282</v>
      </c>
      <c r="BC3" s="9" t="s">
        <v>283</v>
      </c>
      <c r="BD3" s="9" t="s">
        <v>284</v>
      </c>
      <c r="BE3" s="9" t="s">
        <v>285</v>
      </c>
      <c r="BF3" s="9" t="s">
        <v>286</v>
      </c>
      <c r="BG3" s="51" t="s">
        <v>287</v>
      </c>
      <c r="BH3" s="9" t="s">
        <v>288</v>
      </c>
      <c r="BI3" s="9" t="s">
        <v>289</v>
      </c>
      <c r="BJ3" s="9" t="s">
        <v>290</v>
      </c>
      <c r="BK3" s="9" t="s">
        <v>291</v>
      </c>
      <c r="BL3" s="9" t="s">
        <v>292</v>
      </c>
      <c r="BM3" s="10" t="s">
        <v>293</v>
      </c>
      <c r="BN3" s="9" t="s">
        <v>294</v>
      </c>
      <c r="BO3" s="9" t="s">
        <v>295</v>
      </c>
      <c r="BP3" s="9" t="s">
        <v>296</v>
      </c>
      <c r="BQ3" s="9" t="s">
        <v>297</v>
      </c>
      <c r="BR3" s="9" t="s">
        <v>298</v>
      </c>
      <c r="BS3" s="9" t="s">
        <v>299</v>
      </c>
      <c r="BT3" s="9" t="s">
        <v>203</v>
      </c>
      <c r="BU3" s="9" t="s">
        <v>300</v>
      </c>
      <c r="BV3" s="10" t="s">
        <v>301</v>
      </c>
      <c r="BW3" s="9" t="s">
        <v>205</v>
      </c>
      <c r="BX3" s="9" t="s">
        <v>206</v>
      </c>
      <c r="BY3" s="9" t="s">
        <v>207</v>
      </c>
      <c r="BZ3" s="9" t="s">
        <v>302</v>
      </c>
      <c r="CA3" s="9" t="s">
        <v>303</v>
      </c>
      <c r="CB3" s="9" t="s">
        <v>209</v>
      </c>
      <c r="CC3" s="9" t="s">
        <v>304</v>
      </c>
      <c r="CD3" s="9" t="s">
        <v>305</v>
      </c>
      <c r="CE3" s="9" t="s">
        <v>306</v>
      </c>
      <c r="CF3" s="9" t="s">
        <v>307</v>
      </c>
      <c r="CG3" s="9" t="s">
        <v>308</v>
      </c>
      <c r="CH3" s="9" t="s">
        <v>309</v>
      </c>
      <c r="CI3" s="9" t="s">
        <v>310</v>
      </c>
      <c r="CJ3" s="10" t="s">
        <v>212</v>
      </c>
      <c r="CK3" s="9" t="s">
        <v>311</v>
      </c>
      <c r="CL3" s="9" t="s">
        <v>312</v>
      </c>
      <c r="CM3" s="9" t="s">
        <v>313</v>
      </c>
      <c r="CN3" s="10" t="s">
        <v>314</v>
      </c>
      <c r="CO3" s="10" t="s">
        <v>315</v>
      </c>
      <c r="CP3" s="10" t="s">
        <v>316</v>
      </c>
      <c r="CQ3" s="9" t="s">
        <v>317</v>
      </c>
      <c r="CR3" s="9" t="s">
        <v>318</v>
      </c>
      <c r="CS3" s="9" t="s">
        <v>319</v>
      </c>
      <c r="CT3" s="9" t="s">
        <v>320</v>
      </c>
      <c r="CU3" s="9" t="s">
        <v>321</v>
      </c>
      <c r="CV3" s="9" t="s">
        <v>322</v>
      </c>
      <c r="CW3" s="9" t="s">
        <v>323</v>
      </c>
      <c r="CX3" s="9" t="s">
        <v>324</v>
      </c>
      <c r="CY3" s="9" t="s">
        <v>325</v>
      </c>
      <c r="CZ3" s="10" t="s">
        <v>326</v>
      </c>
      <c r="DA3" s="9" t="s">
        <v>327</v>
      </c>
      <c r="DB3" s="9" t="s">
        <v>328</v>
      </c>
      <c r="DC3" s="9" t="s">
        <v>329</v>
      </c>
      <c r="DD3" s="9" t="s">
        <v>330</v>
      </c>
      <c r="DE3" s="9" t="s">
        <v>329</v>
      </c>
      <c r="DF3" s="9" t="s">
        <v>331</v>
      </c>
      <c r="DG3" s="9" t="s">
        <v>332</v>
      </c>
      <c r="DH3" s="9" t="s">
        <v>220</v>
      </c>
      <c r="DI3" s="9" t="s">
        <v>221</v>
      </c>
      <c r="DJ3" s="9" t="s">
        <v>196</v>
      </c>
      <c r="DK3" s="9" t="s">
        <v>333</v>
      </c>
      <c r="DL3" s="9" t="s">
        <v>223</v>
      </c>
      <c r="DM3" s="9" t="s">
        <v>334</v>
      </c>
      <c r="DN3" s="9" t="s">
        <v>335</v>
      </c>
      <c r="DO3" s="9" t="s">
        <v>336</v>
      </c>
      <c r="DP3" s="9" t="s">
        <v>337</v>
      </c>
      <c r="DQ3" s="9" t="s">
        <v>338</v>
      </c>
      <c r="DR3" s="9" t="s">
        <v>339</v>
      </c>
      <c r="DS3" s="9" t="s">
        <v>340</v>
      </c>
      <c r="DT3" s="9" t="s">
        <v>341</v>
      </c>
      <c r="DU3" s="9" t="s">
        <v>342</v>
      </c>
      <c r="DV3" s="9" t="s">
        <v>343</v>
      </c>
      <c r="DW3" s="9" t="s">
        <v>344</v>
      </c>
      <c r="DX3" s="9" t="s">
        <v>226</v>
      </c>
      <c r="DY3" s="9" t="s">
        <v>345</v>
      </c>
      <c r="DZ3" s="9" t="s">
        <v>346</v>
      </c>
      <c r="EA3" s="10" t="s">
        <v>227</v>
      </c>
      <c r="EB3" s="9" t="s">
        <v>347</v>
      </c>
      <c r="EC3" s="9" t="s">
        <v>348</v>
      </c>
      <c r="ED3" s="10" t="s">
        <v>349</v>
      </c>
      <c r="EE3" s="9" t="s">
        <v>350</v>
      </c>
      <c r="EF3" s="9" t="s">
        <v>351</v>
      </c>
      <c r="EG3" s="9" t="s">
        <v>352</v>
      </c>
      <c r="EH3" s="9" t="s">
        <v>353</v>
      </c>
      <c r="EI3" s="9" t="s">
        <v>354</v>
      </c>
      <c r="EJ3" s="9" t="s">
        <v>355</v>
      </c>
      <c r="EK3" s="9" t="s">
        <v>356</v>
      </c>
      <c r="EL3" s="9" t="s">
        <v>357</v>
      </c>
      <c r="EM3" s="9" t="s">
        <v>358</v>
      </c>
      <c r="EN3" s="9" t="s">
        <v>359</v>
      </c>
      <c r="EO3" s="9" t="s">
        <v>360</v>
      </c>
      <c r="EP3" s="10" t="s">
        <v>361</v>
      </c>
      <c r="EQ3" s="9" t="s">
        <v>362</v>
      </c>
      <c r="ER3" s="10" t="s">
        <v>363</v>
      </c>
      <c r="ES3" s="9" t="s">
        <v>364</v>
      </c>
      <c r="ET3" s="9" t="s">
        <v>220</v>
      </c>
      <c r="EU3" s="9" t="s">
        <v>365</v>
      </c>
      <c r="EV3" s="9" t="s">
        <v>366</v>
      </c>
      <c r="EW3" s="10" t="s">
        <v>367</v>
      </c>
      <c r="EX3" s="9" t="s">
        <v>368</v>
      </c>
      <c r="EY3" s="9" t="s">
        <v>369</v>
      </c>
      <c r="EZ3" s="9" t="s">
        <v>370</v>
      </c>
      <c r="FA3" s="10" t="s">
        <v>239</v>
      </c>
      <c r="FB3" s="9" t="s">
        <v>371</v>
      </c>
      <c r="FC3" s="9" t="s">
        <v>372</v>
      </c>
      <c r="FD3" s="9" t="s">
        <v>373</v>
      </c>
      <c r="FE3" s="9" t="s">
        <v>374</v>
      </c>
      <c r="FF3" s="9" t="s">
        <v>375</v>
      </c>
      <c r="FG3" s="9" t="s">
        <v>376</v>
      </c>
      <c r="FH3" s="9" t="s">
        <v>377</v>
      </c>
      <c r="FI3" s="10" t="s">
        <v>378</v>
      </c>
      <c r="FJ3" s="9" t="s">
        <v>379</v>
      </c>
      <c r="FK3" s="10" t="s">
        <v>380</v>
      </c>
      <c r="FL3" s="10" t="s">
        <v>381</v>
      </c>
      <c r="FM3" s="10" t="s">
        <v>382</v>
      </c>
      <c r="FN3" s="9" t="s">
        <v>383</v>
      </c>
      <c r="FO3" s="9" t="s">
        <v>384</v>
      </c>
      <c r="FP3" s="10" t="s">
        <v>385</v>
      </c>
      <c r="FQ3" s="9" t="s">
        <v>386</v>
      </c>
      <c r="FR3" s="9" t="s">
        <v>387</v>
      </c>
      <c r="FS3" s="9" t="s">
        <v>388</v>
      </c>
      <c r="FT3" s="9" t="s">
        <v>389</v>
      </c>
      <c r="FU3" s="9" t="s">
        <v>243</v>
      </c>
      <c r="FV3" s="9" t="s">
        <v>390</v>
      </c>
      <c r="FW3" s="9" t="s">
        <v>391</v>
      </c>
      <c r="FX3" s="9" t="s">
        <v>392</v>
      </c>
      <c r="FY3" s="9" t="s">
        <v>393</v>
      </c>
    </row>
    <row r="4" spans="1:255" x14ac:dyDescent="0.25">
      <c r="FY4" s="11"/>
    </row>
    <row r="5" spans="1:255" s="12" customFormat="1" x14ac:dyDescent="0.25">
      <c r="A5" s="12" t="s">
        <v>420</v>
      </c>
      <c r="C5" s="13">
        <v>6522.7</v>
      </c>
      <c r="D5" s="13">
        <v>35527.199999999997</v>
      </c>
      <c r="E5" s="13">
        <v>5502.8</v>
      </c>
      <c r="F5" s="13">
        <v>22249.5</v>
      </c>
      <c r="G5" s="13">
        <v>1573</v>
      </c>
      <c r="H5" s="13">
        <v>1113.5</v>
      </c>
      <c r="I5" s="13">
        <v>7730.6999999999989</v>
      </c>
      <c r="J5" s="13">
        <v>2159.4</v>
      </c>
      <c r="K5" s="13">
        <v>263</v>
      </c>
      <c r="L5" s="13">
        <v>2245.9</v>
      </c>
      <c r="M5" s="13">
        <v>1068.9000000000001</v>
      </c>
      <c r="N5" s="13">
        <v>51854</v>
      </c>
      <c r="O5" s="13">
        <v>13522.3</v>
      </c>
      <c r="P5" s="13">
        <v>330</v>
      </c>
      <c r="Q5" s="13">
        <v>36706.5</v>
      </c>
      <c r="R5" s="13">
        <v>6066.5</v>
      </c>
      <c r="S5" s="13">
        <v>1631.5</v>
      </c>
      <c r="T5" s="13">
        <v>163.30000000000001</v>
      </c>
      <c r="U5" s="13">
        <v>52.3</v>
      </c>
      <c r="V5" s="13">
        <v>264</v>
      </c>
      <c r="W5" s="13">
        <v>210.4</v>
      </c>
      <c r="X5" s="13">
        <v>50</v>
      </c>
      <c r="Y5" s="13">
        <v>954</v>
      </c>
      <c r="Z5" s="13">
        <v>231.3</v>
      </c>
      <c r="AA5" s="13">
        <v>31107.200000000001</v>
      </c>
      <c r="AB5" s="13">
        <v>28046.7</v>
      </c>
      <c r="AC5" s="13">
        <v>940</v>
      </c>
      <c r="AD5" s="13">
        <v>1259.4000000000001</v>
      </c>
      <c r="AE5" s="13">
        <v>94.6</v>
      </c>
      <c r="AF5" s="13">
        <v>171</v>
      </c>
      <c r="AG5" s="13">
        <v>624.79999999999995</v>
      </c>
      <c r="AH5" s="13">
        <v>1004.3</v>
      </c>
      <c r="AI5" s="13">
        <v>385.5</v>
      </c>
      <c r="AJ5" s="13">
        <v>164</v>
      </c>
      <c r="AK5" s="13">
        <v>177.4</v>
      </c>
      <c r="AL5" s="13">
        <v>276</v>
      </c>
      <c r="AM5" s="13">
        <v>388.1</v>
      </c>
      <c r="AN5" s="13">
        <v>328.3</v>
      </c>
      <c r="AO5" s="13">
        <v>4477.2</v>
      </c>
      <c r="AP5" s="13">
        <v>84847.5</v>
      </c>
      <c r="AQ5" s="13">
        <v>240.2</v>
      </c>
      <c r="AR5" s="13">
        <v>61854.240000000005</v>
      </c>
      <c r="AS5" s="13">
        <v>6398.9</v>
      </c>
      <c r="AT5" s="13">
        <v>2335.9</v>
      </c>
      <c r="AU5" s="13">
        <v>291</v>
      </c>
      <c r="AV5" s="13">
        <v>313.3</v>
      </c>
      <c r="AW5" s="13">
        <v>256</v>
      </c>
      <c r="AX5" s="13">
        <v>68</v>
      </c>
      <c r="AY5" s="13">
        <v>425.6</v>
      </c>
      <c r="AZ5" s="13">
        <v>12573.9</v>
      </c>
      <c r="BA5" s="13">
        <v>9256.2999999999993</v>
      </c>
      <c r="BB5" s="13">
        <v>7775.2</v>
      </c>
      <c r="BC5" s="13">
        <v>22660.2</v>
      </c>
      <c r="BD5" s="13">
        <v>3621</v>
      </c>
      <c r="BE5" s="13">
        <v>1298.8</v>
      </c>
      <c r="BF5" s="13">
        <v>25605.5</v>
      </c>
      <c r="BG5" s="13">
        <v>930</v>
      </c>
      <c r="BH5" s="13">
        <v>593.29999999999995</v>
      </c>
      <c r="BI5" s="13">
        <v>261.8</v>
      </c>
      <c r="BJ5" s="13">
        <v>6317.4</v>
      </c>
      <c r="BK5" s="13">
        <v>30388.400000000001</v>
      </c>
      <c r="BL5" s="13">
        <v>119.9</v>
      </c>
      <c r="BM5" s="13">
        <v>364.5</v>
      </c>
      <c r="BN5" s="13">
        <v>3293.1</v>
      </c>
      <c r="BO5" s="13">
        <v>1299.0999999999999</v>
      </c>
      <c r="BP5" s="13">
        <v>181.8</v>
      </c>
      <c r="BQ5" s="13">
        <v>5660.7</v>
      </c>
      <c r="BR5" s="13">
        <v>4505.2</v>
      </c>
      <c r="BS5" s="13">
        <v>1136.5</v>
      </c>
      <c r="BT5" s="13">
        <v>404.1</v>
      </c>
      <c r="BU5" s="13">
        <v>410</v>
      </c>
      <c r="BV5" s="13">
        <v>1248.2</v>
      </c>
      <c r="BW5" s="13">
        <v>2002.5</v>
      </c>
      <c r="BX5" s="13">
        <v>69.8</v>
      </c>
      <c r="BY5" s="13">
        <v>470.3</v>
      </c>
      <c r="BZ5" s="13">
        <v>206</v>
      </c>
      <c r="CA5" s="13">
        <v>153.30000000000001</v>
      </c>
      <c r="CB5" s="13">
        <v>75996.34</v>
      </c>
      <c r="CC5" s="13">
        <v>192</v>
      </c>
      <c r="CD5" s="13">
        <v>215.3</v>
      </c>
      <c r="CE5" s="13">
        <v>153.80000000000001</v>
      </c>
      <c r="CF5" s="13">
        <v>126.9</v>
      </c>
      <c r="CG5" s="13">
        <v>204.3</v>
      </c>
      <c r="CH5" s="13">
        <v>103.2</v>
      </c>
      <c r="CI5" s="13">
        <v>703.3</v>
      </c>
      <c r="CJ5" s="13">
        <v>928.6</v>
      </c>
      <c r="CK5" s="13">
        <v>5139.1200000000008</v>
      </c>
      <c r="CL5" s="13">
        <v>1310.0999999999999</v>
      </c>
      <c r="CM5" s="13">
        <v>744.5</v>
      </c>
      <c r="CN5" s="13">
        <v>29399.82</v>
      </c>
      <c r="CO5" s="13">
        <v>14778.3</v>
      </c>
      <c r="CP5" s="13">
        <v>1005.2</v>
      </c>
      <c r="CQ5" s="13">
        <v>802.1</v>
      </c>
      <c r="CR5" s="13">
        <v>234.3</v>
      </c>
      <c r="CS5" s="13">
        <v>319.39999999999998</v>
      </c>
      <c r="CT5" s="13">
        <v>104.3</v>
      </c>
      <c r="CU5" s="13">
        <v>406</v>
      </c>
      <c r="CV5" s="13">
        <v>50</v>
      </c>
      <c r="CW5" s="13">
        <v>205</v>
      </c>
      <c r="CX5" s="13">
        <v>470.5</v>
      </c>
      <c r="CY5" s="13">
        <v>50</v>
      </c>
      <c r="CZ5" s="13">
        <v>1909.1</v>
      </c>
      <c r="DA5" s="13">
        <v>202.3</v>
      </c>
      <c r="DB5" s="13">
        <v>322.5</v>
      </c>
      <c r="DC5" s="13">
        <v>182</v>
      </c>
      <c r="DD5" s="13">
        <v>157</v>
      </c>
      <c r="DE5" s="13">
        <v>316.8</v>
      </c>
      <c r="DF5" s="13">
        <v>20259.960000000003</v>
      </c>
      <c r="DG5" s="13">
        <v>95</v>
      </c>
      <c r="DH5" s="13">
        <v>1906.6</v>
      </c>
      <c r="DI5" s="13">
        <v>2484.1</v>
      </c>
      <c r="DJ5" s="13">
        <v>640</v>
      </c>
      <c r="DK5" s="13">
        <v>485.5</v>
      </c>
      <c r="DL5" s="13">
        <v>5728.7</v>
      </c>
      <c r="DM5" s="13">
        <v>234.8</v>
      </c>
      <c r="DN5" s="13">
        <v>1303.0999999999999</v>
      </c>
      <c r="DO5" s="13">
        <v>3231</v>
      </c>
      <c r="DP5" s="13">
        <v>201</v>
      </c>
      <c r="DQ5" s="13">
        <v>817</v>
      </c>
      <c r="DR5" s="13">
        <v>1367.8</v>
      </c>
      <c r="DS5" s="13">
        <v>671.2</v>
      </c>
      <c r="DT5" s="13">
        <v>180.5</v>
      </c>
      <c r="DU5" s="13">
        <v>359.7</v>
      </c>
      <c r="DV5" s="13">
        <v>213.8</v>
      </c>
      <c r="DW5" s="13">
        <v>311.89999999999998</v>
      </c>
      <c r="DX5" s="13">
        <v>166.8</v>
      </c>
      <c r="DY5" s="13">
        <v>312.7</v>
      </c>
      <c r="DZ5" s="13">
        <v>739</v>
      </c>
      <c r="EA5" s="13">
        <v>551.79999999999995</v>
      </c>
      <c r="EB5" s="13">
        <v>570.9</v>
      </c>
      <c r="EC5" s="13">
        <v>302.2</v>
      </c>
      <c r="ED5" s="13">
        <v>1586.6</v>
      </c>
      <c r="EE5" s="13">
        <v>193.5</v>
      </c>
      <c r="EF5" s="13">
        <v>1434.6</v>
      </c>
      <c r="EG5" s="13">
        <v>256.60000000000002</v>
      </c>
      <c r="EH5" s="13">
        <v>251</v>
      </c>
      <c r="EI5" s="13">
        <v>14492.9</v>
      </c>
      <c r="EJ5" s="13">
        <v>10327.200000000001</v>
      </c>
      <c r="EK5" s="13">
        <v>686</v>
      </c>
      <c r="EL5" s="13">
        <v>467.5</v>
      </c>
      <c r="EM5" s="13">
        <v>395.9</v>
      </c>
      <c r="EN5" s="13">
        <v>1001.6</v>
      </c>
      <c r="EO5" s="13">
        <v>327.5</v>
      </c>
      <c r="EP5" s="13">
        <v>421</v>
      </c>
      <c r="EQ5" s="13">
        <v>2567.5</v>
      </c>
      <c r="ER5" s="13">
        <v>313.5</v>
      </c>
      <c r="ES5" s="13">
        <v>175.4</v>
      </c>
      <c r="ET5" s="13">
        <v>196.4</v>
      </c>
      <c r="EU5" s="13">
        <v>577.5</v>
      </c>
      <c r="EV5" s="13">
        <v>76.5</v>
      </c>
      <c r="EW5" s="13">
        <v>863.6</v>
      </c>
      <c r="EX5" s="13">
        <v>170</v>
      </c>
      <c r="EY5" s="13">
        <v>789</v>
      </c>
      <c r="EZ5" s="13">
        <v>131</v>
      </c>
      <c r="FA5" s="13">
        <v>3470.3</v>
      </c>
      <c r="FB5" s="13">
        <v>308.60000000000002</v>
      </c>
      <c r="FC5" s="13">
        <v>2106.3000000000002</v>
      </c>
      <c r="FD5" s="13">
        <v>407</v>
      </c>
      <c r="FE5" s="13">
        <v>86.2</v>
      </c>
      <c r="FF5" s="13">
        <v>197</v>
      </c>
      <c r="FG5" s="13">
        <v>128</v>
      </c>
      <c r="FH5" s="13">
        <v>71</v>
      </c>
      <c r="FI5" s="13">
        <v>1772.9</v>
      </c>
      <c r="FJ5" s="13">
        <v>2017</v>
      </c>
      <c r="FK5" s="13">
        <v>2574.3000000000002</v>
      </c>
      <c r="FL5" s="13">
        <v>8182.1</v>
      </c>
      <c r="FM5" s="13">
        <v>3824.5</v>
      </c>
      <c r="FN5" s="13">
        <v>22015.9</v>
      </c>
      <c r="FO5" s="13">
        <v>1093</v>
      </c>
      <c r="FP5" s="13">
        <v>2293</v>
      </c>
      <c r="FQ5" s="13">
        <v>989.2</v>
      </c>
      <c r="FR5" s="13">
        <v>170.8</v>
      </c>
      <c r="FS5" s="13">
        <v>189.4</v>
      </c>
      <c r="FT5" s="13">
        <v>60.5</v>
      </c>
      <c r="FU5" s="13">
        <v>826.8</v>
      </c>
      <c r="FV5" s="13">
        <v>698.6</v>
      </c>
      <c r="FW5" s="13">
        <v>167.6</v>
      </c>
      <c r="FX5" s="13">
        <v>57.5</v>
      </c>
      <c r="FY5" s="14">
        <v>21525.8</v>
      </c>
      <c r="FZ5" s="13">
        <f>SUM(C5:FY5)</f>
        <v>860077.38000000012</v>
      </c>
      <c r="GA5" s="13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</row>
    <row r="6" spans="1:255" ht="16.5" customHeight="1" x14ac:dyDescent="0.25">
      <c r="A6" t="s">
        <v>421</v>
      </c>
      <c r="C6" s="14">
        <v>5087.8</v>
      </c>
      <c r="D6" s="14">
        <v>20021.3</v>
      </c>
      <c r="E6" s="14">
        <v>4964</v>
      </c>
      <c r="F6" s="14">
        <v>11748.4</v>
      </c>
      <c r="G6" s="14">
        <v>640.9</v>
      </c>
      <c r="H6" s="14">
        <v>459.2</v>
      </c>
      <c r="I6" s="14">
        <v>6686</v>
      </c>
      <c r="J6" s="14">
        <v>1550.1</v>
      </c>
      <c r="K6" s="14">
        <v>182.4</v>
      </c>
      <c r="L6" s="14">
        <v>1461.7</v>
      </c>
      <c r="M6" s="14">
        <v>847.7</v>
      </c>
      <c r="N6" s="14">
        <v>19429.099999999999</v>
      </c>
      <c r="O6" s="14">
        <v>2905.2</v>
      </c>
      <c r="P6" s="14">
        <v>197.4</v>
      </c>
      <c r="Q6" s="14">
        <v>31044.3</v>
      </c>
      <c r="R6" s="14">
        <v>3511.8</v>
      </c>
      <c r="S6" s="14">
        <v>995.1</v>
      </c>
      <c r="T6" s="14">
        <v>123.1</v>
      </c>
      <c r="U6" s="14">
        <v>37.9</v>
      </c>
      <c r="V6" s="14">
        <v>189.1</v>
      </c>
      <c r="W6" s="14">
        <v>110</v>
      </c>
      <c r="X6" s="14">
        <v>14.3</v>
      </c>
      <c r="Y6" s="14">
        <v>780</v>
      </c>
      <c r="Z6" s="14">
        <v>105.8</v>
      </c>
      <c r="AA6" s="14">
        <v>10336.9</v>
      </c>
      <c r="AB6" s="14">
        <v>7061.9</v>
      </c>
      <c r="AC6" s="14">
        <v>333</v>
      </c>
      <c r="AD6" s="14">
        <v>522.6</v>
      </c>
      <c r="AE6" s="14">
        <v>50.4</v>
      </c>
      <c r="AF6" s="14">
        <v>88.7</v>
      </c>
      <c r="AG6" s="14">
        <v>186.7</v>
      </c>
      <c r="AH6" s="14">
        <v>651.20000000000005</v>
      </c>
      <c r="AI6" s="14">
        <v>252.7</v>
      </c>
      <c r="AJ6" s="14">
        <v>135</v>
      </c>
      <c r="AK6" s="14">
        <v>151.6</v>
      </c>
      <c r="AL6" s="14">
        <v>229.9</v>
      </c>
      <c r="AM6" s="14">
        <v>243</v>
      </c>
      <c r="AN6" s="14">
        <v>172</v>
      </c>
      <c r="AO6" s="14">
        <v>2731.4</v>
      </c>
      <c r="AP6" s="14">
        <v>53053.599999999999</v>
      </c>
      <c r="AQ6" s="14">
        <v>136.6</v>
      </c>
      <c r="AR6" s="14">
        <v>10664</v>
      </c>
      <c r="AS6" s="14">
        <v>2657.6</v>
      </c>
      <c r="AT6" s="14">
        <v>598.70000000000005</v>
      </c>
      <c r="AU6" s="14">
        <v>119</v>
      </c>
      <c r="AV6" s="14">
        <v>173.9</v>
      </c>
      <c r="AW6" s="14">
        <v>98.7</v>
      </c>
      <c r="AX6" s="14">
        <v>33</v>
      </c>
      <c r="AY6" s="14">
        <v>256.5</v>
      </c>
      <c r="AZ6" s="14">
        <v>8776</v>
      </c>
      <c r="BA6" s="14">
        <v>4799.6000000000004</v>
      </c>
      <c r="BB6" s="14">
        <v>4069.2</v>
      </c>
      <c r="BC6" s="14">
        <v>15550.7</v>
      </c>
      <c r="BD6" s="14">
        <v>661.9</v>
      </c>
      <c r="BE6" s="14">
        <v>514</v>
      </c>
      <c r="BF6" s="14">
        <v>5433.5</v>
      </c>
      <c r="BG6" s="14">
        <v>573.6</v>
      </c>
      <c r="BH6" s="14">
        <v>232.5</v>
      </c>
      <c r="BI6" s="14">
        <v>185.9</v>
      </c>
      <c r="BJ6" s="14">
        <v>976.7</v>
      </c>
      <c r="BK6" s="14">
        <v>12652</v>
      </c>
      <c r="BL6" s="14">
        <v>52.5</v>
      </c>
      <c r="BM6" s="14">
        <v>251.1</v>
      </c>
      <c r="BN6" s="14">
        <v>1978.4</v>
      </c>
      <c r="BO6" s="14">
        <v>729.5</v>
      </c>
      <c r="BP6" s="14">
        <v>109.6</v>
      </c>
      <c r="BQ6" s="14">
        <v>3032.2</v>
      </c>
      <c r="BR6" s="14">
        <v>1577.2</v>
      </c>
      <c r="BS6" s="14">
        <v>781.2</v>
      </c>
      <c r="BT6" s="14">
        <v>153.30000000000001</v>
      </c>
      <c r="BU6" s="14">
        <v>166</v>
      </c>
      <c r="BV6" s="14">
        <v>425.5</v>
      </c>
      <c r="BW6" s="14">
        <v>670</v>
      </c>
      <c r="BX6" s="14">
        <v>32</v>
      </c>
      <c r="BY6" s="14">
        <v>376</v>
      </c>
      <c r="BZ6" s="14">
        <v>127.3</v>
      </c>
      <c r="CA6" s="14">
        <v>52.7</v>
      </c>
      <c r="CB6" s="14">
        <v>24139.7</v>
      </c>
      <c r="CC6" s="14">
        <v>128.5</v>
      </c>
      <c r="CD6" s="14">
        <v>24</v>
      </c>
      <c r="CE6" s="14">
        <v>82</v>
      </c>
      <c r="CF6" s="14">
        <v>54.1</v>
      </c>
      <c r="CG6" s="14">
        <v>116.8</v>
      </c>
      <c r="CH6" s="14">
        <v>86.4</v>
      </c>
      <c r="CI6" s="14">
        <v>468</v>
      </c>
      <c r="CJ6" s="14">
        <v>482.2</v>
      </c>
      <c r="CK6" s="14">
        <v>2229</v>
      </c>
      <c r="CL6" s="14">
        <v>541.79999999999995</v>
      </c>
      <c r="CM6" s="14">
        <v>416.8</v>
      </c>
      <c r="CN6" s="14">
        <v>10615.5</v>
      </c>
      <c r="CO6" s="14">
        <v>6093.3</v>
      </c>
      <c r="CP6" s="14">
        <v>490.6</v>
      </c>
      <c r="CQ6" s="14">
        <v>629.9</v>
      </c>
      <c r="CR6" s="14">
        <v>134.19999999999999</v>
      </c>
      <c r="CS6" s="14">
        <v>133.80000000000001</v>
      </c>
      <c r="CT6" s="14">
        <v>79.7</v>
      </c>
      <c r="CU6" s="14">
        <v>177.6</v>
      </c>
      <c r="CV6" s="14">
        <v>7.2</v>
      </c>
      <c r="CW6" s="14">
        <v>110.5</v>
      </c>
      <c r="CX6" s="14">
        <v>255</v>
      </c>
      <c r="CY6" s="14">
        <v>18</v>
      </c>
      <c r="CZ6" s="14">
        <v>1096.3</v>
      </c>
      <c r="DA6" s="14">
        <v>53.4</v>
      </c>
      <c r="DB6" s="14">
        <v>107.7</v>
      </c>
      <c r="DC6" s="14">
        <v>46</v>
      </c>
      <c r="DD6" s="14">
        <v>112.3</v>
      </c>
      <c r="DE6" s="14">
        <v>118</v>
      </c>
      <c r="DF6" s="14">
        <v>11207.2</v>
      </c>
      <c r="DG6" s="14">
        <v>53.9</v>
      </c>
      <c r="DH6" s="14">
        <v>1094.4000000000001</v>
      </c>
      <c r="DI6" s="14">
        <v>1598.6</v>
      </c>
      <c r="DJ6" s="14">
        <v>313.39999999999998</v>
      </c>
      <c r="DK6" s="14">
        <v>274.7</v>
      </c>
      <c r="DL6" s="14">
        <v>3489.8</v>
      </c>
      <c r="DM6" s="14">
        <v>140.19999999999999</v>
      </c>
      <c r="DN6" s="14">
        <v>857.4</v>
      </c>
      <c r="DO6" s="14">
        <v>2211.1</v>
      </c>
      <c r="DP6" s="14">
        <v>87.4</v>
      </c>
      <c r="DQ6" s="14">
        <v>322</v>
      </c>
      <c r="DR6" s="14">
        <v>1078.4000000000001</v>
      </c>
      <c r="DS6" s="14">
        <v>491.9</v>
      </c>
      <c r="DT6" s="14">
        <v>161.1</v>
      </c>
      <c r="DU6" s="14">
        <v>210.2</v>
      </c>
      <c r="DV6" s="14">
        <v>106.4</v>
      </c>
      <c r="DW6" s="14">
        <v>167.4</v>
      </c>
      <c r="DX6" s="14">
        <v>55</v>
      </c>
      <c r="DY6" s="14">
        <v>78.900000000000006</v>
      </c>
      <c r="DZ6" s="14">
        <v>245.8</v>
      </c>
      <c r="EA6" s="14">
        <v>215.9</v>
      </c>
      <c r="EB6" s="14">
        <v>358.5</v>
      </c>
      <c r="EC6" s="14">
        <v>97.8</v>
      </c>
      <c r="ED6" s="14">
        <v>103.5</v>
      </c>
      <c r="EE6" s="14">
        <v>139.80000000000001</v>
      </c>
      <c r="EF6" s="14">
        <v>1055.5</v>
      </c>
      <c r="EG6" s="14">
        <v>160</v>
      </c>
      <c r="EH6" s="14">
        <v>143.80000000000001</v>
      </c>
      <c r="EI6" s="14">
        <v>11953.1</v>
      </c>
      <c r="EJ6" s="14">
        <v>5647</v>
      </c>
      <c r="EK6" s="14">
        <v>277</v>
      </c>
      <c r="EL6" s="14">
        <v>240.6</v>
      </c>
      <c r="EM6" s="14">
        <v>218</v>
      </c>
      <c r="EN6" s="14">
        <v>707.4</v>
      </c>
      <c r="EO6" s="14">
        <v>153.4</v>
      </c>
      <c r="EP6" s="14">
        <v>115</v>
      </c>
      <c r="EQ6" s="14">
        <v>547.5</v>
      </c>
      <c r="ER6" s="14">
        <v>77</v>
      </c>
      <c r="ES6" s="14">
        <v>131</v>
      </c>
      <c r="ET6" s="14">
        <v>134</v>
      </c>
      <c r="EU6" s="14">
        <v>535.70000000000005</v>
      </c>
      <c r="EV6" s="14">
        <v>43</v>
      </c>
      <c r="EW6" s="14">
        <v>217.5</v>
      </c>
      <c r="EX6" s="14">
        <v>84.2</v>
      </c>
      <c r="EY6" s="14">
        <v>561</v>
      </c>
      <c r="EZ6" s="14">
        <v>74.599999999999994</v>
      </c>
      <c r="FA6" s="14">
        <v>1484</v>
      </c>
      <c r="FB6" s="14">
        <v>193.9</v>
      </c>
      <c r="FC6" s="14">
        <v>696.4</v>
      </c>
      <c r="FD6" s="14">
        <v>236.6</v>
      </c>
      <c r="FE6" s="14">
        <v>49.2</v>
      </c>
      <c r="FF6" s="14">
        <v>106.7</v>
      </c>
      <c r="FG6" s="14">
        <v>64</v>
      </c>
      <c r="FH6" s="14">
        <v>36</v>
      </c>
      <c r="FI6" s="14">
        <v>935</v>
      </c>
      <c r="FJ6" s="14">
        <v>755.8</v>
      </c>
      <c r="FK6" s="14">
        <v>1441.1</v>
      </c>
      <c r="FL6" s="14">
        <v>1899.1</v>
      </c>
      <c r="FM6" s="14">
        <v>1360.7</v>
      </c>
      <c r="FN6" s="14">
        <v>16424.099999999999</v>
      </c>
      <c r="FO6" s="14">
        <v>595.70000000000005</v>
      </c>
      <c r="FP6" s="14">
        <v>1297.3</v>
      </c>
      <c r="FQ6" s="14">
        <v>455.7</v>
      </c>
      <c r="FR6" s="14">
        <v>65</v>
      </c>
      <c r="FS6" s="14">
        <v>48</v>
      </c>
      <c r="FT6" s="14">
        <v>39.700000000000003</v>
      </c>
      <c r="FU6" s="14">
        <v>557.9</v>
      </c>
      <c r="FV6" s="14">
        <v>422.5</v>
      </c>
      <c r="FW6" s="14">
        <v>87.8</v>
      </c>
      <c r="FX6" s="14">
        <v>26.8</v>
      </c>
      <c r="FY6" s="14"/>
      <c r="FZ6" s="13">
        <f>SUM(C6:FY6)</f>
        <v>395535.60000000027</v>
      </c>
      <c r="GA6" s="13"/>
      <c r="GB6" s="13"/>
      <c r="GC6" s="13"/>
      <c r="GD6" s="13"/>
    </row>
    <row r="7" spans="1:255" x14ac:dyDescent="0.25">
      <c r="C7" s="15"/>
      <c r="D7" s="15"/>
      <c r="E7" s="15"/>
      <c r="F7" s="15"/>
      <c r="G7" s="15"/>
      <c r="H7" s="16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7"/>
      <c r="FX7" s="15"/>
      <c r="FY7" s="17"/>
    </row>
    <row r="8" spans="1:255" x14ac:dyDescent="0.25">
      <c r="A8" t="s">
        <v>422</v>
      </c>
      <c r="C8" s="17">
        <v>72816017.049999997</v>
      </c>
      <c r="D8" s="17">
        <v>423826323.94999999</v>
      </c>
      <c r="E8" s="17">
        <v>69470686.680000007</v>
      </c>
      <c r="F8" s="17">
        <v>241480980.71000001</v>
      </c>
      <c r="G8" s="17">
        <v>17081713.059999999</v>
      </c>
      <c r="H8" s="17">
        <v>12253201.73</v>
      </c>
      <c r="I8" s="17">
        <v>96965599.590000004</v>
      </c>
      <c r="J8" s="17">
        <v>22641780.809999999</v>
      </c>
      <c r="K8" s="17">
        <v>3938391.9</v>
      </c>
      <c r="L8" s="17">
        <v>24995730.359999999</v>
      </c>
      <c r="M8" s="17">
        <v>13505364.27</v>
      </c>
      <c r="N8" s="17">
        <v>553672824.47000003</v>
      </c>
      <c r="O8" s="17">
        <v>137612565.58000001</v>
      </c>
      <c r="P8" s="17">
        <v>4833347.62</v>
      </c>
      <c r="Q8" s="17">
        <v>436290874.55000001</v>
      </c>
      <c r="R8" s="17">
        <v>62522143.43</v>
      </c>
      <c r="S8" s="17">
        <v>17711655.25</v>
      </c>
      <c r="T8" s="17">
        <v>2979306.9</v>
      </c>
      <c r="U8" s="17">
        <v>1143852.3600000001</v>
      </c>
      <c r="V8" s="17">
        <v>3871378.83</v>
      </c>
      <c r="W8" s="17">
        <v>3380704.42</v>
      </c>
      <c r="X8" s="17">
        <v>1043536.72</v>
      </c>
      <c r="Y8" s="17">
        <v>10390536.539999999</v>
      </c>
      <c r="Z8" s="17">
        <v>3476506.82</v>
      </c>
      <c r="AA8" s="17">
        <v>322659960.05000001</v>
      </c>
      <c r="AB8" s="17">
        <v>294178064.91000003</v>
      </c>
      <c r="AC8" s="17">
        <v>10209953.390000001</v>
      </c>
      <c r="AD8" s="17">
        <v>14634940.689999999</v>
      </c>
      <c r="AE8" s="17">
        <v>1883590.53</v>
      </c>
      <c r="AF8" s="17">
        <v>3083693.7</v>
      </c>
      <c r="AG8" s="17">
        <v>7316218.5999999996</v>
      </c>
      <c r="AH8" s="17">
        <v>10723310.73</v>
      </c>
      <c r="AI8" s="17">
        <v>4882182.82</v>
      </c>
      <c r="AJ8" s="17">
        <v>3082783.02</v>
      </c>
      <c r="AK8" s="17">
        <v>3201326.76</v>
      </c>
      <c r="AL8" s="17">
        <v>4056009.9</v>
      </c>
      <c r="AM8" s="17">
        <v>4918353.97</v>
      </c>
      <c r="AN8" s="17">
        <v>4524592.1900000004</v>
      </c>
      <c r="AO8" s="17">
        <v>46543916.140000001</v>
      </c>
      <c r="AP8" s="17">
        <v>931535279.69000006</v>
      </c>
      <c r="AQ8" s="17">
        <v>3893302.56</v>
      </c>
      <c r="AR8" s="17">
        <v>654923774.12</v>
      </c>
      <c r="AS8" s="17">
        <v>74675398.299999997</v>
      </c>
      <c r="AT8" s="17">
        <v>24494571.780000001</v>
      </c>
      <c r="AU8" s="17">
        <v>4345187.4000000004</v>
      </c>
      <c r="AV8" s="17">
        <v>4601232.26</v>
      </c>
      <c r="AW8" s="17">
        <v>4028531.57</v>
      </c>
      <c r="AX8" s="17">
        <v>1529552.85</v>
      </c>
      <c r="AY8" s="17">
        <v>5495979.2699999996</v>
      </c>
      <c r="AZ8" s="17">
        <v>135078960.16</v>
      </c>
      <c r="BA8" s="17">
        <v>93604949.049999997</v>
      </c>
      <c r="BB8" s="17">
        <v>79326664.150000006</v>
      </c>
      <c r="BC8" s="17">
        <v>278639462.67000002</v>
      </c>
      <c r="BD8" s="17">
        <v>36543997.630000003</v>
      </c>
      <c r="BE8" s="17">
        <v>14108796.050000001</v>
      </c>
      <c r="BF8" s="17">
        <v>257850264.52000001</v>
      </c>
      <c r="BG8" s="17">
        <v>10696792.92</v>
      </c>
      <c r="BH8" s="17">
        <v>6954190.8700000001</v>
      </c>
      <c r="BI8" s="17">
        <v>4162297.37</v>
      </c>
      <c r="BJ8" s="17">
        <v>63752532.170000002</v>
      </c>
      <c r="BK8" s="17">
        <v>309743989.64999998</v>
      </c>
      <c r="BL8" s="17">
        <v>2412955.16</v>
      </c>
      <c r="BM8" s="17">
        <v>4988684.32</v>
      </c>
      <c r="BN8" s="17">
        <v>33387700.920000002</v>
      </c>
      <c r="BO8" s="17">
        <v>13689413.07</v>
      </c>
      <c r="BP8" s="17">
        <v>3244185.07</v>
      </c>
      <c r="BQ8" s="17">
        <v>66654101.369999997</v>
      </c>
      <c r="BR8" s="17">
        <v>46142093</v>
      </c>
      <c r="BS8" s="17">
        <v>13240531.16</v>
      </c>
      <c r="BT8" s="17">
        <v>5339861.53</v>
      </c>
      <c r="BU8" s="17">
        <v>5437531.4900000002</v>
      </c>
      <c r="BV8" s="17">
        <v>13576068.109999999</v>
      </c>
      <c r="BW8" s="17">
        <v>21147860.199999999</v>
      </c>
      <c r="BX8" s="17">
        <v>1595452.4</v>
      </c>
      <c r="BY8" s="17">
        <v>5444055.4500000002</v>
      </c>
      <c r="BZ8" s="17">
        <v>3355685.08</v>
      </c>
      <c r="CA8" s="17">
        <v>2890901.54</v>
      </c>
      <c r="CB8" s="17">
        <v>792677592.94000006</v>
      </c>
      <c r="CC8" s="17">
        <v>3232044.13</v>
      </c>
      <c r="CD8" s="17">
        <v>3198150.4</v>
      </c>
      <c r="CE8" s="17">
        <v>2770736.56</v>
      </c>
      <c r="CF8" s="17">
        <v>2317143.08</v>
      </c>
      <c r="CG8" s="17">
        <v>3365052.69</v>
      </c>
      <c r="CH8" s="17">
        <v>2117222.92</v>
      </c>
      <c r="CI8" s="17">
        <v>7791796.4900000002</v>
      </c>
      <c r="CJ8" s="17">
        <v>10515866.15</v>
      </c>
      <c r="CK8" s="17">
        <v>59865460.979999997</v>
      </c>
      <c r="CL8" s="17">
        <v>14537944.470000001</v>
      </c>
      <c r="CM8" s="17">
        <v>9038319.8100000005</v>
      </c>
      <c r="CN8" s="17">
        <v>329993152.24000001</v>
      </c>
      <c r="CO8" s="17">
        <v>149130687.49000001</v>
      </c>
      <c r="CP8" s="17">
        <v>11619688.26</v>
      </c>
      <c r="CQ8" s="17">
        <v>9592094.6400000006</v>
      </c>
      <c r="CR8" s="17">
        <v>3700948.8</v>
      </c>
      <c r="CS8" s="17">
        <v>4323182.2</v>
      </c>
      <c r="CT8" s="17">
        <v>2104918.67</v>
      </c>
      <c r="CU8" s="17">
        <v>4206282.2</v>
      </c>
      <c r="CV8" s="17">
        <v>981132.01</v>
      </c>
      <c r="CW8" s="17">
        <v>3439071.71</v>
      </c>
      <c r="CX8" s="17">
        <v>5539829.2800000003</v>
      </c>
      <c r="CY8" s="17">
        <v>1065555.32</v>
      </c>
      <c r="CZ8" s="17">
        <v>19985172.489999998</v>
      </c>
      <c r="DA8" s="17">
        <v>3333815.34</v>
      </c>
      <c r="DB8" s="17">
        <v>4406718.82</v>
      </c>
      <c r="DC8" s="17">
        <v>3136416.17</v>
      </c>
      <c r="DD8" s="17">
        <v>2984407.69</v>
      </c>
      <c r="DE8" s="17">
        <v>4352093.1900000004</v>
      </c>
      <c r="DF8" s="17">
        <v>216736460.62</v>
      </c>
      <c r="DG8" s="17">
        <v>2016983.34</v>
      </c>
      <c r="DH8" s="17">
        <v>19637476.870000001</v>
      </c>
      <c r="DI8" s="17">
        <v>26076325.550000001</v>
      </c>
      <c r="DJ8" s="17">
        <v>7335996.21</v>
      </c>
      <c r="DK8" s="17">
        <v>5732204.0599999996</v>
      </c>
      <c r="DL8" s="17">
        <v>60911588.880000003</v>
      </c>
      <c r="DM8" s="17">
        <v>3963213.02</v>
      </c>
      <c r="DN8" s="17">
        <v>14579763.380000001</v>
      </c>
      <c r="DO8" s="17">
        <v>34633061.68</v>
      </c>
      <c r="DP8" s="17">
        <v>3509059.61</v>
      </c>
      <c r="DQ8" s="17">
        <v>9249359.6099999994</v>
      </c>
      <c r="DR8" s="17">
        <v>15230867.33</v>
      </c>
      <c r="DS8" s="17">
        <v>7974736.7599999998</v>
      </c>
      <c r="DT8" s="17">
        <v>3357526.29</v>
      </c>
      <c r="DU8" s="17">
        <v>4741557.67</v>
      </c>
      <c r="DV8" s="17">
        <v>3526921.63</v>
      </c>
      <c r="DW8" s="17">
        <v>4343813.96</v>
      </c>
      <c r="DX8" s="17">
        <v>3376483.56</v>
      </c>
      <c r="DY8" s="17">
        <v>4692918.58</v>
      </c>
      <c r="DZ8" s="17">
        <v>8647209.6099999994</v>
      </c>
      <c r="EA8" s="17">
        <v>6721729.6699999999</v>
      </c>
      <c r="EB8" s="17">
        <v>6642141.8300000001</v>
      </c>
      <c r="EC8" s="17">
        <v>3980154.14</v>
      </c>
      <c r="ED8" s="17">
        <v>22022860.16</v>
      </c>
      <c r="EE8" s="17">
        <v>3302879.4</v>
      </c>
      <c r="EF8" s="17">
        <v>15628492.789999999</v>
      </c>
      <c r="EG8" s="17">
        <v>3720996.57</v>
      </c>
      <c r="EH8" s="17">
        <v>3710859.8</v>
      </c>
      <c r="EI8" s="17">
        <v>157246913.03</v>
      </c>
      <c r="EJ8" s="17">
        <v>104121199.39</v>
      </c>
      <c r="EK8" s="17">
        <v>7548774.5199999996</v>
      </c>
      <c r="EL8" s="17">
        <v>5308463.78</v>
      </c>
      <c r="EM8" s="17">
        <v>4963943.09</v>
      </c>
      <c r="EN8" s="17">
        <v>10939262.02</v>
      </c>
      <c r="EO8" s="17">
        <v>4387336.93</v>
      </c>
      <c r="EP8" s="17">
        <v>5436646.9900000002</v>
      </c>
      <c r="EQ8" s="17">
        <v>28509663.34</v>
      </c>
      <c r="ER8" s="17">
        <v>4621231.07</v>
      </c>
      <c r="ES8" s="17">
        <v>3121706.87</v>
      </c>
      <c r="ET8" s="17">
        <v>3785293.44</v>
      </c>
      <c r="EU8" s="17">
        <v>7055011.7599999998</v>
      </c>
      <c r="EV8" s="17">
        <v>1711838.53</v>
      </c>
      <c r="EW8" s="17">
        <v>12292600.369999999</v>
      </c>
      <c r="EX8" s="17">
        <v>3309004.42</v>
      </c>
      <c r="EY8" s="17">
        <v>8203951.3600000003</v>
      </c>
      <c r="EZ8" s="17">
        <v>2521880.7200000002</v>
      </c>
      <c r="FA8" s="17">
        <v>38950284.060000002</v>
      </c>
      <c r="FB8" s="17">
        <v>4468822.58</v>
      </c>
      <c r="FC8" s="17">
        <v>21648521.800000001</v>
      </c>
      <c r="FD8" s="17">
        <v>5141145.6500000004</v>
      </c>
      <c r="FE8" s="17">
        <v>1830828.57</v>
      </c>
      <c r="FF8" s="17">
        <v>3407783.14</v>
      </c>
      <c r="FG8" s="17">
        <v>2538495.66</v>
      </c>
      <c r="FH8" s="17">
        <v>1511493.2</v>
      </c>
      <c r="FI8" s="17">
        <v>18815629.719999999</v>
      </c>
      <c r="FJ8" s="17">
        <v>20852762.07</v>
      </c>
      <c r="FK8" s="17">
        <v>27302087.760000002</v>
      </c>
      <c r="FL8" s="17">
        <v>82581413.549999997</v>
      </c>
      <c r="FM8" s="17">
        <v>38600434.630000003</v>
      </c>
      <c r="FN8" s="17">
        <v>235937107.69</v>
      </c>
      <c r="FO8" s="17">
        <v>12131574.09</v>
      </c>
      <c r="FP8" s="17">
        <v>24523397.890000001</v>
      </c>
      <c r="FQ8" s="17">
        <v>10905632.66</v>
      </c>
      <c r="FR8" s="17">
        <v>3137048.98</v>
      </c>
      <c r="FS8" s="17">
        <v>3244742.26</v>
      </c>
      <c r="FT8" s="17">
        <v>1386846.14</v>
      </c>
      <c r="FU8" s="17">
        <v>9866433.4299999997</v>
      </c>
      <c r="FV8" s="17">
        <v>8070856.5800000001</v>
      </c>
      <c r="FW8" s="17">
        <v>3106491.25</v>
      </c>
      <c r="FX8" s="17">
        <v>1324030.82</v>
      </c>
      <c r="FY8" s="17">
        <v>224940206.09</v>
      </c>
      <c r="FZ8" s="11">
        <f>SUM(C8:FY8)</f>
        <v>9398971639.4999905</v>
      </c>
      <c r="GA8" s="11"/>
    </row>
    <row r="9" spans="1:255" x14ac:dyDescent="0.25"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</row>
    <row r="10" spans="1:255" x14ac:dyDescent="0.25">
      <c r="A10" t="s">
        <v>423</v>
      </c>
      <c r="C10" s="18">
        <v>32425784.73</v>
      </c>
      <c r="D10" s="18">
        <v>114595599.528</v>
      </c>
      <c r="E10" s="18">
        <v>33324740.280000001</v>
      </c>
      <c r="F10" s="18">
        <v>81676283.282999992</v>
      </c>
      <c r="G10" s="18">
        <v>13026936.57364</v>
      </c>
      <c r="H10" s="18">
        <v>3519667.7009999999</v>
      </c>
      <c r="I10" s="18">
        <v>29997445.77</v>
      </c>
      <c r="J10" s="18">
        <v>4411125.7560000001</v>
      </c>
      <c r="K10" s="18">
        <v>1268069.7690000001</v>
      </c>
      <c r="L10" s="18">
        <v>20666080.574360002</v>
      </c>
      <c r="M10" s="18">
        <v>7916244.56238</v>
      </c>
      <c r="N10" s="18">
        <v>166503812.34416398</v>
      </c>
      <c r="O10" s="18">
        <v>66717128.574000001</v>
      </c>
      <c r="P10" s="18">
        <v>1402240.5179999999</v>
      </c>
      <c r="Q10" s="18">
        <v>143352184.48199999</v>
      </c>
      <c r="R10" s="18">
        <v>1850347.549532</v>
      </c>
      <c r="S10" s="18">
        <v>13555862.89662</v>
      </c>
      <c r="T10" s="18">
        <v>587522.16430400009</v>
      </c>
      <c r="U10" s="18">
        <v>657943.23589800007</v>
      </c>
      <c r="V10" s="18">
        <v>893296.59299999999</v>
      </c>
      <c r="W10" s="18">
        <v>178294.36499999999</v>
      </c>
      <c r="X10" s="18">
        <v>250283.43195200001</v>
      </c>
      <c r="Y10" s="18">
        <v>1617361.1967800001</v>
      </c>
      <c r="Z10" s="18">
        <v>581565.58695000003</v>
      </c>
      <c r="AA10" s="18">
        <v>164662970.60699999</v>
      </c>
      <c r="AB10" s="18">
        <v>257512553.54100001</v>
      </c>
      <c r="AC10" s="18">
        <v>7750127.1818599999</v>
      </c>
      <c r="AD10" s="18">
        <v>8158394.6898090001</v>
      </c>
      <c r="AE10" s="18">
        <v>572106.27833600005</v>
      </c>
      <c r="AF10" s="18">
        <v>956043.31411400007</v>
      </c>
      <c r="AG10" s="18">
        <v>4090101.3565499997</v>
      </c>
      <c r="AH10" s="18">
        <v>785310.57920599997</v>
      </c>
      <c r="AI10" s="18">
        <v>271215.40499999997</v>
      </c>
      <c r="AJ10" s="18">
        <v>747296.48057999997</v>
      </c>
      <c r="AK10" s="18">
        <v>1291027.3985599999</v>
      </c>
      <c r="AL10" s="18">
        <v>2411791.0649999999</v>
      </c>
      <c r="AM10" s="18">
        <v>1121170.4349120001</v>
      </c>
      <c r="AN10" s="18">
        <v>3866681.8259319998</v>
      </c>
      <c r="AO10" s="18">
        <v>12980196.061392</v>
      </c>
      <c r="AP10" s="18">
        <v>679843068.597</v>
      </c>
      <c r="AQ10" s="18">
        <v>2114250.3553510001</v>
      </c>
      <c r="AR10" s="18">
        <v>279746657.74800003</v>
      </c>
      <c r="AS10" s="18">
        <v>55593013.588979997</v>
      </c>
      <c r="AT10" s="18">
        <v>9917911.6469999999</v>
      </c>
      <c r="AU10" s="18">
        <v>1491790.388304</v>
      </c>
      <c r="AV10" s="18">
        <v>1174177.3500000001</v>
      </c>
      <c r="AW10" s="18">
        <v>867860.19571599993</v>
      </c>
      <c r="AX10" s="18">
        <v>588632.45316999999</v>
      </c>
      <c r="AY10" s="18">
        <v>1552129.83</v>
      </c>
      <c r="AZ10" s="18">
        <v>15500658.525600001</v>
      </c>
      <c r="BA10" s="18">
        <v>21248916.46308</v>
      </c>
      <c r="BB10" s="18">
        <v>5504486.0564399995</v>
      </c>
      <c r="BC10" s="18">
        <v>85384464.754649997</v>
      </c>
      <c r="BD10" s="18">
        <v>14463480.689999999</v>
      </c>
      <c r="BE10" s="18">
        <v>4722346.6219999995</v>
      </c>
      <c r="BF10" s="18">
        <v>74634302.879999995</v>
      </c>
      <c r="BG10" s="18">
        <v>1638243.3599999999</v>
      </c>
      <c r="BH10" s="18">
        <v>1820837.89836</v>
      </c>
      <c r="BI10" s="18">
        <v>613008.07718999998</v>
      </c>
      <c r="BJ10" s="18">
        <v>23967630.05336</v>
      </c>
      <c r="BK10" s="18">
        <v>44962018.380000003</v>
      </c>
      <c r="BL10" s="18">
        <v>207306.21599999999</v>
      </c>
      <c r="BM10" s="18">
        <v>978696.20935200003</v>
      </c>
      <c r="BN10" s="18">
        <v>8899034.841</v>
      </c>
      <c r="BO10" s="18">
        <v>3354248.7890300001</v>
      </c>
      <c r="BP10" s="18">
        <v>2212566.04464</v>
      </c>
      <c r="BQ10" s="18">
        <v>45267036.42447</v>
      </c>
      <c r="BR10" s="18">
        <v>10337657.33</v>
      </c>
      <c r="BS10" s="18">
        <v>5477139.0535499994</v>
      </c>
      <c r="BT10" s="18">
        <v>3073659.2864099997</v>
      </c>
      <c r="BU10" s="18">
        <v>2157890.8559599998</v>
      </c>
      <c r="BV10" s="18">
        <v>12805400.56312</v>
      </c>
      <c r="BW10" s="18">
        <v>16741560.377079999</v>
      </c>
      <c r="BX10" s="18">
        <v>1060882.92258</v>
      </c>
      <c r="BY10" s="18">
        <v>3233804.5180739998</v>
      </c>
      <c r="BZ10" s="18">
        <v>955143.38699999999</v>
      </c>
      <c r="CA10" s="18">
        <v>2192659.0468830001</v>
      </c>
      <c r="CB10" s="18">
        <v>364581937.17000002</v>
      </c>
      <c r="CC10" s="18">
        <v>504684.56403999997</v>
      </c>
      <c r="CD10" s="18">
        <v>440732.83959999995</v>
      </c>
      <c r="CE10" s="18">
        <v>1128050.388</v>
      </c>
      <c r="CF10" s="18">
        <v>731879.87195400009</v>
      </c>
      <c r="CG10" s="18">
        <v>637941.96</v>
      </c>
      <c r="CH10" s="18">
        <v>446973.70437599998</v>
      </c>
      <c r="CI10" s="18">
        <v>3083751.9720000001</v>
      </c>
      <c r="CJ10" s="18">
        <v>9681679.9466999993</v>
      </c>
      <c r="CK10" s="18">
        <v>15893608.499780001</v>
      </c>
      <c r="CL10" s="18">
        <v>3003088.9253399996</v>
      </c>
      <c r="CM10" s="18">
        <v>1856322.10962</v>
      </c>
      <c r="CN10" s="18">
        <v>131685114.609</v>
      </c>
      <c r="CO10" s="18">
        <v>83374360.529679999</v>
      </c>
      <c r="CP10" s="18">
        <v>10927644.659474</v>
      </c>
      <c r="CQ10" s="18">
        <v>2547403.0752789997</v>
      </c>
      <c r="CR10" s="18">
        <v>710829.37916100002</v>
      </c>
      <c r="CS10" s="18">
        <v>1429823.5580239999</v>
      </c>
      <c r="CT10" s="18">
        <v>719746.06464</v>
      </c>
      <c r="CU10" s="18">
        <v>443271.202704</v>
      </c>
      <c r="CV10" s="18">
        <v>345602.09009200003</v>
      </c>
      <c r="CW10" s="18">
        <v>1311446.7814409998</v>
      </c>
      <c r="CX10" s="18">
        <v>2068377.2850239999</v>
      </c>
      <c r="CY10" s="18">
        <v>167436.99</v>
      </c>
      <c r="CZ10" s="18">
        <v>6167191.7699999996</v>
      </c>
      <c r="DA10" s="18">
        <v>1253175.3810000001</v>
      </c>
      <c r="DB10" s="18">
        <v>1109922.723</v>
      </c>
      <c r="DC10" s="18">
        <v>1180701.5995079998</v>
      </c>
      <c r="DD10" s="18">
        <v>1325548.0245000001</v>
      </c>
      <c r="DE10" s="18">
        <v>2570216.7640499999</v>
      </c>
      <c r="DF10" s="18">
        <v>67085264.609999999</v>
      </c>
      <c r="DG10" s="18">
        <v>1278936.3927170001</v>
      </c>
      <c r="DH10" s="18">
        <v>9682136.9755799994</v>
      </c>
      <c r="DI10" s="18">
        <v>13199166.6764</v>
      </c>
      <c r="DJ10" s="18">
        <v>1481157.7429200001</v>
      </c>
      <c r="DK10" s="18">
        <v>1022360.4455</v>
      </c>
      <c r="DL10" s="18">
        <v>20246630.123879999</v>
      </c>
      <c r="DM10" s="18">
        <v>562663.69446000003</v>
      </c>
      <c r="DN10" s="18">
        <v>7048684.017</v>
      </c>
      <c r="DO10" s="18">
        <v>9386258.1300000008</v>
      </c>
      <c r="DP10" s="18">
        <v>855703.17</v>
      </c>
      <c r="DQ10" s="18">
        <v>8863164.7199999988</v>
      </c>
      <c r="DR10" s="18">
        <v>2187007.5060000001</v>
      </c>
      <c r="DS10" s="18">
        <v>995912.25300000003</v>
      </c>
      <c r="DT10" s="18">
        <v>274761.22353900003</v>
      </c>
      <c r="DU10" s="18">
        <v>758787.96600000001</v>
      </c>
      <c r="DV10" s="18">
        <v>231441.78599999999</v>
      </c>
      <c r="DW10" s="18">
        <v>507580.13307399995</v>
      </c>
      <c r="DX10" s="18">
        <v>2220543.5761599997</v>
      </c>
      <c r="DY10" s="18">
        <v>3066825.5411200002</v>
      </c>
      <c r="DZ10" s="18">
        <v>4786602.5788059998</v>
      </c>
      <c r="EA10" s="18">
        <v>6149876.5499999998</v>
      </c>
      <c r="EB10" s="18">
        <v>2219130.81</v>
      </c>
      <c r="EC10" s="18">
        <v>948450.49199999997</v>
      </c>
      <c r="ED10" s="18">
        <v>21451184.513410002</v>
      </c>
      <c r="EE10" s="18">
        <v>467756.424</v>
      </c>
      <c r="EF10" s="18">
        <v>2049781.4571750001</v>
      </c>
      <c r="EG10" s="18">
        <v>779241.00599999994</v>
      </c>
      <c r="EH10" s="18">
        <v>359386.98300000001</v>
      </c>
      <c r="EI10" s="18">
        <v>33282608.103</v>
      </c>
      <c r="EJ10" s="18">
        <v>27154323.386999998</v>
      </c>
      <c r="EK10" s="18">
        <v>3821380.8086300003</v>
      </c>
      <c r="EL10" s="18">
        <v>1801726.43028</v>
      </c>
      <c r="EM10" s="18">
        <v>2152417.3398480001</v>
      </c>
      <c r="EN10" s="18">
        <v>1973318.868</v>
      </c>
      <c r="EO10" s="18">
        <v>1174715.379</v>
      </c>
      <c r="EP10" s="18">
        <v>3452251.4506199998</v>
      </c>
      <c r="EQ10" s="18">
        <v>9909599.7642720006</v>
      </c>
      <c r="ER10" s="18">
        <v>2829821.5199699998</v>
      </c>
      <c r="ES10" s="18">
        <v>847799.58750199992</v>
      </c>
      <c r="ET10" s="18">
        <v>1183582.287</v>
      </c>
      <c r="EU10" s="18">
        <v>1110802.7069999999</v>
      </c>
      <c r="EV10" s="18">
        <v>1035339.57198</v>
      </c>
      <c r="EW10" s="18">
        <v>8827695.0611729994</v>
      </c>
      <c r="EX10" s="18">
        <v>367629.55830999999</v>
      </c>
      <c r="EY10" s="18">
        <v>812171.42099999997</v>
      </c>
      <c r="EZ10" s="18">
        <v>710669.39015799994</v>
      </c>
      <c r="FA10" s="18">
        <v>36063768.273599997</v>
      </c>
      <c r="FB10" s="18">
        <v>4026170.4566999995</v>
      </c>
      <c r="FC10" s="18">
        <v>10543365.041300001</v>
      </c>
      <c r="FD10" s="18">
        <v>1335749.1029999999</v>
      </c>
      <c r="FE10" s="18">
        <v>564675.07561199996</v>
      </c>
      <c r="FF10" s="18">
        <v>611097.66899999999</v>
      </c>
      <c r="FG10" s="18">
        <v>796636.32299999997</v>
      </c>
      <c r="FH10" s="18">
        <v>865776.72928800003</v>
      </c>
      <c r="FI10" s="18">
        <v>15575559.612</v>
      </c>
      <c r="FJ10" s="18">
        <v>20040741.002160002</v>
      </c>
      <c r="FK10" s="18">
        <v>26428187.310000002</v>
      </c>
      <c r="FL10" s="18">
        <v>63160506</v>
      </c>
      <c r="FM10" s="18">
        <v>28445343.647099998</v>
      </c>
      <c r="FN10" s="18">
        <v>79262599.059</v>
      </c>
      <c r="FO10" s="18">
        <v>11538514.92519</v>
      </c>
      <c r="FP10" s="18">
        <v>20997520.764606997</v>
      </c>
      <c r="FQ10" s="18">
        <v>10519320.066750001</v>
      </c>
      <c r="FR10" s="18">
        <v>2970074.29</v>
      </c>
      <c r="FS10" s="18">
        <v>2935163.16548</v>
      </c>
      <c r="FT10" s="18">
        <v>1283672.4471200001</v>
      </c>
      <c r="FU10" s="18">
        <v>3519681.4270500001</v>
      </c>
      <c r="FV10" s="18">
        <v>2519731.8137599998</v>
      </c>
      <c r="FW10" s="18">
        <v>502056.00998999999</v>
      </c>
      <c r="FX10" s="18">
        <v>375776.01817500003</v>
      </c>
      <c r="FY10" s="18">
        <v>0</v>
      </c>
      <c r="FZ10" s="11">
        <f>SUM(C10:FY10)</f>
        <v>3943281780.2645364</v>
      </c>
      <c r="GA10" s="11"/>
    </row>
    <row r="11" spans="1:255" x14ac:dyDescent="0.25">
      <c r="A11" s="15" t="s">
        <v>424</v>
      </c>
      <c r="C11" s="19">
        <v>1525778.04</v>
      </c>
      <c r="D11" s="19">
        <v>5720219.1100000003</v>
      </c>
      <c r="E11" s="19">
        <v>1361222.79</v>
      </c>
      <c r="F11" s="19">
        <v>2060596.13</v>
      </c>
      <c r="G11" s="19">
        <v>404243.6</v>
      </c>
      <c r="H11" s="19">
        <v>174363.85</v>
      </c>
      <c r="I11" s="19">
        <v>1705553.59</v>
      </c>
      <c r="J11" s="19">
        <v>565896.31999999995</v>
      </c>
      <c r="K11" s="19">
        <v>140832.81</v>
      </c>
      <c r="L11" s="19">
        <v>1212114.3</v>
      </c>
      <c r="M11" s="19">
        <v>467277.71</v>
      </c>
      <c r="N11" s="19">
        <v>12153401.23</v>
      </c>
      <c r="O11" s="19">
        <v>4887275.82</v>
      </c>
      <c r="P11" s="19">
        <v>92405.75</v>
      </c>
      <c r="Q11" s="19">
        <v>6583156.04</v>
      </c>
      <c r="R11" s="19">
        <v>110649.41</v>
      </c>
      <c r="S11" s="19">
        <v>887008.36</v>
      </c>
      <c r="T11" s="19">
        <v>47860.01</v>
      </c>
      <c r="U11" s="19">
        <v>48556.24</v>
      </c>
      <c r="V11" s="19">
        <v>86202.79</v>
      </c>
      <c r="W11" s="19">
        <v>19309.150000000001</v>
      </c>
      <c r="X11" s="19">
        <v>22154.27</v>
      </c>
      <c r="Y11" s="19">
        <v>137008.97</v>
      </c>
      <c r="Z11" s="19">
        <v>60073.05</v>
      </c>
      <c r="AA11" s="19">
        <v>6411764.9699999997</v>
      </c>
      <c r="AB11" s="19">
        <v>11547781.060000001</v>
      </c>
      <c r="AC11" s="19">
        <v>545105.30000000005</v>
      </c>
      <c r="AD11" s="19">
        <v>662830.17000000004</v>
      </c>
      <c r="AE11" s="19">
        <v>45826.3</v>
      </c>
      <c r="AF11" s="19">
        <v>81828.25</v>
      </c>
      <c r="AG11" s="19">
        <v>304419.25</v>
      </c>
      <c r="AH11" s="19">
        <v>162746.5</v>
      </c>
      <c r="AI11" s="19">
        <v>50073.02</v>
      </c>
      <c r="AJ11" s="19">
        <v>120805.93</v>
      </c>
      <c r="AK11" s="19">
        <v>70320.56</v>
      </c>
      <c r="AL11" s="19">
        <v>92740.51</v>
      </c>
      <c r="AM11" s="19">
        <v>108754.41</v>
      </c>
      <c r="AN11" s="19">
        <v>390225.35</v>
      </c>
      <c r="AO11" s="19">
        <v>1580673.42</v>
      </c>
      <c r="AP11" s="19">
        <v>35535990.490000002</v>
      </c>
      <c r="AQ11" s="19">
        <v>91835.76</v>
      </c>
      <c r="AR11" s="19">
        <v>20624909.219999999</v>
      </c>
      <c r="AS11" s="19">
        <v>2368990.85</v>
      </c>
      <c r="AT11" s="19">
        <v>1100110.6200000001</v>
      </c>
      <c r="AU11" s="19">
        <v>168538.57</v>
      </c>
      <c r="AV11" s="19">
        <v>168758.37</v>
      </c>
      <c r="AW11" s="19">
        <v>96700.85</v>
      </c>
      <c r="AX11" s="19">
        <v>73895.94</v>
      </c>
      <c r="AY11" s="19">
        <v>119941.52</v>
      </c>
      <c r="AZ11" s="19">
        <v>1425569.54</v>
      </c>
      <c r="BA11" s="19">
        <v>2062340.99</v>
      </c>
      <c r="BB11" s="19">
        <v>457886.27</v>
      </c>
      <c r="BC11" s="19">
        <v>8049471.7199999997</v>
      </c>
      <c r="BD11" s="19">
        <v>1328416.19</v>
      </c>
      <c r="BE11" s="19">
        <v>400695.97</v>
      </c>
      <c r="BF11" s="19">
        <v>6578779.4000000004</v>
      </c>
      <c r="BG11" s="19">
        <v>108944.82</v>
      </c>
      <c r="BH11" s="19">
        <v>139186.65</v>
      </c>
      <c r="BI11" s="19">
        <v>52661.1</v>
      </c>
      <c r="BJ11" s="19">
        <v>1823156.06</v>
      </c>
      <c r="BK11" s="19">
        <v>971979.48</v>
      </c>
      <c r="BL11" s="19">
        <v>17150.84</v>
      </c>
      <c r="BM11" s="19">
        <v>86714.95</v>
      </c>
      <c r="BN11" s="19">
        <v>1074426.21</v>
      </c>
      <c r="BO11" s="19">
        <v>373634.27</v>
      </c>
      <c r="BP11" s="19">
        <v>231876</v>
      </c>
      <c r="BQ11" s="19">
        <v>1634193.93</v>
      </c>
      <c r="BR11" s="19">
        <v>432667.76</v>
      </c>
      <c r="BS11" s="19">
        <v>244079.7</v>
      </c>
      <c r="BT11" s="19">
        <v>140816.42000000001</v>
      </c>
      <c r="BU11" s="19">
        <v>103084.96</v>
      </c>
      <c r="BV11" s="19">
        <v>770667.55</v>
      </c>
      <c r="BW11" s="19">
        <v>670802.37</v>
      </c>
      <c r="BX11" s="19">
        <v>94206.59</v>
      </c>
      <c r="BY11" s="19">
        <v>182294.73</v>
      </c>
      <c r="BZ11" s="19">
        <v>94134.399999999994</v>
      </c>
      <c r="CA11" s="19">
        <v>371964.19</v>
      </c>
      <c r="CB11" s="19">
        <v>23347042.469999999</v>
      </c>
      <c r="CC11" s="19">
        <v>85835.36</v>
      </c>
      <c r="CD11" s="19">
        <v>68733.81</v>
      </c>
      <c r="CE11" s="19">
        <v>98489.77</v>
      </c>
      <c r="CF11" s="19">
        <v>81298.17</v>
      </c>
      <c r="CG11" s="19">
        <v>70154.3</v>
      </c>
      <c r="CH11" s="19">
        <v>31524.27</v>
      </c>
      <c r="CI11" s="19">
        <v>302375.94</v>
      </c>
      <c r="CJ11" s="19">
        <v>295842.06</v>
      </c>
      <c r="CK11" s="19">
        <v>1432659.64</v>
      </c>
      <c r="CL11" s="19">
        <v>220207.4</v>
      </c>
      <c r="CM11" s="19">
        <v>107355.62</v>
      </c>
      <c r="CN11" s="19">
        <v>8111117.3600000003</v>
      </c>
      <c r="CO11" s="19">
        <v>4857568.18</v>
      </c>
      <c r="CP11" s="19">
        <v>692043.6</v>
      </c>
      <c r="CQ11" s="19">
        <v>364244.19</v>
      </c>
      <c r="CR11" s="19">
        <v>75865.52</v>
      </c>
      <c r="CS11" s="19">
        <v>233975.56</v>
      </c>
      <c r="CT11" s="19">
        <v>81024.460000000006</v>
      </c>
      <c r="CU11" s="19">
        <v>55009.51</v>
      </c>
      <c r="CV11" s="19">
        <v>45111.41</v>
      </c>
      <c r="CW11" s="19">
        <v>126416.84</v>
      </c>
      <c r="CX11" s="19">
        <v>229723.19</v>
      </c>
      <c r="CY11" s="19">
        <v>17881.75</v>
      </c>
      <c r="CZ11" s="19">
        <v>593740.59</v>
      </c>
      <c r="DA11" s="19">
        <v>116410.52</v>
      </c>
      <c r="DB11" s="19">
        <v>95574.92</v>
      </c>
      <c r="DC11" s="19">
        <v>105646.58</v>
      </c>
      <c r="DD11" s="19">
        <v>92322.49</v>
      </c>
      <c r="DE11" s="19">
        <v>271844.8</v>
      </c>
      <c r="DF11" s="19">
        <v>7368792.3700000001</v>
      </c>
      <c r="DG11" s="19">
        <v>111390.38</v>
      </c>
      <c r="DH11" s="19">
        <v>944994.79</v>
      </c>
      <c r="DI11" s="19">
        <v>1102286.22</v>
      </c>
      <c r="DJ11" s="19">
        <v>160096.60999999999</v>
      </c>
      <c r="DK11" s="19">
        <v>83084.639999999999</v>
      </c>
      <c r="DL11" s="19">
        <v>2281135.4</v>
      </c>
      <c r="DM11" s="19">
        <v>73325.06</v>
      </c>
      <c r="DN11" s="19">
        <v>592341.09</v>
      </c>
      <c r="DO11" s="19">
        <v>717559.36</v>
      </c>
      <c r="DP11" s="19">
        <v>72978.320000000007</v>
      </c>
      <c r="DQ11" s="19">
        <v>386194.89</v>
      </c>
      <c r="DR11" s="19">
        <v>448426.32</v>
      </c>
      <c r="DS11" s="19">
        <v>187094.92</v>
      </c>
      <c r="DT11" s="19">
        <v>50037.72</v>
      </c>
      <c r="DU11" s="19">
        <v>120892.76</v>
      </c>
      <c r="DV11" s="19">
        <v>46226.44</v>
      </c>
      <c r="DW11" s="19">
        <v>99745.279999999999</v>
      </c>
      <c r="DX11" s="19">
        <v>156022.64000000001</v>
      </c>
      <c r="DY11" s="19">
        <v>199688.26</v>
      </c>
      <c r="DZ11" s="19">
        <v>415059.99</v>
      </c>
      <c r="EA11" s="19">
        <v>571853.12</v>
      </c>
      <c r="EB11" s="19">
        <v>249772.67</v>
      </c>
      <c r="EC11" s="19">
        <v>105755.77</v>
      </c>
      <c r="ED11" s="19">
        <v>571675.65</v>
      </c>
      <c r="EE11" s="19">
        <v>65386.43</v>
      </c>
      <c r="EF11" s="19">
        <v>308826.33</v>
      </c>
      <c r="EG11" s="19">
        <v>113750.55</v>
      </c>
      <c r="EH11" s="19">
        <v>48268.24</v>
      </c>
      <c r="EI11" s="19">
        <v>3132454.33</v>
      </c>
      <c r="EJ11" s="19">
        <v>1938353.6</v>
      </c>
      <c r="EK11" s="19">
        <v>129246.73</v>
      </c>
      <c r="EL11" s="19">
        <v>34606.04</v>
      </c>
      <c r="EM11" s="19">
        <v>233419.31</v>
      </c>
      <c r="EN11" s="19">
        <v>268819.46999999997</v>
      </c>
      <c r="EO11" s="19">
        <v>136616.94</v>
      </c>
      <c r="EP11" s="19">
        <v>210359.41</v>
      </c>
      <c r="EQ11" s="19">
        <v>965470.36</v>
      </c>
      <c r="ER11" s="19">
        <v>197164.53</v>
      </c>
      <c r="ES11" s="19">
        <v>100554.26</v>
      </c>
      <c r="ET11" s="19">
        <v>126251.14</v>
      </c>
      <c r="EU11" s="19">
        <v>178504.5</v>
      </c>
      <c r="EV11" s="19">
        <v>40969.89</v>
      </c>
      <c r="EW11" s="19">
        <v>322223.09000000003</v>
      </c>
      <c r="EX11" s="19">
        <v>18652.48</v>
      </c>
      <c r="EY11" s="19">
        <v>100089.4</v>
      </c>
      <c r="EZ11" s="19">
        <v>86954.8</v>
      </c>
      <c r="FA11" s="19">
        <v>1477975.89</v>
      </c>
      <c r="FB11" s="19">
        <v>442652.12</v>
      </c>
      <c r="FC11" s="19">
        <v>873424.45</v>
      </c>
      <c r="FD11" s="19">
        <v>148658.28</v>
      </c>
      <c r="FE11" s="19">
        <v>61092.55</v>
      </c>
      <c r="FF11" s="19">
        <v>66492.98</v>
      </c>
      <c r="FG11" s="19">
        <v>67384.929999999993</v>
      </c>
      <c r="FH11" s="19">
        <v>105757.98</v>
      </c>
      <c r="FI11" s="19">
        <v>526551.73</v>
      </c>
      <c r="FJ11" s="19">
        <v>812021.07</v>
      </c>
      <c r="FK11" s="19">
        <v>873900.45</v>
      </c>
      <c r="FL11" s="19">
        <v>1724175.57</v>
      </c>
      <c r="FM11" s="19">
        <v>501842.18</v>
      </c>
      <c r="FN11" s="19">
        <v>3329444.55</v>
      </c>
      <c r="FO11" s="19">
        <v>593059.16</v>
      </c>
      <c r="FP11" s="19">
        <v>708872.15</v>
      </c>
      <c r="FQ11" s="19">
        <v>386312.59</v>
      </c>
      <c r="FR11" s="19">
        <v>166974.69</v>
      </c>
      <c r="FS11" s="19">
        <v>68677.86</v>
      </c>
      <c r="FT11" s="19">
        <v>103173.69</v>
      </c>
      <c r="FU11" s="19">
        <v>280355.53000000003</v>
      </c>
      <c r="FV11" s="19">
        <v>183827.67</v>
      </c>
      <c r="FW11" s="19">
        <v>45650.6</v>
      </c>
      <c r="FX11" s="19">
        <v>36862.199999999997</v>
      </c>
      <c r="FY11" s="19">
        <v>0</v>
      </c>
      <c r="FZ11" s="11">
        <f>SUM(C11:FY11)</f>
        <v>234686083.23999998</v>
      </c>
      <c r="GA11" s="11"/>
    </row>
    <row r="12" spans="1:255" x14ac:dyDescent="0.25">
      <c r="A12" t="s">
        <v>0</v>
      </c>
      <c r="C12" s="17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7"/>
      <c r="FX12" s="15"/>
      <c r="FY12" s="17"/>
    </row>
    <row r="13" spans="1:255" x14ac:dyDescent="0.25">
      <c r="A13" t="s">
        <v>425</v>
      </c>
      <c r="C13" s="20">
        <f>C8-C10-C11</f>
        <v>38864454.279999994</v>
      </c>
      <c r="D13" s="20">
        <v>253832418.12177518</v>
      </c>
      <c r="E13" s="20">
        <v>27538627.698000006</v>
      </c>
      <c r="F13" s="20">
        <v>148542753.82100001</v>
      </c>
      <c r="G13" s="20">
        <v>3650532.8863599985</v>
      </c>
      <c r="H13" s="20">
        <v>8559170.1790000014</v>
      </c>
      <c r="I13" s="20">
        <v>54458995.902000003</v>
      </c>
      <c r="J13" s="20">
        <v>17664758.733999997</v>
      </c>
      <c r="K13" s="20">
        <v>2529489.321</v>
      </c>
      <c r="L13" s="20">
        <v>3117535.4856399978</v>
      </c>
      <c r="M13" s="20">
        <v>5121841.9976199996</v>
      </c>
      <c r="N13" s="20">
        <v>375015610.895836</v>
      </c>
      <c r="O13" s="20">
        <v>66008161.186000012</v>
      </c>
      <c r="P13" s="20">
        <v>3338701.352</v>
      </c>
      <c r="Q13" s="20">
        <v>274099293.06199998</v>
      </c>
      <c r="R13" s="20">
        <v>60561146.470468</v>
      </c>
      <c r="S13" s="20">
        <v>3268783.9933800003</v>
      </c>
      <c r="T13" s="20">
        <v>2343924.7256960003</v>
      </c>
      <c r="U13" s="20">
        <v>437352.88410200004</v>
      </c>
      <c r="V13" s="20">
        <v>2891879.4470000002</v>
      </c>
      <c r="W13" s="20">
        <v>3183100.9049999998</v>
      </c>
      <c r="X13" s="20">
        <v>771099.01804799994</v>
      </c>
      <c r="Y13" s="20">
        <v>8636166.3732199986</v>
      </c>
      <c r="Z13" s="20">
        <v>2834868.1830500001</v>
      </c>
      <c r="AA13" s="20">
        <v>151585224.47300002</v>
      </c>
      <c r="AB13" s="20">
        <v>25117730.309000015</v>
      </c>
      <c r="AC13" s="20">
        <v>1914720.9081400007</v>
      </c>
      <c r="AD13" s="20">
        <v>4246681.6201909995</v>
      </c>
      <c r="AE13" s="20">
        <v>1265657.9516640001</v>
      </c>
      <c r="AF13" s="20">
        <v>2045822.135886</v>
      </c>
      <c r="AG13" s="20">
        <v>2921697.99345</v>
      </c>
      <c r="AH13" s="20">
        <v>9775253.6507940013</v>
      </c>
      <c r="AI13" s="20">
        <v>4560894.3950000005</v>
      </c>
      <c r="AJ13" s="20">
        <v>2214680.6094200001</v>
      </c>
      <c r="AK13" s="20">
        <v>1839978.8014399998</v>
      </c>
      <c r="AL13" s="20">
        <v>1551478.325</v>
      </c>
      <c r="AM13" s="20">
        <v>3688429.1250879997</v>
      </c>
      <c r="AN13" s="20">
        <v>267685.0140680006</v>
      </c>
      <c r="AO13" s="20">
        <v>31983046.658607997</v>
      </c>
      <c r="AP13" s="20">
        <v>216156220.60300004</v>
      </c>
      <c r="AQ13" s="20">
        <v>1687216.444649</v>
      </c>
      <c r="AR13" s="20">
        <v>331935821.19399995</v>
      </c>
      <c r="AS13" s="20">
        <v>13287338.909019999</v>
      </c>
      <c r="AT13" s="20">
        <v>13476549.513</v>
      </c>
      <c r="AU13" s="20">
        <v>2684858.4416960008</v>
      </c>
      <c r="AV13" s="20">
        <v>3258296.5399999996</v>
      </c>
      <c r="AW13" s="20">
        <v>3063970.524284</v>
      </c>
      <c r="AX13" s="20">
        <v>867024.45683000004</v>
      </c>
      <c r="AY13" s="20">
        <v>3823907.9199999995</v>
      </c>
      <c r="AZ13" s="20">
        <v>118152732.09439999</v>
      </c>
      <c r="BA13" s="20">
        <v>70293691.596919999</v>
      </c>
      <c r="BB13" s="20">
        <v>73364291.823560014</v>
      </c>
      <c r="BC13" s="20">
        <v>144320281.79535002</v>
      </c>
      <c r="BD13" s="20">
        <v>20752100.750000004</v>
      </c>
      <c r="BE13" s="20">
        <v>8985753.4580000006</v>
      </c>
      <c r="BF13" s="20">
        <v>176637182.24000001</v>
      </c>
      <c r="BG13" s="20">
        <v>8949604.7400000002</v>
      </c>
      <c r="BH13" s="20">
        <v>4994166.3216399997</v>
      </c>
      <c r="BI13" s="20">
        <v>3496628.1928099999</v>
      </c>
      <c r="BJ13" s="20">
        <v>37961746.056639999</v>
      </c>
      <c r="BK13" s="20">
        <v>263809991.78999999</v>
      </c>
      <c r="BL13" s="20">
        <v>2188498.1040000003</v>
      </c>
      <c r="BM13" s="20">
        <v>3923273.160648</v>
      </c>
      <c r="BN13" s="20">
        <v>23414239.869000003</v>
      </c>
      <c r="BO13" s="20">
        <v>9961530.0109700002</v>
      </c>
      <c r="BP13" s="20">
        <v>799743.02535999985</v>
      </c>
      <c r="BQ13" s="20">
        <v>16658257.831529997</v>
      </c>
      <c r="BR13" s="20">
        <v>35371767.910000004</v>
      </c>
      <c r="BS13" s="20">
        <v>7519312.4064500006</v>
      </c>
      <c r="BT13" s="20">
        <v>2125385.8235900006</v>
      </c>
      <c r="BU13" s="20">
        <v>3176555.6740400004</v>
      </c>
      <c r="BV13" s="20">
        <v>0</v>
      </c>
      <c r="BW13" s="20">
        <v>3735497.4529200001</v>
      </c>
      <c r="BX13" s="20">
        <v>440362.88741999993</v>
      </c>
      <c r="BY13" s="20">
        <v>2027956.2019260004</v>
      </c>
      <c r="BZ13" s="20">
        <v>2306407.2930000001</v>
      </c>
      <c r="CA13" s="20">
        <v>326278.30311699997</v>
      </c>
      <c r="CB13" s="20">
        <v>396213636.67600006</v>
      </c>
      <c r="CC13" s="20">
        <v>2641524.2059599999</v>
      </c>
      <c r="CD13" s="20">
        <v>2688683.7503999998</v>
      </c>
      <c r="CE13" s="20">
        <v>1544196.402</v>
      </c>
      <c r="CF13" s="20">
        <v>1503965.0380460001</v>
      </c>
      <c r="CG13" s="20">
        <v>2656956.4300000002</v>
      </c>
      <c r="CH13" s="20">
        <v>1638724.9456239999</v>
      </c>
      <c r="CI13" s="20">
        <v>4405668.5779999997</v>
      </c>
      <c r="CJ13" s="20">
        <v>538344.14330000104</v>
      </c>
      <c r="CK13" s="20">
        <v>36377540.020219997</v>
      </c>
      <c r="CL13" s="20">
        <v>11314648.144660002</v>
      </c>
      <c r="CM13" s="20">
        <v>7074642.0803800002</v>
      </c>
      <c r="CN13" s="20">
        <v>156541271.09740001</v>
      </c>
      <c r="CO13" s="20">
        <v>60898758.780320011</v>
      </c>
      <c r="CP13" s="20">
        <v>5.259994650259614E-4</v>
      </c>
      <c r="CQ13" s="20">
        <v>6680447.3747210009</v>
      </c>
      <c r="CR13" s="20">
        <v>2914253.9008389995</v>
      </c>
      <c r="CS13" s="20">
        <v>2659383.0819760002</v>
      </c>
      <c r="CT13" s="20">
        <v>1304148.14536</v>
      </c>
      <c r="CU13" s="20">
        <v>3708001.4872960006</v>
      </c>
      <c r="CV13" s="20">
        <v>590418.50990799989</v>
      </c>
      <c r="CW13" s="20">
        <v>2001208.0885590001</v>
      </c>
      <c r="CX13" s="20">
        <v>3241728.8049760005</v>
      </c>
      <c r="CY13" s="20">
        <v>880236.58000000007</v>
      </c>
      <c r="CZ13" s="20">
        <v>13224240.129999999</v>
      </c>
      <c r="DA13" s="20">
        <v>1964229.4389999998</v>
      </c>
      <c r="DB13" s="20">
        <v>3201221.1770000001</v>
      </c>
      <c r="DC13" s="20">
        <v>1850067.990492</v>
      </c>
      <c r="DD13" s="20">
        <v>1566537.1754999999</v>
      </c>
      <c r="DE13" s="20">
        <v>1510031.6259500005</v>
      </c>
      <c r="DF13" s="20">
        <v>130010006.33579999</v>
      </c>
      <c r="DG13" s="20">
        <v>626656.56728299998</v>
      </c>
      <c r="DH13" s="20">
        <v>9010345.1044200025</v>
      </c>
      <c r="DI13" s="20">
        <v>11209940.1536</v>
      </c>
      <c r="DJ13" s="20">
        <v>5694741.8570799995</v>
      </c>
      <c r="DK13" s="20">
        <v>4626758.9744999995</v>
      </c>
      <c r="DL13" s="20">
        <v>38383823.356120005</v>
      </c>
      <c r="DM13" s="20">
        <v>3327224.2655400001</v>
      </c>
      <c r="DN13" s="20">
        <v>6938738.273000001</v>
      </c>
      <c r="DO13" s="20">
        <v>24529244.189999998</v>
      </c>
      <c r="DP13" s="20">
        <v>2580378.12</v>
      </c>
      <c r="DQ13" s="20">
        <v>5.8207660913467407E-10</v>
      </c>
      <c r="DR13" s="20">
        <v>12595433.504000001</v>
      </c>
      <c r="DS13" s="20">
        <v>6791729.5869999994</v>
      </c>
      <c r="DT13" s="20">
        <v>3032727.3464609999</v>
      </c>
      <c r="DU13" s="20">
        <v>3861876.9440000001</v>
      </c>
      <c r="DV13" s="20">
        <v>3249253.4040000001</v>
      </c>
      <c r="DW13" s="20">
        <v>3736488.5469260002</v>
      </c>
      <c r="DX13" s="20">
        <v>999917.34384000034</v>
      </c>
      <c r="DY13" s="20">
        <v>1426404.7788799999</v>
      </c>
      <c r="DZ13" s="20">
        <v>3445547.0411939994</v>
      </c>
      <c r="EA13" s="20">
        <v>1.1641532182693481E-10</v>
      </c>
      <c r="EB13" s="20">
        <v>4173238.3499999996</v>
      </c>
      <c r="EC13" s="20">
        <v>2925947.878</v>
      </c>
      <c r="ED13" s="20">
        <v>0</v>
      </c>
      <c r="EE13" s="20">
        <v>2769736.5459999996</v>
      </c>
      <c r="EF13" s="20">
        <v>13269885.002824999</v>
      </c>
      <c r="EG13" s="20">
        <v>2828005.014</v>
      </c>
      <c r="EH13" s="20">
        <v>3303204.5769999996</v>
      </c>
      <c r="EI13" s="20">
        <v>120831850.597</v>
      </c>
      <c r="EJ13" s="20">
        <v>75028522.403000012</v>
      </c>
      <c r="EK13" s="20">
        <v>3598146.9813699992</v>
      </c>
      <c r="EL13" s="20">
        <v>3472131.3097200003</v>
      </c>
      <c r="EM13" s="20">
        <v>2578106.4401519997</v>
      </c>
      <c r="EN13" s="20">
        <v>8697123.6819999982</v>
      </c>
      <c r="EO13" s="20">
        <v>3076004.611</v>
      </c>
      <c r="EP13" s="20">
        <v>1774036.1293800005</v>
      </c>
      <c r="EQ13" s="20">
        <v>15437799.556612002</v>
      </c>
      <c r="ER13" s="20">
        <v>1594245.0200300005</v>
      </c>
      <c r="ES13" s="20">
        <v>2173353.0224980004</v>
      </c>
      <c r="ET13" s="20">
        <v>2475460.0129999998</v>
      </c>
      <c r="EU13" s="20">
        <v>5765704.5529999994</v>
      </c>
      <c r="EV13" s="20">
        <v>635529.06802000001</v>
      </c>
      <c r="EW13" s="20">
        <v>3142682.2188269999</v>
      </c>
      <c r="EX13" s="20">
        <v>2922722.3816899997</v>
      </c>
      <c r="EY13" s="20">
        <v>7291690.5389999999</v>
      </c>
      <c r="EZ13" s="20">
        <v>1724256.5298420002</v>
      </c>
      <c r="FA13" s="20">
        <v>1408539.8964000053</v>
      </c>
      <c r="FB13" s="20">
        <v>3.3000005641952157E-3</v>
      </c>
      <c r="FC13" s="20">
        <v>10231732.308700001</v>
      </c>
      <c r="FD13" s="20">
        <v>3656738.2670000005</v>
      </c>
      <c r="FE13" s="20">
        <v>1205060.9443880001</v>
      </c>
      <c r="FF13" s="20">
        <v>2730192.4909999999</v>
      </c>
      <c r="FG13" s="20">
        <v>1674474.4070000004</v>
      </c>
      <c r="FH13" s="20">
        <v>539958.49071199994</v>
      </c>
      <c r="FI13" s="20">
        <v>2713518.3779999991</v>
      </c>
      <c r="FJ13" s="20">
        <v>0</v>
      </c>
      <c r="FK13" s="20">
        <v>0</v>
      </c>
      <c r="FL13" s="20">
        <v>17696731.979999997</v>
      </c>
      <c r="FM13" s="20">
        <v>9653248.8029000051</v>
      </c>
      <c r="FN13" s="20">
        <v>153345064.08099997</v>
      </c>
      <c r="FO13" s="20">
        <v>4.8099999548867345E-3</v>
      </c>
      <c r="FP13" s="20">
        <v>2817004.9753930033</v>
      </c>
      <c r="FQ13" s="20">
        <v>3.249998961109668E-3</v>
      </c>
      <c r="FR13" s="20">
        <v>0</v>
      </c>
      <c r="FS13" s="20">
        <v>240901.23451999982</v>
      </c>
      <c r="FT13" s="20">
        <v>2.8799997526220977E-3</v>
      </c>
      <c r="FU13" s="20">
        <v>6066396.4729499994</v>
      </c>
      <c r="FV13" s="20">
        <v>5367297.0962400008</v>
      </c>
      <c r="FW13" s="20">
        <v>2558784.6400099997</v>
      </c>
      <c r="FX13" s="20">
        <v>911392.60182500002</v>
      </c>
      <c r="FY13" s="20">
        <f>ROUND(FY8-FY10-FY11,2)</f>
        <v>224940206.09</v>
      </c>
      <c r="FZ13" s="11">
        <f>SUM(C13:FY13)</f>
        <v>4996842665.3470173</v>
      </c>
      <c r="GA13" s="11"/>
      <c r="GB13" s="11"/>
    </row>
    <row r="14" spans="1:255" x14ac:dyDescent="0.25">
      <c r="A14" t="s">
        <v>400</v>
      </c>
      <c r="C14" s="21">
        <v>4</v>
      </c>
      <c r="D14" s="21">
        <v>4</v>
      </c>
      <c r="E14" s="21">
        <v>4</v>
      </c>
      <c r="F14" s="21">
        <v>4</v>
      </c>
      <c r="G14" s="21">
        <v>4</v>
      </c>
      <c r="H14" s="21">
        <v>4</v>
      </c>
      <c r="I14" s="21">
        <v>4</v>
      </c>
      <c r="J14" s="21">
        <v>4</v>
      </c>
      <c r="K14" s="21">
        <v>4</v>
      </c>
      <c r="L14" s="21">
        <v>4</v>
      </c>
      <c r="M14" s="21">
        <v>4</v>
      </c>
      <c r="N14" s="21">
        <v>4</v>
      </c>
      <c r="O14" s="21">
        <v>4</v>
      </c>
      <c r="P14" s="21">
        <v>4</v>
      </c>
      <c r="Q14" s="21">
        <v>4</v>
      </c>
      <c r="R14" s="21">
        <v>4</v>
      </c>
      <c r="S14" s="21">
        <v>4</v>
      </c>
      <c r="T14" s="21">
        <v>4</v>
      </c>
      <c r="U14" s="21">
        <v>4</v>
      </c>
      <c r="V14" s="21">
        <v>4</v>
      </c>
      <c r="W14" s="21">
        <v>4</v>
      </c>
      <c r="X14" s="21">
        <v>4</v>
      </c>
      <c r="Y14" s="21">
        <v>4</v>
      </c>
      <c r="Z14" s="21">
        <v>4</v>
      </c>
      <c r="AA14" s="21">
        <v>4</v>
      </c>
      <c r="AB14" s="21">
        <v>4</v>
      </c>
      <c r="AC14" s="21">
        <v>4</v>
      </c>
      <c r="AD14" s="21">
        <v>4</v>
      </c>
      <c r="AE14" s="21">
        <v>4</v>
      </c>
      <c r="AF14" s="21">
        <v>4</v>
      </c>
      <c r="AG14" s="21">
        <v>4</v>
      </c>
      <c r="AH14" s="21">
        <v>4</v>
      </c>
      <c r="AI14" s="21">
        <v>4</v>
      </c>
      <c r="AJ14" s="21">
        <v>4</v>
      </c>
      <c r="AK14" s="21">
        <v>4</v>
      </c>
      <c r="AL14" s="21">
        <v>4</v>
      </c>
      <c r="AM14" s="21">
        <v>4</v>
      </c>
      <c r="AN14" s="21">
        <v>4</v>
      </c>
      <c r="AO14" s="21">
        <v>4</v>
      </c>
      <c r="AP14" s="21">
        <v>4</v>
      </c>
      <c r="AQ14" s="21">
        <v>4</v>
      </c>
      <c r="AR14" s="21">
        <v>4</v>
      </c>
      <c r="AS14" s="21">
        <v>4</v>
      </c>
      <c r="AT14" s="21">
        <v>4</v>
      </c>
      <c r="AU14" s="21">
        <v>4</v>
      </c>
      <c r="AV14" s="21">
        <v>4</v>
      </c>
      <c r="AW14" s="21">
        <v>4</v>
      </c>
      <c r="AX14" s="21">
        <v>4</v>
      </c>
      <c r="AY14" s="21">
        <v>4</v>
      </c>
      <c r="AZ14" s="21">
        <v>4</v>
      </c>
      <c r="BA14" s="21">
        <v>4</v>
      </c>
      <c r="BB14" s="21">
        <v>4</v>
      </c>
      <c r="BC14" s="21">
        <v>4</v>
      </c>
      <c r="BD14" s="21">
        <v>4</v>
      </c>
      <c r="BE14" s="21">
        <v>4</v>
      </c>
      <c r="BF14" s="21">
        <v>4</v>
      </c>
      <c r="BG14" s="21">
        <v>4</v>
      </c>
      <c r="BH14" s="21">
        <v>4</v>
      </c>
      <c r="BI14" s="21">
        <v>4</v>
      </c>
      <c r="BJ14" s="21">
        <v>4</v>
      </c>
      <c r="BK14" s="21">
        <v>4</v>
      </c>
      <c r="BL14" s="21">
        <v>4</v>
      </c>
      <c r="BM14" s="21">
        <v>4</v>
      </c>
      <c r="BN14" s="21">
        <v>4</v>
      </c>
      <c r="BO14" s="21">
        <v>4</v>
      </c>
      <c r="BP14" s="21">
        <v>4</v>
      </c>
      <c r="BQ14" s="21">
        <v>4</v>
      </c>
      <c r="BR14" s="21">
        <v>4</v>
      </c>
      <c r="BS14" s="21">
        <v>4</v>
      </c>
      <c r="BT14" s="21">
        <v>4</v>
      </c>
      <c r="BU14" s="21">
        <v>4</v>
      </c>
      <c r="BV14" s="21">
        <v>4</v>
      </c>
      <c r="BW14" s="21">
        <v>4</v>
      </c>
      <c r="BX14" s="21">
        <v>4</v>
      </c>
      <c r="BY14" s="21">
        <v>4</v>
      </c>
      <c r="BZ14" s="21">
        <v>4</v>
      </c>
      <c r="CA14" s="21">
        <v>4</v>
      </c>
      <c r="CB14" s="21">
        <v>4</v>
      </c>
      <c r="CC14" s="21">
        <v>4</v>
      </c>
      <c r="CD14" s="21">
        <v>4</v>
      </c>
      <c r="CE14" s="21">
        <v>4</v>
      </c>
      <c r="CF14" s="21">
        <v>4</v>
      </c>
      <c r="CG14" s="21">
        <v>4</v>
      </c>
      <c r="CH14" s="21">
        <v>4</v>
      </c>
      <c r="CI14" s="21">
        <v>4</v>
      </c>
      <c r="CJ14" s="21">
        <v>4</v>
      </c>
      <c r="CK14" s="21">
        <v>4</v>
      </c>
      <c r="CL14" s="21">
        <v>4</v>
      </c>
      <c r="CM14" s="21">
        <v>4</v>
      </c>
      <c r="CN14" s="21">
        <v>4</v>
      </c>
      <c r="CO14" s="21">
        <v>4</v>
      </c>
      <c r="CP14" s="21">
        <v>4</v>
      </c>
      <c r="CQ14" s="21">
        <v>4</v>
      </c>
      <c r="CR14" s="21">
        <v>4</v>
      </c>
      <c r="CS14" s="21">
        <v>4</v>
      </c>
      <c r="CT14" s="21">
        <v>4</v>
      </c>
      <c r="CU14" s="21">
        <v>4</v>
      </c>
      <c r="CV14" s="21">
        <v>4</v>
      </c>
      <c r="CW14" s="21">
        <v>4</v>
      </c>
      <c r="CX14" s="21">
        <v>4</v>
      </c>
      <c r="CY14" s="21">
        <v>4</v>
      </c>
      <c r="CZ14" s="21">
        <v>4</v>
      </c>
      <c r="DA14" s="21">
        <v>4</v>
      </c>
      <c r="DB14" s="21">
        <v>4</v>
      </c>
      <c r="DC14" s="21">
        <v>4</v>
      </c>
      <c r="DD14" s="21">
        <v>4</v>
      </c>
      <c r="DE14" s="21">
        <v>4</v>
      </c>
      <c r="DF14" s="21">
        <v>4</v>
      </c>
      <c r="DG14" s="21">
        <v>4</v>
      </c>
      <c r="DH14" s="21">
        <v>4</v>
      </c>
      <c r="DI14" s="21">
        <v>4</v>
      </c>
      <c r="DJ14" s="21">
        <v>4</v>
      </c>
      <c r="DK14" s="21">
        <v>4</v>
      </c>
      <c r="DL14" s="21">
        <v>4</v>
      </c>
      <c r="DM14" s="21">
        <v>4</v>
      </c>
      <c r="DN14" s="21">
        <v>4</v>
      </c>
      <c r="DO14" s="21">
        <v>4</v>
      </c>
      <c r="DP14" s="21">
        <v>4</v>
      </c>
      <c r="DQ14" s="21">
        <v>4</v>
      </c>
      <c r="DR14" s="21">
        <v>4</v>
      </c>
      <c r="DS14" s="21">
        <v>4</v>
      </c>
      <c r="DT14" s="21">
        <v>4</v>
      </c>
      <c r="DU14" s="21">
        <v>4</v>
      </c>
      <c r="DV14" s="21">
        <v>4</v>
      </c>
      <c r="DW14" s="21">
        <v>4</v>
      </c>
      <c r="DX14" s="21">
        <v>4</v>
      </c>
      <c r="DY14" s="21">
        <v>4</v>
      </c>
      <c r="DZ14" s="21">
        <v>4</v>
      </c>
      <c r="EA14" s="21">
        <v>4</v>
      </c>
      <c r="EB14" s="21">
        <v>4</v>
      </c>
      <c r="EC14" s="21">
        <v>4</v>
      </c>
      <c r="ED14" s="21">
        <v>4</v>
      </c>
      <c r="EE14" s="21">
        <v>4</v>
      </c>
      <c r="EF14" s="21">
        <v>4</v>
      </c>
      <c r="EG14" s="21">
        <v>4</v>
      </c>
      <c r="EH14" s="21">
        <v>4</v>
      </c>
      <c r="EI14" s="21">
        <v>4</v>
      </c>
      <c r="EJ14" s="21">
        <v>4</v>
      </c>
      <c r="EK14" s="21">
        <v>4</v>
      </c>
      <c r="EL14" s="21">
        <v>4</v>
      </c>
      <c r="EM14" s="21">
        <v>4</v>
      </c>
      <c r="EN14" s="21">
        <v>4</v>
      </c>
      <c r="EO14" s="21">
        <v>4</v>
      </c>
      <c r="EP14" s="21">
        <v>4</v>
      </c>
      <c r="EQ14" s="21">
        <v>4</v>
      </c>
      <c r="ER14" s="21">
        <v>4</v>
      </c>
      <c r="ES14" s="21">
        <v>4</v>
      </c>
      <c r="ET14" s="21">
        <v>4</v>
      </c>
      <c r="EU14" s="21">
        <v>4</v>
      </c>
      <c r="EV14" s="21">
        <v>4</v>
      </c>
      <c r="EW14" s="21">
        <v>4</v>
      </c>
      <c r="EX14" s="21">
        <v>4</v>
      </c>
      <c r="EY14" s="21">
        <v>4</v>
      </c>
      <c r="EZ14" s="21">
        <v>4</v>
      </c>
      <c r="FA14" s="21">
        <v>4</v>
      </c>
      <c r="FB14" s="21">
        <v>4</v>
      </c>
      <c r="FC14" s="21">
        <v>4</v>
      </c>
      <c r="FD14" s="21">
        <v>4</v>
      </c>
      <c r="FE14" s="21">
        <v>4</v>
      </c>
      <c r="FF14" s="21">
        <v>4</v>
      </c>
      <c r="FG14" s="21">
        <v>4</v>
      </c>
      <c r="FH14" s="21">
        <v>4</v>
      </c>
      <c r="FI14" s="21">
        <v>4</v>
      </c>
      <c r="FJ14" s="21">
        <v>4</v>
      </c>
      <c r="FK14" s="21">
        <v>4</v>
      </c>
      <c r="FL14" s="21">
        <v>4</v>
      </c>
      <c r="FM14" s="21">
        <v>4</v>
      </c>
      <c r="FN14" s="21">
        <v>4</v>
      </c>
      <c r="FO14" s="21">
        <v>4</v>
      </c>
      <c r="FP14" s="21">
        <v>4</v>
      </c>
      <c r="FQ14" s="21">
        <v>4</v>
      </c>
      <c r="FR14" s="21">
        <v>4</v>
      </c>
      <c r="FS14" s="21">
        <v>4</v>
      </c>
      <c r="FT14" s="21">
        <v>4</v>
      </c>
      <c r="FU14" s="21">
        <v>4</v>
      </c>
      <c r="FV14" s="21">
        <v>4</v>
      </c>
      <c r="FW14" s="21">
        <v>4</v>
      </c>
      <c r="FX14" s="21">
        <v>4</v>
      </c>
      <c r="FY14" s="21">
        <v>4</v>
      </c>
      <c r="FZ14" s="22"/>
      <c r="GA14" s="11"/>
    </row>
    <row r="15" spans="1:255" x14ac:dyDescent="0.25">
      <c r="A15" t="s">
        <v>401</v>
      </c>
      <c r="C15" s="17">
        <f>C13</f>
        <v>38864454.279999994</v>
      </c>
      <c r="D15" s="17">
        <f t="shared" ref="D15:BO15" si="0">D13</f>
        <v>253832418.12177518</v>
      </c>
      <c r="E15" s="17">
        <f t="shared" si="0"/>
        <v>27538627.698000006</v>
      </c>
      <c r="F15" s="17">
        <f t="shared" si="0"/>
        <v>148542753.82100001</v>
      </c>
      <c r="G15" s="17">
        <f t="shared" si="0"/>
        <v>3650532.8863599985</v>
      </c>
      <c r="H15" s="17">
        <f t="shared" si="0"/>
        <v>8559170.1790000014</v>
      </c>
      <c r="I15" s="17">
        <f t="shared" si="0"/>
        <v>54458995.902000003</v>
      </c>
      <c r="J15" s="17">
        <f t="shared" si="0"/>
        <v>17664758.733999997</v>
      </c>
      <c r="K15" s="17">
        <f t="shared" si="0"/>
        <v>2529489.321</v>
      </c>
      <c r="L15" s="17">
        <f t="shared" si="0"/>
        <v>3117535.4856399978</v>
      </c>
      <c r="M15" s="17">
        <f t="shared" si="0"/>
        <v>5121841.9976199996</v>
      </c>
      <c r="N15" s="17">
        <f t="shared" si="0"/>
        <v>375015610.895836</v>
      </c>
      <c r="O15" s="17">
        <f t="shared" si="0"/>
        <v>66008161.186000012</v>
      </c>
      <c r="P15" s="17">
        <f t="shared" si="0"/>
        <v>3338701.352</v>
      </c>
      <c r="Q15" s="17">
        <f t="shared" si="0"/>
        <v>274099293.06199998</v>
      </c>
      <c r="R15" s="17">
        <f t="shared" si="0"/>
        <v>60561146.470468</v>
      </c>
      <c r="S15" s="17">
        <f t="shared" si="0"/>
        <v>3268783.9933800003</v>
      </c>
      <c r="T15" s="17">
        <f t="shared" si="0"/>
        <v>2343924.7256960003</v>
      </c>
      <c r="U15" s="17">
        <f t="shared" si="0"/>
        <v>437352.88410200004</v>
      </c>
      <c r="V15" s="17">
        <f t="shared" si="0"/>
        <v>2891879.4470000002</v>
      </c>
      <c r="W15" s="17">
        <f t="shared" si="0"/>
        <v>3183100.9049999998</v>
      </c>
      <c r="X15" s="17">
        <f t="shared" si="0"/>
        <v>771099.01804799994</v>
      </c>
      <c r="Y15" s="17">
        <f t="shared" si="0"/>
        <v>8636166.3732199986</v>
      </c>
      <c r="Z15" s="17">
        <f t="shared" si="0"/>
        <v>2834868.1830500001</v>
      </c>
      <c r="AA15" s="17">
        <f t="shared" si="0"/>
        <v>151585224.47300002</v>
      </c>
      <c r="AB15" s="17">
        <f t="shared" si="0"/>
        <v>25117730.309000015</v>
      </c>
      <c r="AC15" s="17">
        <f t="shared" si="0"/>
        <v>1914720.9081400007</v>
      </c>
      <c r="AD15" s="17">
        <f t="shared" si="0"/>
        <v>4246681.6201909995</v>
      </c>
      <c r="AE15" s="17">
        <f t="shared" si="0"/>
        <v>1265657.9516640001</v>
      </c>
      <c r="AF15" s="17">
        <f t="shared" si="0"/>
        <v>2045822.135886</v>
      </c>
      <c r="AG15" s="17">
        <f t="shared" si="0"/>
        <v>2921697.99345</v>
      </c>
      <c r="AH15" s="17">
        <f t="shared" si="0"/>
        <v>9775253.6507940013</v>
      </c>
      <c r="AI15" s="17">
        <f t="shared" si="0"/>
        <v>4560894.3950000005</v>
      </c>
      <c r="AJ15" s="17">
        <f t="shared" si="0"/>
        <v>2214680.6094200001</v>
      </c>
      <c r="AK15" s="17">
        <f t="shared" si="0"/>
        <v>1839978.8014399998</v>
      </c>
      <c r="AL15" s="17">
        <f t="shared" si="0"/>
        <v>1551478.325</v>
      </c>
      <c r="AM15" s="17">
        <f t="shared" si="0"/>
        <v>3688429.1250879997</v>
      </c>
      <c r="AN15" s="17">
        <f t="shared" si="0"/>
        <v>267685.0140680006</v>
      </c>
      <c r="AO15" s="17">
        <f t="shared" si="0"/>
        <v>31983046.658607997</v>
      </c>
      <c r="AP15" s="17">
        <f t="shared" si="0"/>
        <v>216156220.60300004</v>
      </c>
      <c r="AQ15" s="17">
        <f t="shared" si="0"/>
        <v>1687216.444649</v>
      </c>
      <c r="AR15" s="17">
        <f t="shared" si="0"/>
        <v>331935821.19399995</v>
      </c>
      <c r="AS15" s="17">
        <f t="shared" si="0"/>
        <v>13287338.909019999</v>
      </c>
      <c r="AT15" s="17">
        <f t="shared" si="0"/>
        <v>13476549.513</v>
      </c>
      <c r="AU15" s="17">
        <f t="shared" si="0"/>
        <v>2684858.4416960008</v>
      </c>
      <c r="AV15" s="17">
        <f t="shared" si="0"/>
        <v>3258296.5399999996</v>
      </c>
      <c r="AW15" s="17">
        <f t="shared" si="0"/>
        <v>3063970.524284</v>
      </c>
      <c r="AX15" s="17">
        <f t="shared" si="0"/>
        <v>867024.45683000004</v>
      </c>
      <c r="AY15" s="17">
        <f t="shared" si="0"/>
        <v>3823907.9199999995</v>
      </c>
      <c r="AZ15" s="17">
        <f t="shared" si="0"/>
        <v>118152732.09439999</v>
      </c>
      <c r="BA15" s="17">
        <f t="shared" si="0"/>
        <v>70293691.596919999</v>
      </c>
      <c r="BB15" s="17">
        <f t="shared" si="0"/>
        <v>73364291.823560014</v>
      </c>
      <c r="BC15" s="17">
        <f t="shared" si="0"/>
        <v>144320281.79535002</v>
      </c>
      <c r="BD15" s="17">
        <f t="shared" si="0"/>
        <v>20752100.750000004</v>
      </c>
      <c r="BE15" s="17">
        <f t="shared" si="0"/>
        <v>8985753.4580000006</v>
      </c>
      <c r="BF15" s="17">
        <f t="shared" si="0"/>
        <v>176637182.24000001</v>
      </c>
      <c r="BG15" s="17">
        <f t="shared" si="0"/>
        <v>8949604.7400000002</v>
      </c>
      <c r="BH15" s="17">
        <f t="shared" si="0"/>
        <v>4994166.3216399997</v>
      </c>
      <c r="BI15" s="17">
        <f t="shared" si="0"/>
        <v>3496628.1928099999</v>
      </c>
      <c r="BJ15" s="17">
        <f t="shared" si="0"/>
        <v>37961746.056639999</v>
      </c>
      <c r="BK15" s="17">
        <f t="shared" si="0"/>
        <v>263809991.78999999</v>
      </c>
      <c r="BL15" s="17">
        <f t="shared" si="0"/>
        <v>2188498.1040000003</v>
      </c>
      <c r="BM15" s="17">
        <v>3919411.3238441823</v>
      </c>
      <c r="BN15" s="17">
        <f t="shared" si="0"/>
        <v>23414239.869000003</v>
      </c>
      <c r="BO15" s="17">
        <f t="shared" si="0"/>
        <v>9961530.0109700002</v>
      </c>
      <c r="BP15" s="17">
        <f t="shared" ref="BP15:EA15" si="1">BP13</f>
        <v>799743.02535999985</v>
      </c>
      <c r="BQ15" s="17">
        <f t="shared" si="1"/>
        <v>16658257.831529997</v>
      </c>
      <c r="BR15" s="17">
        <f t="shared" si="1"/>
        <v>35371767.910000004</v>
      </c>
      <c r="BS15" s="17">
        <f t="shared" si="1"/>
        <v>7519312.4064500006</v>
      </c>
      <c r="BT15" s="17">
        <f t="shared" si="1"/>
        <v>2125385.8235900006</v>
      </c>
      <c r="BU15" s="17">
        <f t="shared" si="1"/>
        <v>3176555.6740400004</v>
      </c>
      <c r="BV15" s="17">
        <f t="shared" si="1"/>
        <v>0</v>
      </c>
      <c r="BW15" s="17">
        <f t="shared" si="1"/>
        <v>3735497.4529200001</v>
      </c>
      <c r="BX15" s="17">
        <f t="shared" si="1"/>
        <v>440362.88741999993</v>
      </c>
      <c r="BY15" s="17">
        <f t="shared" si="1"/>
        <v>2027956.2019260004</v>
      </c>
      <c r="BZ15" s="17">
        <f t="shared" si="1"/>
        <v>2306407.2930000001</v>
      </c>
      <c r="CA15" s="17">
        <f t="shared" si="1"/>
        <v>326278.30311699997</v>
      </c>
      <c r="CB15" s="17">
        <f t="shared" si="1"/>
        <v>396213636.67600006</v>
      </c>
      <c r="CC15" s="17">
        <f t="shared" si="1"/>
        <v>2641524.2059599999</v>
      </c>
      <c r="CD15" s="17">
        <f t="shared" si="1"/>
        <v>2688683.7503999998</v>
      </c>
      <c r="CE15" s="17">
        <f t="shared" si="1"/>
        <v>1544196.402</v>
      </c>
      <c r="CF15" s="17">
        <f t="shared" si="1"/>
        <v>1503965.0380460001</v>
      </c>
      <c r="CG15" s="17">
        <f t="shared" si="1"/>
        <v>2656956.4300000002</v>
      </c>
      <c r="CH15" s="17">
        <f t="shared" si="1"/>
        <v>1638724.9456239999</v>
      </c>
      <c r="CI15" s="17">
        <f t="shared" si="1"/>
        <v>4405668.5779999997</v>
      </c>
      <c r="CJ15" s="17">
        <f t="shared" si="1"/>
        <v>538344.14330000104</v>
      </c>
      <c r="CK15" s="17">
        <f t="shared" si="1"/>
        <v>36377540.020219997</v>
      </c>
      <c r="CL15" s="17">
        <f t="shared" si="1"/>
        <v>11314648.144660002</v>
      </c>
      <c r="CM15" s="17">
        <f t="shared" si="1"/>
        <v>7074642.0803800002</v>
      </c>
      <c r="CN15" s="17">
        <f t="shared" si="1"/>
        <v>156541271.09740001</v>
      </c>
      <c r="CO15" s="17">
        <f t="shared" si="1"/>
        <v>60898758.780320011</v>
      </c>
      <c r="CP15" s="17">
        <f t="shared" si="1"/>
        <v>5.259994650259614E-4</v>
      </c>
      <c r="CQ15" s="17">
        <f t="shared" si="1"/>
        <v>6680447.3747210009</v>
      </c>
      <c r="CR15" s="17">
        <f t="shared" si="1"/>
        <v>2914253.9008389995</v>
      </c>
      <c r="CS15" s="17">
        <f t="shared" si="1"/>
        <v>2659383.0819760002</v>
      </c>
      <c r="CT15" s="17">
        <f t="shared" si="1"/>
        <v>1304148.14536</v>
      </c>
      <c r="CU15" s="17">
        <f t="shared" si="1"/>
        <v>3708001.4872960006</v>
      </c>
      <c r="CV15" s="17">
        <f t="shared" si="1"/>
        <v>590418.50990799989</v>
      </c>
      <c r="CW15" s="17">
        <f t="shared" si="1"/>
        <v>2001208.0885590001</v>
      </c>
      <c r="CX15" s="17">
        <f t="shared" si="1"/>
        <v>3241728.8049760005</v>
      </c>
      <c r="CY15" s="17">
        <f t="shared" si="1"/>
        <v>880236.58000000007</v>
      </c>
      <c r="CZ15" s="17">
        <f t="shared" si="1"/>
        <v>13224240.129999999</v>
      </c>
      <c r="DA15" s="17">
        <f t="shared" si="1"/>
        <v>1964229.4389999998</v>
      </c>
      <c r="DB15" s="17">
        <f t="shared" si="1"/>
        <v>3201221.1770000001</v>
      </c>
      <c r="DC15" s="17">
        <f t="shared" si="1"/>
        <v>1850067.990492</v>
      </c>
      <c r="DD15" s="17">
        <f t="shared" si="1"/>
        <v>1566537.1754999999</v>
      </c>
      <c r="DE15" s="17">
        <f t="shared" si="1"/>
        <v>1510031.6259500005</v>
      </c>
      <c r="DF15" s="17">
        <f t="shared" si="1"/>
        <v>130010006.33579999</v>
      </c>
      <c r="DG15" s="17">
        <f t="shared" si="1"/>
        <v>626656.56728299998</v>
      </c>
      <c r="DH15" s="17">
        <f t="shared" si="1"/>
        <v>9010345.1044200025</v>
      </c>
      <c r="DI15" s="17">
        <f t="shared" si="1"/>
        <v>11209940.1536</v>
      </c>
      <c r="DJ15" s="17">
        <f t="shared" si="1"/>
        <v>5694741.8570799995</v>
      </c>
      <c r="DK15" s="17">
        <f t="shared" si="1"/>
        <v>4626758.9744999995</v>
      </c>
      <c r="DL15" s="17">
        <f t="shared" si="1"/>
        <v>38383823.356120005</v>
      </c>
      <c r="DM15" s="17">
        <f t="shared" si="1"/>
        <v>3327224.2655400001</v>
      </c>
      <c r="DN15" s="17">
        <f t="shared" si="1"/>
        <v>6938738.273000001</v>
      </c>
      <c r="DO15" s="17">
        <f t="shared" si="1"/>
        <v>24529244.189999998</v>
      </c>
      <c r="DP15" s="17">
        <f t="shared" si="1"/>
        <v>2580378.12</v>
      </c>
      <c r="DQ15" s="17">
        <f t="shared" si="1"/>
        <v>5.8207660913467407E-10</v>
      </c>
      <c r="DR15" s="17">
        <f t="shared" si="1"/>
        <v>12595433.504000001</v>
      </c>
      <c r="DS15" s="17">
        <f t="shared" si="1"/>
        <v>6791729.5869999994</v>
      </c>
      <c r="DT15" s="17">
        <f t="shared" si="1"/>
        <v>3032727.3464609999</v>
      </c>
      <c r="DU15" s="17">
        <f t="shared" si="1"/>
        <v>3861876.9440000001</v>
      </c>
      <c r="DV15" s="17">
        <f t="shared" si="1"/>
        <v>3249253.4040000001</v>
      </c>
      <c r="DW15" s="17">
        <f t="shared" si="1"/>
        <v>3736488.5469260002</v>
      </c>
      <c r="DX15" s="17">
        <f t="shared" si="1"/>
        <v>999917.34384000034</v>
      </c>
      <c r="DY15" s="17">
        <f t="shared" si="1"/>
        <v>1426404.7788799999</v>
      </c>
      <c r="DZ15" s="17">
        <f t="shared" si="1"/>
        <v>3445547.0411939994</v>
      </c>
      <c r="EA15" s="17">
        <f t="shared" si="1"/>
        <v>1.1641532182693481E-10</v>
      </c>
      <c r="EB15" s="17">
        <f t="shared" ref="EB15:FY15" si="2">EB13</f>
        <v>4173238.3499999996</v>
      </c>
      <c r="EC15" s="17">
        <f t="shared" si="2"/>
        <v>2925947.878</v>
      </c>
      <c r="ED15" s="17">
        <f t="shared" si="2"/>
        <v>0</v>
      </c>
      <c r="EE15" s="17">
        <f t="shared" si="2"/>
        <v>2769736.5459999996</v>
      </c>
      <c r="EF15" s="17">
        <f t="shared" si="2"/>
        <v>13269885.002824999</v>
      </c>
      <c r="EG15" s="17">
        <f t="shared" si="2"/>
        <v>2828005.014</v>
      </c>
      <c r="EH15" s="17">
        <f t="shared" si="2"/>
        <v>3303204.5769999996</v>
      </c>
      <c r="EI15" s="17">
        <f t="shared" si="2"/>
        <v>120831850.597</v>
      </c>
      <c r="EJ15" s="17">
        <f t="shared" si="2"/>
        <v>75028522.403000012</v>
      </c>
      <c r="EK15" s="17">
        <f t="shared" si="2"/>
        <v>3598146.9813699992</v>
      </c>
      <c r="EL15" s="17">
        <f t="shared" si="2"/>
        <v>3472131.3097200003</v>
      </c>
      <c r="EM15" s="17">
        <f t="shared" si="2"/>
        <v>2578106.4401519997</v>
      </c>
      <c r="EN15" s="17">
        <f t="shared" si="2"/>
        <v>8697123.6819999982</v>
      </c>
      <c r="EO15" s="17">
        <f t="shared" si="2"/>
        <v>3076004.611</v>
      </c>
      <c r="EP15" s="17">
        <f t="shared" si="2"/>
        <v>1774036.1293800005</v>
      </c>
      <c r="EQ15" s="17">
        <f t="shared" si="2"/>
        <v>15437799.556612002</v>
      </c>
      <c r="ER15" s="17">
        <v>1547472.3199357663</v>
      </c>
      <c r="ES15" s="17">
        <f t="shared" si="2"/>
        <v>2173353.0224980004</v>
      </c>
      <c r="ET15" s="17">
        <f t="shared" si="2"/>
        <v>2475460.0129999998</v>
      </c>
      <c r="EU15" s="17">
        <f t="shared" si="2"/>
        <v>5765704.5529999994</v>
      </c>
      <c r="EV15" s="17">
        <f t="shared" si="2"/>
        <v>635529.06802000001</v>
      </c>
      <c r="EW15" s="17">
        <f t="shared" si="2"/>
        <v>3142682.2188269999</v>
      </c>
      <c r="EX15" s="17">
        <f t="shared" si="2"/>
        <v>2922722.3816899997</v>
      </c>
      <c r="EY15" s="17">
        <f t="shared" si="2"/>
        <v>7291690.5389999999</v>
      </c>
      <c r="EZ15" s="17">
        <f t="shared" si="2"/>
        <v>1724256.5298420002</v>
      </c>
      <c r="FA15" s="17">
        <f t="shared" si="2"/>
        <v>1408539.8964000053</v>
      </c>
      <c r="FB15" s="17">
        <f t="shared" si="2"/>
        <v>3.3000005641952157E-3</v>
      </c>
      <c r="FC15" s="17">
        <f t="shared" si="2"/>
        <v>10231732.308700001</v>
      </c>
      <c r="FD15" s="17">
        <f t="shared" si="2"/>
        <v>3656738.2670000005</v>
      </c>
      <c r="FE15" s="17">
        <f t="shared" si="2"/>
        <v>1205060.9443880001</v>
      </c>
      <c r="FF15" s="17">
        <f t="shared" si="2"/>
        <v>2730192.4909999999</v>
      </c>
      <c r="FG15" s="17">
        <f t="shared" si="2"/>
        <v>1674474.4070000004</v>
      </c>
      <c r="FH15" s="17">
        <f t="shared" si="2"/>
        <v>539958.49071199994</v>
      </c>
      <c r="FI15" s="17">
        <f t="shared" si="2"/>
        <v>2713518.3779999991</v>
      </c>
      <c r="FJ15" s="17">
        <f t="shared" si="2"/>
        <v>0</v>
      </c>
      <c r="FK15" s="17">
        <f t="shared" si="2"/>
        <v>0</v>
      </c>
      <c r="FL15" s="17">
        <f t="shared" si="2"/>
        <v>17696731.979999997</v>
      </c>
      <c r="FM15" s="17">
        <f t="shared" si="2"/>
        <v>9653248.8029000051</v>
      </c>
      <c r="FN15" s="17">
        <f t="shared" si="2"/>
        <v>153345064.08099997</v>
      </c>
      <c r="FO15" s="17">
        <f t="shared" si="2"/>
        <v>4.8099999548867345E-3</v>
      </c>
      <c r="FP15" s="17">
        <f t="shared" si="2"/>
        <v>2817004.9753930033</v>
      </c>
      <c r="FQ15" s="17">
        <f t="shared" si="2"/>
        <v>3.249998961109668E-3</v>
      </c>
      <c r="FR15" s="17">
        <f t="shared" si="2"/>
        <v>0</v>
      </c>
      <c r="FS15" s="17">
        <f t="shared" si="2"/>
        <v>240901.23451999982</v>
      </c>
      <c r="FT15" s="17">
        <f t="shared" si="2"/>
        <v>2.8799997526220977E-3</v>
      </c>
      <c r="FU15" s="17">
        <f t="shared" si="2"/>
        <v>6066396.4729499994</v>
      </c>
      <c r="FV15" s="17">
        <f t="shared" si="2"/>
        <v>5367297.0962400008</v>
      </c>
      <c r="FW15" s="17">
        <f t="shared" si="2"/>
        <v>2558784.6400099997</v>
      </c>
      <c r="FX15" s="17">
        <f t="shared" si="2"/>
        <v>911392.60182500002</v>
      </c>
      <c r="FY15" s="17">
        <f t="shared" si="2"/>
        <v>224940206.09</v>
      </c>
      <c r="FZ15" s="11">
        <f>SUM(C15:FY15)</f>
        <v>4996792030.8101196</v>
      </c>
      <c r="GA15" s="23"/>
      <c r="GB15" s="11"/>
      <c r="GC15" s="24"/>
    </row>
    <row r="16" spans="1:255" x14ac:dyDescent="0.25">
      <c r="A16" t="s">
        <v>402</v>
      </c>
      <c r="C16" s="25">
        <v>27130401.5</v>
      </c>
      <c r="D16" s="25">
        <v>170556625.59999999</v>
      </c>
      <c r="E16" s="25">
        <v>19711217.16</v>
      </c>
      <c r="F16" s="25">
        <v>99219994.480000004</v>
      </c>
      <c r="G16" s="25">
        <v>2617982.1800000002</v>
      </c>
      <c r="H16" s="25">
        <v>5793099.04</v>
      </c>
      <c r="I16" s="25">
        <v>36591635.560000002</v>
      </c>
      <c r="J16" s="25">
        <v>11654915.75</v>
      </c>
      <c r="K16" s="25">
        <v>1630705.66</v>
      </c>
      <c r="L16" s="25">
        <v>2303239.13</v>
      </c>
      <c r="M16" s="25">
        <v>3814680.98</v>
      </c>
      <c r="N16" s="25">
        <v>251717099.29999998</v>
      </c>
      <c r="O16" s="25">
        <v>44863954.359999999</v>
      </c>
      <c r="P16" s="25">
        <v>2103054.0100000002</v>
      </c>
      <c r="Q16" s="25">
        <v>191474182.42000002</v>
      </c>
      <c r="R16" s="25">
        <v>37553271.500000007</v>
      </c>
      <c r="S16" s="25">
        <v>3312867.8400000003</v>
      </c>
      <c r="T16" s="25">
        <v>1519615.1999999997</v>
      </c>
      <c r="U16" s="25">
        <v>296449.14</v>
      </c>
      <c r="V16" s="25">
        <v>1898336.8199999998</v>
      </c>
      <c r="W16" s="25">
        <v>1819289.8</v>
      </c>
      <c r="X16" s="25">
        <v>511500.24</v>
      </c>
      <c r="Y16" s="25">
        <v>5070914.7600000007</v>
      </c>
      <c r="Z16" s="25">
        <v>1865400.34</v>
      </c>
      <c r="AA16" s="25">
        <v>106646917.72</v>
      </c>
      <c r="AB16" s="25">
        <v>24375661.82</v>
      </c>
      <c r="AC16" s="25">
        <v>1187770.5</v>
      </c>
      <c r="AD16" s="25">
        <v>2550558.46</v>
      </c>
      <c r="AE16" s="25">
        <v>837485.94000000006</v>
      </c>
      <c r="AF16" s="25">
        <v>1368544.7600000002</v>
      </c>
      <c r="AG16" s="25">
        <v>1743652.93</v>
      </c>
      <c r="AH16" s="25">
        <v>6542286.7999999998</v>
      </c>
      <c r="AI16" s="25">
        <v>2960671.5</v>
      </c>
      <c r="AJ16" s="25">
        <v>1426984.4300000002</v>
      </c>
      <c r="AK16" s="25">
        <v>1299204.0999999999</v>
      </c>
      <c r="AL16" s="25">
        <v>1202084.9100000001</v>
      </c>
      <c r="AM16" s="25">
        <v>2449969.06</v>
      </c>
      <c r="AN16" s="25">
        <v>399411.55000000005</v>
      </c>
      <c r="AO16" s="25">
        <v>21637575.120000001</v>
      </c>
      <c r="AP16" s="25">
        <v>146156553.46000001</v>
      </c>
      <c r="AQ16" s="25">
        <v>1212730.6400000001</v>
      </c>
      <c r="AR16" s="25">
        <v>221242952.02000001</v>
      </c>
      <c r="AS16" s="25">
        <v>9862630.120000001</v>
      </c>
      <c r="AT16" s="25">
        <v>9277686.1199999992</v>
      </c>
      <c r="AU16" s="25">
        <v>1799045.9</v>
      </c>
      <c r="AV16" s="25">
        <v>2215055.4799999995</v>
      </c>
      <c r="AW16" s="25">
        <v>2055214.34</v>
      </c>
      <c r="AX16" s="25">
        <v>560595.5199999999</v>
      </c>
      <c r="AY16" s="25">
        <v>2514448.7399999998</v>
      </c>
      <c r="AZ16" s="25">
        <v>77548166.109999985</v>
      </c>
      <c r="BA16" s="25">
        <v>46852106.199999996</v>
      </c>
      <c r="BB16" s="25">
        <v>48836102.420000002</v>
      </c>
      <c r="BC16" s="25">
        <v>93697478.920000002</v>
      </c>
      <c r="BD16" s="25">
        <v>13486965.319999998</v>
      </c>
      <c r="BE16" s="25">
        <v>5917076.4399999995</v>
      </c>
      <c r="BF16" s="25">
        <v>117793188.01999998</v>
      </c>
      <c r="BG16" s="25">
        <v>6060712.46</v>
      </c>
      <c r="BH16" s="25">
        <v>3400142.34</v>
      </c>
      <c r="BI16" s="25">
        <v>2336971.77</v>
      </c>
      <c r="BJ16" s="25">
        <v>25718950.440000001</v>
      </c>
      <c r="BK16" s="25">
        <v>171289951.88999999</v>
      </c>
      <c r="BL16" s="25">
        <v>1488788.7600000002</v>
      </c>
      <c r="BM16" s="25">
        <v>2449554.7600000002</v>
      </c>
      <c r="BN16" s="25">
        <v>15629337.220000001</v>
      </c>
      <c r="BO16" s="25">
        <v>6709038.3199999994</v>
      </c>
      <c r="BP16" s="25">
        <v>684028.21</v>
      </c>
      <c r="BQ16" s="25">
        <v>12650421.530000001</v>
      </c>
      <c r="BR16" s="25">
        <v>24120267.299999997</v>
      </c>
      <c r="BS16" s="25">
        <v>4965814.7499999991</v>
      </c>
      <c r="BT16" s="25">
        <v>1512493.78</v>
      </c>
      <c r="BU16" s="25">
        <v>2078099.13</v>
      </c>
      <c r="BV16" s="25">
        <v>0</v>
      </c>
      <c r="BW16" s="25">
        <v>2545532.7799999998</v>
      </c>
      <c r="BX16" s="25">
        <v>329658.39</v>
      </c>
      <c r="BY16" s="25">
        <v>1408819.4</v>
      </c>
      <c r="BZ16" s="25">
        <v>1581035.15</v>
      </c>
      <c r="CA16" s="25">
        <v>173983.32</v>
      </c>
      <c r="CB16" s="25">
        <v>261851802.82000002</v>
      </c>
      <c r="CC16" s="25">
        <v>1712535.35</v>
      </c>
      <c r="CD16" s="25">
        <v>1838354.2800000003</v>
      </c>
      <c r="CE16" s="25">
        <v>998424.7</v>
      </c>
      <c r="CF16" s="25">
        <v>983996.03999999992</v>
      </c>
      <c r="CG16" s="25">
        <v>1764116.0200000003</v>
      </c>
      <c r="CH16" s="25">
        <v>1097327.45</v>
      </c>
      <c r="CI16" s="25">
        <v>3046788.2</v>
      </c>
      <c r="CJ16" s="25">
        <v>339561.96</v>
      </c>
      <c r="CK16" s="25">
        <v>25162671.640000004</v>
      </c>
      <c r="CL16" s="25">
        <v>7629216.0200000005</v>
      </c>
      <c r="CM16" s="25">
        <v>4835846.82</v>
      </c>
      <c r="CN16" s="25">
        <v>112924586.67999998</v>
      </c>
      <c r="CO16" s="25">
        <v>41699580.109999999</v>
      </c>
      <c r="CP16" s="25">
        <v>341185.99</v>
      </c>
      <c r="CQ16" s="25">
        <v>4554611.3099999996</v>
      </c>
      <c r="CR16" s="25">
        <v>2012324.96</v>
      </c>
      <c r="CS16" s="25">
        <v>1765929.9000000001</v>
      </c>
      <c r="CT16" s="25">
        <v>909507.92999999993</v>
      </c>
      <c r="CU16" s="25">
        <v>2572893.94</v>
      </c>
      <c r="CV16" s="25">
        <v>381969.65</v>
      </c>
      <c r="CW16" s="25">
        <v>1254708.1599999999</v>
      </c>
      <c r="CX16" s="25">
        <v>2110907.98</v>
      </c>
      <c r="CY16" s="25">
        <v>584829.87999999989</v>
      </c>
      <c r="CZ16" s="25">
        <v>8635045.4300000016</v>
      </c>
      <c r="DA16" s="25">
        <v>1247645.5799999998</v>
      </c>
      <c r="DB16" s="25">
        <v>2098898.04</v>
      </c>
      <c r="DC16" s="25">
        <v>1117804.49</v>
      </c>
      <c r="DD16" s="25">
        <v>984343.02000000014</v>
      </c>
      <c r="DE16" s="25">
        <v>814951.96000000008</v>
      </c>
      <c r="DF16" s="25">
        <v>86297271.980000004</v>
      </c>
      <c r="DG16" s="25">
        <v>386465.6</v>
      </c>
      <c r="DH16" s="25">
        <v>6149557.4400000004</v>
      </c>
      <c r="DI16" s="25">
        <v>7862774.8400000008</v>
      </c>
      <c r="DJ16" s="25">
        <v>3781683.08</v>
      </c>
      <c r="DK16" s="25">
        <v>3036951.03</v>
      </c>
      <c r="DL16" s="25">
        <v>26074655.860000003</v>
      </c>
      <c r="DM16" s="25">
        <v>2261951.56</v>
      </c>
      <c r="DN16" s="25">
        <v>4691217.4399999995</v>
      </c>
      <c r="DO16" s="25">
        <v>16629718.489999998</v>
      </c>
      <c r="DP16" s="25">
        <v>1750793</v>
      </c>
      <c r="DQ16" s="25">
        <v>0</v>
      </c>
      <c r="DR16" s="25">
        <v>8457388.2400000002</v>
      </c>
      <c r="DS16" s="25">
        <v>4547707.1000000006</v>
      </c>
      <c r="DT16" s="25">
        <v>1979113.6800000002</v>
      </c>
      <c r="DU16" s="25">
        <v>2549656.8800000004</v>
      </c>
      <c r="DV16" s="25">
        <v>2174980.34</v>
      </c>
      <c r="DW16" s="25">
        <v>2504012.34</v>
      </c>
      <c r="DX16" s="25">
        <v>772851.22000000009</v>
      </c>
      <c r="DY16" s="25">
        <v>1163139.1399999999</v>
      </c>
      <c r="DZ16" s="25">
        <v>2424878.84</v>
      </c>
      <c r="EA16" s="25">
        <v>0</v>
      </c>
      <c r="EB16" s="25">
        <v>2804010.09</v>
      </c>
      <c r="EC16" s="25">
        <v>1941905.56</v>
      </c>
      <c r="ED16" s="25">
        <v>0</v>
      </c>
      <c r="EE16" s="25">
        <v>1878071.76</v>
      </c>
      <c r="EF16" s="25">
        <v>8836363.5999999996</v>
      </c>
      <c r="EG16" s="25">
        <v>1891781.46</v>
      </c>
      <c r="EH16" s="25">
        <v>2179558.36</v>
      </c>
      <c r="EI16" s="25">
        <v>80408519.859999999</v>
      </c>
      <c r="EJ16" s="25">
        <v>50367207.580000006</v>
      </c>
      <c r="EK16" s="25">
        <v>2515796</v>
      </c>
      <c r="EL16" s="25">
        <v>2377073.34</v>
      </c>
      <c r="EM16" s="25">
        <v>1735740.3000000003</v>
      </c>
      <c r="EN16" s="25">
        <v>5878504.2599999988</v>
      </c>
      <c r="EO16" s="25">
        <v>1998541.1100000003</v>
      </c>
      <c r="EP16" s="25">
        <v>1204954.51</v>
      </c>
      <c r="EQ16" s="25">
        <v>10711822.17</v>
      </c>
      <c r="ER16" s="25">
        <v>1069528.8399999999</v>
      </c>
      <c r="ES16" s="25">
        <v>1440975.24</v>
      </c>
      <c r="ET16" s="25">
        <v>1711884.5</v>
      </c>
      <c r="EU16" s="25">
        <v>3852002.8</v>
      </c>
      <c r="EV16" s="25">
        <v>523727.82</v>
      </c>
      <c r="EW16" s="25">
        <v>2407277.96</v>
      </c>
      <c r="EX16" s="25">
        <v>1903005.0000000002</v>
      </c>
      <c r="EY16" s="25">
        <v>4160520.4800000004</v>
      </c>
      <c r="EZ16" s="25">
        <v>1128585.4200000002</v>
      </c>
      <c r="FA16" s="25">
        <v>720495.19</v>
      </c>
      <c r="FB16" s="25">
        <v>50079.48</v>
      </c>
      <c r="FC16" s="25">
        <v>6638167.1600000001</v>
      </c>
      <c r="FD16" s="25">
        <v>2475126.3999999994</v>
      </c>
      <c r="FE16" s="25">
        <v>800700.3</v>
      </c>
      <c r="FF16" s="25">
        <v>1840441.0800000003</v>
      </c>
      <c r="FG16" s="25">
        <v>1159555.06</v>
      </c>
      <c r="FH16" s="25">
        <v>384470.44</v>
      </c>
      <c r="FI16" s="25">
        <v>905651.9</v>
      </c>
      <c r="FJ16" s="25">
        <v>0</v>
      </c>
      <c r="FK16" s="25">
        <v>0</v>
      </c>
      <c r="FL16" s="25">
        <v>12119195.65</v>
      </c>
      <c r="FM16" s="25">
        <v>9156616.6999999993</v>
      </c>
      <c r="FN16" s="25">
        <v>96227702.679999992</v>
      </c>
      <c r="FO16" s="25">
        <v>0</v>
      </c>
      <c r="FP16" s="25">
        <v>921807.96</v>
      </c>
      <c r="FQ16" s="25">
        <v>0</v>
      </c>
      <c r="FR16" s="25">
        <v>0</v>
      </c>
      <c r="FS16" s="25">
        <v>80300.41</v>
      </c>
      <c r="FT16" s="25">
        <v>0</v>
      </c>
      <c r="FU16" s="25">
        <v>4087749.4</v>
      </c>
      <c r="FV16" s="25">
        <v>3551324.919999999</v>
      </c>
      <c r="FW16" s="25">
        <v>1697947.8599999999</v>
      </c>
      <c r="FX16" s="25">
        <v>633515.98</v>
      </c>
      <c r="FY16" s="25">
        <v>150782956.65000001</v>
      </c>
      <c r="FZ16" s="26">
        <f>SUM(C16:FY16)</f>
        <v>3361751107.4900022</v>
      </c>
      <c r="GA16" s="11"/>
      <c r="GD16" s="11"/>
    </row>
    <row r="17" spans="1:255" s="19" customFormat="1" x14ac:dyDescent="0.25">
      <c r="A17" s="19" t="s">
        <v>403</v>
      </c>
      <c r="C17" s="18">
        <f>IF(C15-C16&lt;0,0,ROUND((C15-C16)/C14,2))</f>
        <v>2933513.2</v>
      </c>
      <c r="D17" s="18">
        <f t="shared" ref="D17:BO17" si="3">IF(D15-D16&lt;0,0,ROUND((D15-D16)/D14,2))</f>
        <v>20818948.129999999</v>
      </c>
      <c r="E17" s="18">
        <f t="shared" si="3"/>
        <v>1956852.63</v>
      </c>
      <c r="F17" s="18">
        <f t="shared" si="3"/>
        <v>12330689.84</v>
      </c>
      <c r="G17" s="18">
        <f t="shared" si="3"/>
        <v>258137.68</v>
      </c>
      <c r="H17" s="18">
        <f t="shared" si="3"/>
        <v>691517.78</v>
      </c>
      <c r="I17" s="18">
        <f t="shared" si="3"/>
        <v>4466840.09</v>
      </c>
      <c r="J17" s="18">
        <f t="shared" si="3"/>
        <v>1502460.75</v>
      </c>
      <c r="K17" s="18">
        <f t="shared" si="3"/>
        <v>224695.92</v>
      </c>
      <c r="L17" s="18">
        <f t="shared" si="3"/>
        <v>203574.09</v>
      </c>
      <c r="M17" s="18">
        <f t="shared" si="3"/>
        <v>326790.25</v>
      </c>
      <c r="N17" s="18">
        <f t="shared" si="3"/>
        <v>30824627.899999999</v>
      </c>
      <c r="O17" s="18">
        <f t="shared" si="3"/>
        <v>5286051.71</v>
      </c>
      <c r="P17" s="18">
        <f t="shared" si="3"/>
        <v>308911.84000000003</v>
      </c>
      <c r="Q17" s="18">
        <f t="shared" si="3"/>
        <v>20656277.66</v>
      </c>
      <c r="R17" s="18">
        <f t="shared" si="3"/>
        <v>5751968.7400000002</v>
      </c>
      <c r="S17" s="18">
        <f t="shared" si="3"/>
        <v>0</v>
      </c>
      <c r="T17" s="18">
        <f t="shared" si="3"/>
        <v>206077.38</v>
      </c>
      <c r="U17" s="18">
        <f t="shared" si="3"/>
        <v>35225.94</v>
      </c>
      <c r="V17" s="18">
        <f t="shared" si="3"/>
        <v>248385.66</v>
      </c>
      <c r="W17" s="18">
        <f t="shared" si="3"/>
        <v>340952.78</v>
      </c>
      <c r="X17" s="18">
        <f t="shared" si="3"/>
        <v>64899.69</v>
      </c>
      <c r="Y17" s="18">
        <f t="shared" si="3"/>
        <v>891312.9</v>
      </c>
      <c r="Z17" s="18">
        <f t="shared" si="3"/>
        <v>242366.96</v>
      </c>
      <c r="AA17" s="18">
        <f t="shared" si="3"/>
        <v>11234576.689999999</v>
      </c>
      <c r="AB17" s="18">
        <f t="shared" si="3"/>
        <v>185517.12</v>
      </c>
      <c r="AC17" s="18">
        <f t="shared" si="3"/>
        <v>181737.60000000001</v>
      </c>
      <c r="AD17" s="18">
        <f t="shared" si="3"/>
        <v>424030.79</v>
      </c>
      <c r="AE17" s="18">
        <f t="shared" si="3"/>
        <v>107043</v>
      </c>
      <c r="AF17" s="18">
        <f t="shared" si="3"/>
        <v>169319.34</v>
      </c>
      <c r="AG17" s="18">
        <f t="shared" si="3"/>
        <v>294511.27</v>
      </c>
      <c r="AH17" s="18">
        <f t="shared" si="3"/>
        <v>808241.71</v>
      </c>
      <c r="AI17" s="18">
        <f t="shared" si="3"/>
        <v>400055.72</v>
      </c>
      <c r="AJ17" s="18">
        <f t="shared" si="3"/>
        <v>196924.04</v>
      </c>
      <c r="AK17" s="18">
        <f t="shared" si="3"/>
        <v>135193.68</v>
      </c>
      <c r="AL17" s="18">
        <f t="shared" si="3"/>
        <v>87348.35</v>
      </c>
      <c r="AM17" s="18">
        <f t="shared" si="3"/>
        <v>309615.02</v>
      </c>
      <c r="AN17" s="18">
        <f t="shared" si="3"/>
        <v>0</v>
      </c>
      <c r="AO17" s="18">
        <f t="shared" si="3"/>
        <v>2586367.88</v>
      </c>
      <c r="AP17" s="18">
        <f t="shared" si="3"/>
        <v>17499916.789999999</v>
      </c>
      <c r="AQ17" s="18">
        <f t="shared" si="3"/>
        <v>118621.45</v>
      </c>
      <c r="AR17" s="18">
        <f t="shared" si="3"/>
        <v>27673217.289999999</v>
      </c>
      <c r="AS17" s="18">
        <f t="shared" si="3"/>
        <v>856177.2</v>
      </c>
      <c r="AT17" s="18">
        <f t="shared" si="3"/>
        <v>1049715.8500000001</v>
      </c>
      <c r="AU17" s="18">
        <f t="shared" si="3"/>
        <v>221453.14</v>
      </c>
      <c r="AV17" s="18">
        <f t="shared" si="3"/>
        <v>260810.27</v>
      </c>
      <c r="AW17" s="18">
        <f t="shared" si="3"/>
        <v>252189.05</v>
      </c>
      <c r="AX17" s="18">
        <f t="shared" si="3"/>
        <v>76607.23</v>
      </c>
      <c r="AY17" s="18">
        <f t="shared" si="3"/>
        <v>327364.8</v>
      </c>
      <c r="AZ17" s="18">
        <f t="shared" si="3"/>
        <v>10151141.5</v>
      </c>
      <c r="BA17" s="18">
        <f t="shared" si="3"/>
        <v>5860396.3499999996</v>
      </c>
      <c r="BB17" s="18">
        <f t="shared" si="3"/>
        <v>6132047.3499999996</v>
      </c>
      <c r="BC17" s="18">
        <f t="shared" si="3"/>
        <v>12655700.720000001</v>
      </c>
      <c r="BD17" s="18">
        <f t="shared" si="3"/>
        <v>1816283.86</v>
      </c>
      <c r="BE17" s="18">
        <f t="shared" si="3"/>
        <v>767169.25</v>
      </c>
      <c r="BF17" s="18">
        <f t="shared" si="3"/>
        <v>14710998.560000001</v>
      </c>
      <c r="BG17" s="18">
        <f t="shared" si="3"/>
        <v>722223.07</v>
      </c>
      <c r="BH17" s="18">
        <f t="shared" si="3"/>
        <v>398506</v>
      </c>
      <c r="BI17" s="18">
        <f t="shared" si="3"/>
        <v>289914.11</v>
      </c>
      <c r="BJ17" s="18">
        <f t="shared" si="3"/>
        <v>3060698.9</v>
      </c>
      <c r="BK17" s="18">
        <f t="shared" si="3"/>
        <v>23130009.98</v>
      </c>
      <c r="BL17" s="18">
        <f t="shared" si="3"/>
        <v>174927.34</v>
      </c>
      <c r="BM17" s="18">
        <v>367464.14</v>
      </c>
      <c r="BN17" s="18">
        <f t="shared" si="3"/>
        <v>1946225.66</v>
      </c>
      <c r="BO17" s="18">
        <f t="shared" si="3"/>
        <v>813122.92</v>
      </c>
      <c r="BP17" s="18">
        <f t="shared" ref="BP17:EA17" si="4">IF(BP15-BP16&lt;0,0,ROUND((BP15-BP16)/BP14,2))</f>
        <v>28928.7</v>
      </c>
      <c r="BQ17" s="18">
        <f t="shared" si="4"/>
        <v>1001959.08</v>
      </c>
      <c r="BR17" s="18">
        <f t="shared" si="4"/>
        <v>2812875.15</v>
      </c>
      <c r="BS17" s="18">
        <f t="shared" si="4"/>
        <v>638374.41</v>
      </c>
      <c r="BT17" s="18">
        <f t="shared" si="4"/>
        <v>153223.01</v>
      </c>
      <c r="BU17" s="18">
        <f t="shared" si="4"/>
        <v>274614.14</v>
      </c>
      <c r="BV17" s="18">
        <f t="shared" si="4"/>
        <v>0</v>
      </c>
      <c r="BW17" s="18">
        <f t="shared" si="4"/>
        <v>297491.17</v>
      </c>
      <c r="BX17" s="18">
        <f t="shared" si="4"/>
        <v>27676.12</v>
      </c>
      <c r="BY17" s="18">
        <f t="shared" si="4"/>
        <v>154784.20000000001</v>
      </c>
      <c r="BZ17" s="18">
        <f t="shared" si="4"/>
        <v>181343.04</v>
      </c>
      <c r="CA17" s="18">
        <f t="shared" si="4"/>
        <v>38073.75</v>
      </c>
      <c r="CB17" s="18">
        <f t="shared" si="4"/>
        <v>33590458.460000001</v>
      </c>
      <c r="CC17" s="18">
        <f t="shared" si="4"/>
        <v>232247.21</v>
      </c>
      <c r="CD17" s="18">
        <f t="shared" si="4"/>
        <v>212582.37</v>
      </c>
      <c r="CE17" s="18">
        <f t="shared" si="4"/>
        <v>136442.93</v>
      </c>
      <c r="CF17" s="18">
        <f t="shared" si="4"/>
        <v>129992.25</v>
      </c>
      <c r="CG17" s="18">
        <f t="shared" si="4"/>
        <v>223210.1</v>
      </c>
      <c r="CH17" s="18">
        <f t="shared" si="4"/>
        <v>135349.37</v>
      </c>
      <c r="CI17" s="18">
        <f t="shared" si="4"/>
        <v>339720.09</v>
      </c>
      <c r="CJ17" s="18">
        <f t="shared" si="4"/>
        <v>49695.55</v>
      </c>
      <c r="CK17" s="18">
        <f t="shared" si="4"/>
        <v>2803717.1</v>
      </c>
      <c r="CL17" s="18">
        <f t="shared" si="4"/>
        <v>921358.03</v>
      </c>
      <c r="CM17" s="18">
        <f t="shared" si="4"/>
        <v>559698.81999999995</v>
      </c>
      <c r="CN17" s="18">
        <f t="shared" si="4"/>
        <v>10904171.1</v>
      </c>
      <c r="CO17" s="18">
        <f t="shared" si="4"/>
        <v>4799794.67</v>
      </c>
      <c r="CP17" s="18">
        <f t="shared" si="4"/>
        <v>0</v>
      </c>
      <c r="CQ17" s="18">
        <f t="shared" si="4"/>
        <v>531459.02</v>
      </c>
      <c r="CR17" s="18">
        <f t="shared" si="4"/>
        <v>225482.23999999999</v>
      </c>
      <c r="CS17" s="18">
        <f t="shared" si="4"/>
        <v>223363.3</v>
      </c>
      <c r="CT17" s="18">
        <f t="shared" si="4"/>
        <v>98660.05</v>
      </c>
      <c r="CU17" s="18">
        <f t="shared" si="4"/>
        <v>283776.89</v>
      </c>
      <c r="CV17" s="18">
        <f t="shared" si="4"/>
        <v>52112.21</v>
      </c>
      <c r="CW17" s="18">
        <f t="shared" si="4"/>
        <v>186624.98</v>
      </c>
      <c r="CX17" s="18">
        <f t="shared" si="4"/>
        <v>282705.21000000002</v>
      </c>
      <c r="CY17" s="18">
        <f t="shared" si="4"/>
        <v>73851.679999999993</v>
      </c>
      <c r="CZ17" s="18">
        <f t="shared" si="4"/>
        <v>1147298.68</v>
      </c>
      <c r="DA17" s="18">
        <f t="shared" si="4"/>
        <v>179145.96</v>
      </c>
      <c r="DB17" s="18">
        <f t="shared" si="4"/>
        <v>275580.78000000003</v>
      </c>
      <c r="DC17" s="18">
        <f t="shared" si="4"/>
        <v>183065.88</v>
      </c>
      <c r="DD17" s="18">
        <f t="shared" si="4"/>
        <v>145548.54</v>
      </c>
      <c r="DE17" s="18">
        <f t="shared" si="4"/>
        <v>173769.92</v>
      </c>
      <c r="DF17" s="18">
        <f t="shared" si="4"/>
        <v>10928183.59</v>
      </c>
      <c r="DG17" s="18">
        <f t="shared" si="4"/>
        <v>60047.74</v>
      </c>
      <c r="DH17" s="18">
        <f t="shared" si="4"/>
        <v>715196.92</v>
      </c>
      <c r="DI17" s="18">
        <f t="shared" si="4"/>
        <v>836791.33</v>
      </c>
      <c r="DJ17" s="18">
        <f t="shared" si="4"/>
        <v>478264.69</v>
      </c>
      <c r="DK17" s="18">
        <f t="shared" si="4"/>
        <v>397451.99</v>
      </c>
      <c r="DL17" s="18">
        <f t="shared" si="4"/>
        <v>3077291.87</v>
      </c>
      <c r="DM17" s="18">
        <f t="shared" si="4"/>
        <v>266318.18</v>
      </c>
      <c r="DN17" s="18">
        <f t="shared" si="4"/>
        <v>561880.21</v>
      </c>
      <c r="DO17" s="18">
        <f t="shared" si="4"/>
        <v>1974881.43</v>
      </c>
      <c r="DP17" s="18">
        <f t="shared" si="4"/>
        <v>207396.28</v>
      </c>
      <c r="DQ17" s="18">
        <f t="shared" si="4"/>
        <v>0</v>
      </c>
      <c r="DR17" s="18">
        <f t="shared" si="4"/>
        <v>1034511.32</v>
      </c>
      <c r="DS17" s="18">
        <f t="shared" si="4"/>
        <v>561005.62</v>
      </c>
      <c r="DT17" s="18">
        <f t="shared" si="4"/>
        <v>263403.42</v>
      </c>
      <c r="DU17" s="18">
        <f t="shared" si="4"/>
        <v>328055.02</v>
      </c>
      <c r="DV17" s="18">
        <f t="shared" si="4"/>
        <v>268568.27</v>
      </c>
      <c r="DW17" s="18">
        <f t="shared" si="4"/>
        <v>308119.05</v>
      </c>
      <c r="DX17" s="18">
        <f t="shared" si="4"/>
        <v>56766.53</v>
      </c>
      <c r="DY17" s="18">
        <f t="shared" si="4"/>
        <v>65816.41</v>
      </c>
      <c r="DZ17" s="18">
        <f t="shared" si="4"/>
        <v>255167.05</v>
      </c>
      <c r="EA17" s="18">
        <f t="shared" si="4"/>
        <v>0</v>
      </c>
      <c r="EB17" s="18">
        <f t="shared" ref="EB17:FX17" si="5">IF(EB15-EB16&lt;0,0,ROUND((EB15-EB16)/EB14,2))</f>
        <v>342307.07</v>
      </c>
      <c r="EC17" s="18">
        <f t="shared" si="5"/>
        <v>246010.58</v>
      </c>
      <c r="ED17" s="18">
        <f t="shared" si="5"/>
        <v>0</v>
      </c>
      <c r="EE17" s="18">
        <f t="shared" si="5"/>
        <v>222916.2</v>
      </c>
      <c r="EF17" s="18">
        <f t="shared" si="5"/>
        <v>1108380.3500000001</v>
      </c>
      <c r="EG17" s="18">
        <f t="shared" si="5"/>
        <v>234055.89</v>
      </c>
      <c r="EH17" s="18">
        <f t="shared" si="5"/>
        <v>280911.55</v>
      </c>
      <c r="EI17" s="18">
        <f t="shared" si="5"/>
        <v>10105832.68</v>
      </c>
      <c r="EJ17" s="18">
        <f t="shared" si="5"/>
        <v>6165328.71</v>
      </c>
      <c r="EK17" s="18">
        <f t="shared" si="5"/>
        <v>270587.75</v>
      </c>
      <c r="EL17" s="18">
        <f t="shared" si="5"/>
        <v>273764.49</v>
      </c>
      <c r="EM17" s="18">
        <f t="shared" si="5"/>
        <v>210591.54</v>
      </c>
      <c r="EN17" s="18">
        <f t="shared" si="5"/>
        <v>704654.86</v>
      </c>
      <c r="EO17" s="18">
        <f t="shared" si="5"/>
        <v>269365.88</v>
      </c>
      <c r="EP17" s="18">
        <f t="shared" si="5"/>
        <v>142270.39999999999</v>
      </c>
      <c r="EQ17" s="18">
        <f t="shared" si="5"/>
        <v>1181494.3500000001</v>
      </c>
      <c r="ER17" s="18">
        <v>119485.87</v>
      </c>
      <c r="ES17" s="18">
        <f t="shared" si="5"/>
        <v>183094.45</v>
      </c>
      <c r="ET17" s="18">
        <f t="shared" si="5"/>
        <v>190893.88</v>
      </c>
      <c r="EU17" s="18">
        <f t="shared" si="5"/>
        <v>478425.44</v>
      </c>
      <c r="EV17" s="18">
        <f t="shared" si="5"/>
        <v>27950.31</v>
      </c>
      <c r="EW17" s="18">
        <f t="shared" si="5"/>
        <v>183851.06</v>
      </c>
      <c r="EX17" s="18">
        <f t="shared" si="5"/>
        <v>254929.35</v>
      </c>
      <c r="EY17" s="18">
        <f t="shared" si="5"/>
        <v>782792.51</v>
      </c>
      <c r="EZ17" s="18">
        <f t="shared" si="5"/>
        <v>148917.78</v>
      </c>
      <c r="FA17" s="18">
        <f t="shared" si="5"/>
        <v>172011.18</v>
      </c>
      <c r="FB17" s="18">
        <f t="shared" si="5"/>
        <v>0</v>
      </c>
      <c r="FC17" s="18">
        <f t="shared" si="5"/>
        <v>898391.29</v>
      </c>
      <c r="FD17" s="18">
        <f t="shared" si="5"/>
        <v>295402.96999999997</v>
      </c>
      <c r="FE17" s="18">
        <f t="shared" si="5"/>
        <v>101090.16</v>
      </c>
      <c r="FF17" s="18">
        <f t="shared" si="5"/>
        <v>222437.85</v>
      </c>
      <c r="FG17" s="18">
        <f t="shared" si="5"/>
        <v>128729.84</v>
      </c>
      <c r="FH17" s="18">
        <f t="shared" si="5"/>
        <v>38872.01</v>
      </c>
      <c r="FI17" s="18">
        <f t="shared" si="5"/>
        <v>451966.62</v>
      </c>
      <c r="FJ17" s="18">
        <f t="shared" si="5"/>
        <v>0</v>
      </c>
      <c r="FK17" s="18">
        <f t="shared" si="5"/>
        <v>0</v>
      </c>
      <c r="FL17" s="18">
        <f t="shared" si="5"/>
        <v>1394384.08</v>
      </c>
      <c r="FM17" s="18">
        <f t="shared" si="5"/>
        <v>124158.03</v>
      </c>
      <c r="FN17" s="18">
        <f t="shared" si="5"/>
        <v>14279340.35</v>
      </c>
      <c r="FO17" s="18">
        <f t="shared" si="5"/>
        <v>0</v>
      </c>
      <c r="FP17" s="18">
        <f t="shared" si="5"/>
        <v>473799.25</v>
      </c>
      <c r="FQ17" s="18">
        <f t="shared" si="5"/>
        <v>0</v>
      </c>
      <c r="FR17" s="18">
        <f t="shared" si="5"/>
        <v>0</v>
      </c>
      <c r="FS17" s="18">
        <f t="shared" si="5"/>
        <v>40150.21</v>
      </c>
      <c r="FT17" s="18">
        <f t="shared" si="5"/>
        <v>0</v>
      </c>
      <c r="FU17" s="18">
        <f t="shared" si="5"/>
        <v>494661.77</v>
      </c>
      <c r="FV17" s="18">
        <f t="shared" si="5"/>
        <v>453993.04</v>
      </c>
      <c r="FW17" s="18">
        <f t="shared" si="5"/>
        <v>215209.2</v>
      </c>
      <c r="FX17" s="18">
        <f t="shared" si="5"/>
        <v>69469.16</v>
      </c>
      <c r="FY17" s="18">
        <f>IF(FY15-FY16&lt;0,0,ROUND((FY15-FY16)/FY14,2))+0.09</f>
        <v>18539312.449999999</v>
      </c>
      <c r="FZ17" s="11">
        <f>SUM(C17:FY17)</f>
        <v>408901999.99999982</v>
      </c>
      <c r="GB17" s="18"/>
    </row>
    <row r="18" spans="1:255" x14ac:dyDescent="0.25"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27"/>
      <c r="GB18" s="27"/>
      <c r="GC18" s="24"/>
    </row>
    <row r="19" spans="1:255" x14ac:dyDescent="0.25">
      <c r="A19" s="28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29"/>
      <c r="FZ19" s="11"/>
    </row>
    <row r="20" spans="1:255" s="28" customFormat="1" ht="13" x14ac:dyDescent="0.3">
      <c r="A20" s="30" t="s">
        <v>404</v>
      </c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</row>
    <row r="21" spans="1:255" s="28" customFormat="1" x14ac:dyDescent="0.25">
      <c r="A21" s="55" t="s">
        <v>405</v>
      </c>
      <c r="C21" s="31">
        <v>-18412.740000000002</v>
      </c>
      <c r="D21" s="31">
        <v>-22537.57</v>
      </c>
      <c r="E21" s="31">
        <v>-18423</v>
      </c>
      <c r="F21" s="31">
        <v>0</v>
      </c>
      <c r="G21" s="31">
        <v>0</v>
      </c>
      <c r="H21" s="31">
        <v>0</v>
      </c>
      <c r="I21" s="31">
        <v>-20011.13</v>
      </c>
      <c r="J21" s="31">
        <v>-11739.24</v>
      </c>
      <c r="K21" s="31">
        <v>0</v>
      </c>
      <c r="L21" s="31">
        <v>-8806.58</v>
      </c>
      <c r="M21" s="31">
        <v>0</v>
      </c>
      <c r="N21" s="31">
        <v>0</v>
      </c>
      <c r="O21" s="31">
        <v>-21511.79</v>
      </c>
      <c r="P21" s="31">
        <v>0</v>
      </c>
      <c r="Q21" s="31">
        <v>-15731.52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1">
        <v>0</v>
      </c>
      <c r="Y21" s="31">
        <v>0</v>
      </c>
      <c r="Z21" s="31">
        <v>0</v>
      </c>
      <c r="AA21" s="31">
        <v>-33612.269999999997</v>
      </c>
      <c r="AB21" s="31">
        <v>-24391.59</v>
      </c>
      <c r="AC21" s="31">
        <v>0</v>
      </c>
      <c r="AD21" s="31">
        <v>0</v>
      </c>
      <c r="AE21" s="31">
        <v>0</v>
      </c>
      <c r="AF21" s="31">
        <v>0</v>
      </c>
      <c r="AG21" s="31">
        <v>0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0</v>
      </c>
      <c r="AO21" s="31">
        <v>-10654.78</v>
      </c>
      <c r="AP21" s="31">
        <v>-44547.93</v>
      </c>
      <c r="AQ21" s="31">
        <v>0</v>
      </c>
      <c r="AR21" s="31">
        <v>-20970.939999999999</v>
      </c>
      <c r="AS21" s="31">
        <v>-9311.35</v>
      </c>
      <c r="AT21" s="31">
        <v>0</v>
      </c>
      <c r="AU21" s="31">
        <v>0</v>
      </c>
      <c r="AV21" s="31">
        <v>0</v>
      </c>
      <c r="AW21" s="31">
        <v>0</v>
      </c>
      <c r="AX21" s="31">
        <v>0</v>
      </c>
      <c r="AY21" s="31">
        <v>0</v>
      </c>
      <c r="AZ21" s="31">
        <v>-6560.67</v>
      </c>
      <c r="BA21" s="31">
        <v>-5154.8100000000004</v>
      </c>
      <c r="BB21" s="31">
        <v>-4393.3</v>
      </c>
      <c r="BC21" s="31">
        <v>0</v>
      </c>
      <c r="BD21" s="31">
        <v>-2831.24</v>
      </c>
      <c r="BE21" s="31">
        <v>0</v>
      </c>
      <c r="BF21" s="31">
        <v>-20015.34</v>
      </c>
      <c r="BG21" s="31">
        <v>-585.78</v>
      </c>
      <c r="BH21" s="31">
        <v>0</v>
      </c>
      <c r="BI21" s="31">
        <v>0</v>
      </c>
      <c r="BJ21" s="31">
        <v>0</v>
      </c>
      <c r="BK21" s="31">
        <v>-4038.24</v>
      </c>
      <c r="BL21" s="31">
        <v>0</v>
      </c>
      <c r="BM21" s="31">
        <v>0</v>
      </c>
      <c r="BN21" s="31">
        <v>0</v>
      </c>
      <c r="BO21" s="31">
        <v>0</v>
      </c>
      <c r="BP21" s="31">
        <v>0</v>
      </c>
      <c r="BQ21" s="31">
        <v>0</v>
      </c>
      <c r="BR21" s="31">
        <v>0</v>
      </c>
      <c r="BS21" s="31">
        <v>0</v>
      </c>
      <c r="BT21" s="31">
        <v>0</v>
      </c>
      <c r="BU21" s="31">
        <v>0</v>
      </c>
      <c r="BV21" s="31">
        <v>0</v>
      </c>
      <c r="BW21" s="31">
        <v>0</v>
      </c>
      <c r="BX21" s="31">
        <v>0</v>
      </c>
      <c r="BY21" s="31">
        <v>0</v>
      </c>
      <c r="BZ21" s="31">
        <v>0</v>
      </c>
      <c r="CA21" s="31">
        <v>0</v>
      </c>
      <c r="CB21" s="31">
        <v>-40858.14</v>
      </c>
      <c r="CC21" s="31">
        <v>0</v>
      </c>
      <c r="CD21" s="31">
        <v>0</v>
      </c>
      <c r="CE21" s="31">
        <v>0</v>
      </c>
      <c r="CF21" s="31">
        <v>0</v>
      </c>
      <c r="CG21" s="31">
        <v>0</v>
      </c>
      <c r="CH21" s="31">
        <v>0</v>
      </c>
      <c r="CI21" s="31">
        <v>0</v>
      </c>
      <c r="CJ21" s="31">
        <v>0</v>
      </c>
      <c r="CK21" s="31">
        <v>0</v>
      </c>
      <c r="CL21" s="31">
        <v>0</v>
      </c>
      <c r="CM21" s="31">
        <v>0</v>
      </c>
      <c r="CN21" s="31">
        <v>-37014.86</v>
      </c>
      <c r="CO21" s="31">
        <v>-18492.88</v>
      </c>
      <c r="CP21" s="31">
        <v>0</v>
      </c>
      <c r="CQ21" s="31">
        <v>0</v>
      </c>
      <c r="CR21" s="31">
        <v>0</v>
      </c>
      <c r="CS21" s="31">
        <v>0</v>
      </c>
      <c r="CT21" s="31">
        <v>0</v>
      </c>
      <c r="CU21" s="31">
        <v>0</v>
      </c>
      <c r="CV21" s="31">
        <v>0</v>
      </c>
      <c r="CW21" s="31">
        <v>0</v>
      </c>
      <c r="CX21" s="31">
        <v>0</v>
      </c>
      <c r="CY21" s="31">
        <v>0</v>
      </c>
      <c r="CZ21" s="31">
        <v>-2083.21</v>
      </c>
      <c r="DA21" s="31">
        <v>0</v>
      </c>
      <c r="DB21" s="31">
        <v>0</v>
      </c>
      <c r="DC21" s="31">
        <v>0</v>
      </c>
      <c r="DD21" s="31">
        <v>0</v>
      </c>
      <c r="DE21" s="31">
        <v>0</v>
      </c>
      <c r="DF21" s="31">
        <v>-29781.54</v>
      </c>
      <c r="DG21" s="31">
        <v>0</v>
      </c>
      <c r="DH21" s="31">
        <v>-10014.450000000001</v>
      </c>
      <c r="DI21" s="31">
        <v>0</v>
      </c>
      <c r="DJ21" s="31">
        <v>0</v>
      </c>
      <c r="DK21" s="31">
        <v>0</v>
      </c>
      <c r="DL21" s="31">
        <v>-6153.97</v>
      </c>
      <c r="DM21" s="31">
        <v>0</v>
      </c>
      <c r="DN21" s="31">
        <v>0</v>
      </c>
      <c r="DO21" s="31">
        <v>0</v>
      </c>
      <c r="DP21" s="31">
        <v>0</v>
      </c>
      <c r="DQ21" s="31">
        <v>0</v>
      </c>
      <c r="DR21" s="31">
        <v>0</v>
      </c>
      <c r="DS21" s="31">
        <v>0</v>
      </c>
      <c r="DT21" s="31">
        <v>0</v>
      </c>
      <c r="DU21" s="31">
        <v>0</v>
      </c>
      <c r="DV21" s="31">
        <v>0</v>
      </c>
      <c r="DW21" s="31">
        <v>0</v>
      </c>
      <c r="DX21" s="31">
        <v>0</v>
      </c>
      <c r="DY21" s="31">
        <v>0</v>
      </c>
      <c r="DZ21" s="31">
        <v>0</v>
      </c>
      <c r="EA21" s="31">
        <v>0</v>
      </c>
      <c r="EB21" s="31">
        <v>0</v>
      </c>
      <c r="EC21" s="31">
        <v>0</v>
      </c>
      <c r="ED21" s="31">
        <v>0</v>
      </c>
      <c r="EE21" s="31">
        <v>0</v>
      </c>
      <c r="EF21" s="31">
        <v>0</v>
      </c>
      <c r="EG21" s="31">
        <v>0</v>
      </c>
      <c r="EH21" s="31">
        <v>0</v>
      </c>
      <c r="EI21" s="31">
        <v>0</v>
      </c>
      <c r="EJ21" s="31">
        <v>0</v>
      </c>
      <c r="EK21" s="31">
        <v>0</v>
      </c>
      <c r="EL21" s="31">
        <v>-8365.43</v>
      </c>
      <c r="EM21" s="31">
        <v>0</v>
      </c>
      <c r="EN21" s="31">
        <v>0</v>
      </c>
      <c r="EO21" s="31">
        <v>0</v>
      </c>
      <c r="EP21" s="31">
        <v>0</v>
      </c>
      <c r="EQ21" s="31">
        <v>0</v>
      </c>
      <c r="ER21" s="31">
        <v>0</v>
      </c>
      <c r="ES21" s="31">
        <v>0</v>
      </c>
      <c r="ET21" s="31">
        <v>0</v>
      </c>
      <c r="EU21" s="31">
        <v>0</v>
      </c>
      <c r="EV21" s="31">
        <v>0</v>
      </c>
      <c r="EW21" s="31">
        <v>0</v>
      </c>
      <c r="EX21" s="31">
        <v>0</v>
      </c>
      <c r="EY21" s="31">
        <v>0</v>
      </c>
      <c r="EZ21" s="31">
        <v>0</v>
      </c>
      <c r="FA21" s="31">
        <v>0</v>
      </c>
      <c r="FB21" s="31">
        <v>0</v>
      </c>
      <c r="FC21" s="31">
        <v>-16460.939999999999</v>
      </c>
      <c r="FD21" s="31">
        <v>0</v>
      </c>
      <c r="FE21" s="31">
        <v>0</v>
      </c>
      <c r="FF21" s="31">
        <v>0</v>
      </c>
      <c r="FG21" s="31">
        <v>0</v>
      </c>
      <c r="FH21" s="31">
        <v>0</v>
      </c>
      <c r="FI21" s="31">
        <v>0</v>
      </c>
      <c r="FJ21" s="31">
        <v>0</v>
      </c>
      <c r="FK21" s="31">
        <v>0</v>
      </c>
      <c r="FL21" s="31">
        <v>-19410.939999999999</v>
      </c>
      <c r="FM21" s="31">
        <v>0</v>
      </c>
      <c r="FN21" s="31">
        <v>-13459.12</v>
      </c>
      <c r="FO21" s="31">
        <v>0</v>
      </c>
      <c r="FP21" s="31">
        <v>0</v>
      </c>
      <c r="FQ21" s="31">
        <v>0</v>
      </c>
      <c r="FR21" s="31">
        <v>0</v>
      </c>
      <c r="FS21" s="31">
        <v>0</v>
      </c>
      <c r="FT21" s="31">
        <v>0</v>
      </c>
      <c r="FU21" s="31">
        <v>0</v>
      </c>
      <c r="FV21" s="31">
        <v>0</v>
      </c>
      <c r="FW21" s="31">
        <v>0</v>
      </c>
      <c r="FX21" s="31">
        <v>0</v>
      </c>
      <c r="FY21" s="31">
        <v>0</v>
      </c>
      <c r="FZ21" s="28">
        <f>SUM(C21:FY21)</f>
        <v>-526337.28999999992</v>
      </c>
    </row>
    <row r="22" spans="1:255" s="28" customFormat="1" x14ac:dyDescent="0.25">
      <c r="A22" s="55" t="s">
        <v>406</v>
      </c>
      <c r="C22" s="31">
        <v>0</v>
      </c>
      <c r="D22" s="31">
        <v>-457422.51999999996</v>
      </c>
      <c r="E22" s="31">
        <v>0</v>
      </c>
      <c r="F22" s="31">
        <v>-190833.09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v>-78958.63</v>
      </c>
      <c r="O22" s="31">
        <v>-81943.33</v>
      </c>
      <c r="P22" s="31">
        <v>0</v>
      </c>
      <c r="Q22" s="31">
        <v>-395292.47</v>
      </c>
      <c r="R22" s="31">
        <v>0</v>
      </c>
      <c r="S22" s="31">
        <v>0</v>
      </c>
      <c r="T22" s="31">
        <v>0</v>
      </c>
      <c r="U22" s="31">
        <v>0</v>
      </c>
      <c r="V22" s="31">
        <v>0</v>
      </c>
      <c r="W22" s="31">
        <v>0</v>
      </c>
      <c r="X22" s="31">
        <v>0</v>
      </c>
      <c r="Y22" s="31">
        <v>0</v>
      </c>
      <c r="Z22" s="31">
        <v>0</v>
      </c>
      <c r="AA22" s="31">
        <v>-363838.85000000003</v>
      </c>
      <c r="AB22" s="31">
        <v>-119289.58</v>
      </c>
      <c r="AC22" s="31">
        <v>0</v>
      </c>
      <c r="AD22" s="31">
        <v>0</v>
      </c>
      <c r="AE22" s="31">
        <v>0</v>
      </c>
      <c r="AF22" s="31">
        <v>0</v>
      </c>
      <c r="AG22" s="31">
        <v>0</v>
      </c>
      <c r="AH22" s="31">
        <v>0</v>
      </c>
      <c r="AI22" s="31">
        <v>0</v>
      </c>
      <c r="AJ22" s="31">
        <v>0</v>
      </c>
      <c r="AK22" s="31">
        <v>0</v>
      </c>
      <c r="AL22" s="31">
        <v>0</v>
      </c>
      <c r="AM22" s="31">
        <v>0</v>
      </c>
      <c r="AN22" s="31">
        <v>0</v>
      </c>
      <c r="AO22" s="31">
        <v>0</v>
      </c>
      <c r="AP22" s="31">
        <v>-206383.55</v>
      </c>
      <c r="AQ22" s="31">
        <v>0</v>
      </c>
      <c r="AR22" s="31">
        <v>-1636146.2000000002</v>
      </c>
      <c r="AS22" s="31">
        <v>0</v>
      </c>
      <c r="AT22" s="31">
        <v>-52815.46</v>
      </c>
      <c r="AU22" s="31">
        <v>0</v>
      </c>
      <c r="AV22" s="31">
        <v>0</v>
      </c>
      <c r="AW22" s="31">
        <v>0</v>
      </c>
      <c r="AX22" s="31">
        <v>0</v>
      </c>
      <c r="AY22" s="31">
        <v>0</v>
      </c>
      <c r="AZ22" s="31">
        <v>-254756.49</v>
      </c>
      <c r="BA22" s="31">
        <v>-13864.58</v>
      </c>
      <c r="BB22" s="31">
        <v>0</v>
      </c>
      <c r="BC22" s="31">
        <v>-44679</v>
      </c>
      <c r="BD22" s="31">
        <v>0</v>
      </c>
      <c r="BE22" s="31">
        <v>0</v>
      </c>
      <c r="BF22" s="31">
        <v>-369476.67</v>
      </c>
      <c r="BG22" s="31">
        <v>0</v>
      </c>
      <c r="BH22" s="31">
        <v>0</v>
      </c>
      <c r="BI22" s="31">
        <v>0</v>
      </c>
      <c r="BJ22" s="31">
        <v>-231364.8</v>
      </c>
      <c r="BK22" s="31">
        <v>-770868.89999999991</v>
      </c>
      <c r="BL22" s="31">
        <v>0</v>
      </c>
      <c r="BM22" s="31">
        <v>0</v>
      </c>
      <c r="BN22" s="31">
        <v>0</v>
      </c>
      <c r="BO22" s="31">
        <v>0</v>
      </c>
      <c r="BP22" s="31">
        <v>0</v>
      </c>
      <c r="BQ22" s="31">
        <v>-42338.97</v>
      </c>
      <c r="BR22" s="31">
        <v>0</v>
      </c>
      <c r="BS22" s="31">
        <v>0</v>
      </c>
      <c r="BT22" s="31">
        <v>0</v>
      </c>
      <c r="BU22" s="31">
        <v>0</v>
      </c>
      <c r="BV22" s="31">
        <v>0</v>
      </c>
      <c r="BW22" s="31">
        <v>0</v>
      </c>
      <c r="BX22" s="31">
        <v>0</v>
      </c>
      <c r="BY22" s="31">
        <v>0</v>
      </c>
      <c r="BZ22" s="31">
        <v>0</v>
      </c>
      <c r="CA22" s="31">
        <v>0</v>
      </c>
      <c r="CB22" s="31">
        <v>-462820.52999999997</v>
      </c>
      <c r="CC22" s="31">
        <v>0</v>
      </c>
      <c r="CD22" s="31">
        <v>0</v>
      </c>
      <c r="CE22" s="31">
        <v>0</v>
      </c>
      <c r="CF22" s="31">
        <v>0</v>
      </c>
      <c r="CG22" s="31">
        <v>0</v>
      </c>
      <c r="CH22" s="31">
        <v>0</v>
      </c>
      <c r="CI22" s="31">
        <v>0</v>
      </c>
      <c r="CJ22" s="31">
        <v>0</v>
      </c>
      <c r="CK22" s="31">
        <v>-18702.38</v>
      </c>
      <c r="CL22" s="31">
        <v>0</v>
      </c>
      <c r="CM22" s="31">
        <v>0</v>
      </c>
      <c r="CN22" s="31">
        <v>-248961.99</v>
      </c>
      <c r="CO22" s="31">
        <v>-294046.01</v>
      </c>
      <c r="CP22" s="31">
        <v>0</v>
      </c>
      <c r="CQ22" s="31">
        <v>0</v>
      </c>
      <c r="CR22" s="31">
        <v>0</v>
      </c>
      <c r="CS22" s="31">
        <v>0</v>
      </c>
      <c r="CT22" s="31">
        <v>0</v>
      </c>
      <c r="CU22" s="31">
        <v>0</v>
      </c>
      <c r="CV22" s="31">
        <v>0</v>
      </c>
      <c r="CW22" s="31">
        <v>0</v>
      </c>
      <c r="CX22" s="31">
        <v>0</v>
      </c>
      <c r="CY22" s="31">
        <v>0</v>
      </c>
      <c r="CZ22" s="31">
        <v>0</v>
      </c>
      <c r="DA22" s="31">
        <v>0</v>
      </c>
      <c r="DB22" s="31">
        <v>0</v>
      </c>
      <c r="DC22" s="31">
        <v>0</v>
      </c>
      <c r="DD22" s="31">
        <v>0</v>
      </c>
      <c r="DE22" s="31">
        <v>0</v>
      </c>
      <c r="DF22" s="31">
        <v>-59542.299999999996</v>
      </c>
      <c r="DG22" s="31">
        <v>0</v>
      </c>
      <c r="DH22" s="31">
        <v>0</v>
      </c>
      <c r="DI22" s="31">
        <v>0</v>
      </c>
      <c r="DJ22" s="31">
        <v>0</v>
      </c>
      <c r="DK22" s="31">
        <v>0</v>
      </c>
      <c r="DL22" s="31">
        <v>0</v>
      </c>
      <c r="DM22" s="31">
        <v>0</v>
      </c>
      <c r="DN22" s="31">
        <v>0</v>
      </c>
      <c r="DO22" s="31">
        <v>0</v>
      </c>
      <c r="DP22" s="31">
        <v>0</v>
      </c>
      <c r="DQ22" s="31">
        <v>0</v>
      </c>
      <c r="DR22" s="31">
        <v>0</v>
      </c>
      <c r="DS22" s="31">
        <v>0</v>
      </c>
      <c r="DT22" s="31">
        <v>0</v>
      </c>
      <c r="DU22" s="31">
        <v>0</v>
      </c>
      <c r="DV22" s="31">
        <v>0</v>
      </c>
      <c r="DW22" s="31">
        <v>0</v>
      </c>
      <c r="DX22" s="31">
        <v>0</v>
      </c>
      <c r="DY22" s="31">
        <v>0</v>
      </c>
      <c r="DZ22" s="31">
        <v>0</v>
      </c>
      <c r="EA22" s="31">
        <v>0</v>
      </c>
      <c r="EB22" s="31">
        <v>0</v>
      </c>
      <c r="EC22" s="31">
        <v>0</v>
      </c>
      <c r="ED22" s="31">
        <v>0</v>
      </c>
      <c r="EE22" s="31">
        <v>0</v>
      </c>
      <c r="EF22" s="31">
        <v>0</v>
      </c>
      <c r="EG22" s="31">
        <v>0</v>
      </c>
      <c r="EH22" s="31">
        <v>0</v>
      </c>
      <c r="EI22" s="31">
        <v>-210237.51</v>
      </c>
      <c r="EJ22" s="31">
        <v>-145737.66</v>
      </c>
      <c r="EK22" s="31">
        <v>0</v>
      </c>
      <c r="EL22" s="31">
        <v>0</v>
      </c>
      <c r="EM22" s="31">
        <v>0</v>
      </c>
      <c r="EN22" s="31">
        <v>0</v>
      </c>
      <c r="EO22" s="31">
        <v>0</v>
      </c>
      <c r="EP22" s="31">
        <v>0</v>
      </c>
      <c r="EQ22" s="31">
        <v>0</v>
      </c>
      <c r="ER22" s="31">
        <v>0</v>
      </c>
      <c r="ES22" s="31">
        <v>0</v>
      </c>
      <c r="ET22" s="31">
        <v>0</v>
      </c>
      <c r="EU22" s="31">
        <v>0</v>
      </c>
      <c r="EV22" s="31">
        <v>0</v>
      </c>
      <c r="EW22" s="31">
        <v>0</v>
      </c>
      <c r="EX22" s="31">
        <v>0</v>
      </c>
      <c r="EY22" s="31">
        <v>0</v>
      </c>
      <c r="EZ22" s="31">
        <v>0</v>
      </c>
      <c r="FA22" s="31">
        <v>0</v>
      </c>
      <c r="FB22" s="31">
        <v>0</v>
      </c>
      <c r="FC22" s="31">
        <v>0</v>
      </c>
      <c r="FD22" s="31">
        <v>0</v>
      </c>
      <c r="FE22" s="31">
        <v>0</v>
      </c>
      <c r="FF22" s="31">
        <v>0</v>
      </c>
      <c r="FG22" s="31">
        <v>0</v>
      </c>
      <c r="FH22" s="31">
        <v>0</v>
      </c>
      <c r="FI22" s="31">
        <v>0</v>
      </c>
      <c r="FJ22" s="31">
        <v>0</v>
      </c>
      <c r="FK22" s="31">
        <v>0</v>
      </c>
      <c r="FL22" s="31">
        <v>-117753.76</v>
      </c>
      <c r="FM22" s="31">
        <v>-60395.67</v>
      </c>
      <c r="FN22" s="31">
        <v>-487013.89999999997</v>
      </c>
      <c r="FO22" s="31">
        <v>0</v>
      </c>
      <c r="FP22" s="31">
        <v>0</v>
      </c>
      <c r="FQ22" s="31">
        <v>0</v>
      </c>
      <c r="FR22" s="31">
        <v>0</v>
      </c>
      <c r="FS22" s="31">
        <v>0</v>
      </c>
      <c r="FT22" s="31">
        <v>0</v>
      </c>
      <c r="FU22" s="31">
        <v>0</v>
      </c>
      <c r="FV22" s="31">
        <v>0</v>
      </c>
      <c r="FW22" s="31">
        <v>0</v>
      </c>
      <c r="FX22" s="31">
        <v>0</v>
      </c>
      <c r="FY22" s="31">
        <v>-1984285.89</v>
      </c>
      <c r="FZ22" s="28">
        <f>SUM(C22:FY22)</f>
        <v>-9399770.6900000013</v>
      </c>
    </row>
    <row r="23" spans="1:255" s="33" customFormat="1" x14ac:dyDescent="0.25">
      <c r="A23" s="55" t="s">
        <v>407</v>
      </c>
      <c r="C23" s="31">
        <v>0</v>
      </c>
      <c r="D23" s="31">
        <v>-83595.570000000007</v>
      </c>
      <c r="E23" s="31">
        <v>3969.73</v>
      </c>
      <c r="F23" s="31">
        <v>-5937.79</v>
      </c>
      <c r="G23" s="31">
        <v>0</v>
      </c>
      <c r="H23" s="31">
        <v>0</v>
      </c>
      <c r="I23" s="31">
        <v>28742.981464619283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31">
        <v>52947.21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 s="31">
        <v>0</v>
      </c>
      <c r="AC23" s="31">
        <v>0</v>
      </c>
      <c r="AD23" s="31">
        <v>5805.2709964836249</v>
      </c>
      <c r="AE23" s="31">
        <v>0</v>
      </c>
      <c r="AF23" s="31">
        <v>0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1">
        <v>0</v>
      </c>
      <c r="AQ23" s="31">
        <v>0</v>
      </c>
      <c r="AR23" s="31">
        <v>6085.49</v>
      </c>
      <c r="AS23" s="31">
        <v>12521.05</v>
      </c>
      <c r="AT23" s="31">
        <v>0</v>
      </c>
      <c r="AU23" s="31">
        <v>0</v>
      </c>
      <c r="AV23" s="31">
        <v>0</v>
      </c>
      <c r="AW23" s="31">
        <v>0</v>
      </c>
      <c r="AX23" s="31">
        <v>0</v>
      </c>
      <c r="AY23" s="31">
        <v>0</v>
      </c>
      <c r="AZ23" s="31">
        <v>0</v>
      </c>
      <c r="BA23" s="31">
        <v>0</v>
      </c>
      <c r="BB23" s="31">
        <v>0</v>
      </c>
      <c r="BC23" s="31">
        <v>148203.01</v>
      </c>
      <c r="BD23" s="31">
        <v>0</v>
      </c>
      <c r="BE23" s="31">
        <v>0</v>
      </c>
      <c r="BF23" s="31">
        <v>0</v>
      </c>
      <c r="BG23" s="31">
        <v>0</v>
      </c>
      <c r="BH23" s="31">
        <v>0</v>
      </c>
      <c r="BI23" s="31">
        <v>0</v>
      </c>
      <c r="BJ23" s="31">
        <v>0</v>
      </c>
      <c r="BK23" s="31">
        <v>0</v>
      </c>
      <c r="BL23" s="31">
        <v>0</v>
      </c>
      <c r="BM23" s="31">
        <v>0</v>
      </c>
      <c r="BN23" s="31">
        <v>0</v>
      </c>
      <c r="BO23" s="31">
        <v>0</v>
      </c>
      <c r="BP23" s="31">
        <v>0</v>
      </c>
      <c r="BQ23" s="31">
        <v>13144.304867697492</v>
      </c>
      <c r="BR23" s="31">
        <v>0</v>
      </c>
      <c r="BS23" s="31">
        <v>0</v>
      </c>
      <c r="BT23" s="31">
        <v>0</v>
      </c>
      <c r="BU23" s="31">
        <v>0</v>
      </c>
      <c r="BV23" s="31">
        <v>0</v>
      </c>
      <c r="BW23" s="31">
        <v>0</v>
      </c>
      <c r="BX23" s="31">
        <v>0</v>
      </c>
      <c r="BY23" s="31">
        <v>0</v>
      </c>
      <c r="BZ23" s="31">
        <v>0</v>
      </c>
      <c r="CA23" s="31">
        <v>0</v>
      </c>
      <c r="CB23" s="31">
        <v>1211.4012998945157</v>
      </c>
      <c r="CC23" s="31">
        <v>0</v>
      </c>
      <c r="CD23" s="31">
        <v>0</v>
      </c>
      <c r="CE23" s="31">
        <v>0</v>
      </c>
      <c r="CF23" s="31">
        <v>0</v>
      </c>
      <c r="CG23" s="31">
        <v>0</v>
      </c>
      <c r="CH23" s="31">
        <v>0</v>
      </c>
      <c r="CI23" s="31">
        <v>0</v>
      </c>
      <c r="CJ23" s="31">
        <v>0</v>
      </c>
      <c r="CK23" s="31">
        <v>18957.84</v>
      </c>
      <c r="CL23" s="31">
        <v>0</v>
      </c>
      <c r="CM23" s="31">
        <v>0</v>
      </c>
      <c r="CN23" s="31">
        <v>0</v>
      </c>
      <c r="CO23" s="31">
        <v>0</v>
      </c>
      <c r="CP23" s="31">
        <v>0</v>
      </c>
      <c r="CQ23" s="31">
        <v>0</v>
      </c>
      <c r="CR23" s="31">
        <v>0</v>
      </c>
      <c r="CS23" s="31">
        <v>0</v>
      </c>
      <c r="CT23" s="31">
        <v>0</v>
      </c>
      <c r="CU23" s="31">
        <v>0</v>
      </c>
      <c r="CV23" s="31">
        <v>0</v>
      </c>
      <c r="CW23" s="31">
        <v>0</v>
      </c>
      <c r="CX23" s="31">
        <v>0</v>
      </c>
      <c r="CY23" s="31">
        <v>0</v>
      </c>
      <c r="CZ23" s="31">
        <v>0</v>
      </c>
      <c r="DA23" s="31">
        <v>0</v>
      </c>
      <c r="DB23" s="31">
        <v>0</v>
      </c>
      <c r="DC23" s="31">
        <v>0</v>
      </c>
      <c r="DD23" s="31">
        <v>0</v>
      </c>
      <c r="DE23" s="31">
        <v>0</v>
      </c>
      <c r="DF23" s="31">
        <v>0</v>
      </c>
      <c r="DG23" s="31">
        <v>0</v>
      </c>
      <c r="DH23" s="31">
        <v>0</v>
      </c>
      <c r="DI23" s="31">
        <v>-3117.7152101712418</v>
      </c>
      <c r="DJ23" s="31">
        <v>0</v>
      </c>
      <c r="DK23" s="31">
        <v>0</v>
      </c>
      <c r="DL23" s="31">
        <v>0</v>
      </c>
      <c r="DM23" s="31">
        <v>0</v>
      </c>
      <c r="DN23" s="31">
        <v>0</v>
      </c>
      <c r="DO23" s="31">
        <v>0</v>
      </c>
      <c r="DP23" s="31">
        <v>0</v>
      </c>
      <c r="DQ23" s="31">
        <v>0</v>
      </c>
      <c r="DR23" s="31">
        <v>0</v>
      </c>
      <c r="DS23" s="31">
        <v>0</v>
      </c>
      <c r="DT23" s="31">
        <v>0</v>
      </c>
      <c r="DU23" s="31">
        <v>0</v>
      </c>
      <c r="DV23" s="31">
        <v>0</v>
      </c>
      <c r="DW23" s="31">
        <v>0</v>
      </c>
      <c r="DX23" s="31">
        <v>0</v>
      </c>
      <c r="DY23" s="31">
        <v>0</v>
      </c>
      <c r="DZ23" s="31">
        <v>0</v>
      </c>
      <c r="EA23" s="31">
        <v>0</v>
      </c>
      <c r="EB23" s="31">
        <v>0</v>
      </c>
      <c r="EC23" s="31">
        <v>0</v>
      </c>
      <c r="ED23" s="31">
        <v>0</v>
      </c>
      <c r="EE23" s="31">
        <v>0</v>
      </c>
      <c r="EF23" s="31">
        <v>0</v>
      </c>
      <c r="EG23" s="31">
        <v>0</v>
      </c>
      <c r="EH23" s="31">
        <v>0</v>
      </c>
      <c r="EI23" s="31">
        <v>0</v>
      </c>
      <c r="EJ23" s="31">
        <v>0</v>
      </c>
      <c r="EK23" s="31">
        <v>0</v>
      </c>
      <c r="EL23" s="31">
        <v>0</v>
      </c>
      <c r="EM23" s="31">
        <v>0</v>
      </c>
      <c r="EN23" s="31">
        <v>0</v>
      </c>
      <c r="EO23" s="31">
        <v>0</v>
      </c>
      <c r="EP23" s="31">
        <v>0</v>
      </c>
      <c r="EQ23" s="31">
        <v>2919.6823720419779</v>
      </c>
      <c r="ER23" s="31">
        <v>0</v>
      </c>
      <c r="ES23" s="31">
        <v>0</v>
      </c>
      <c r="ET23" s="31">
        <v>0</v>
      </c>
      <c r="EU23" s="31">
        <v>0</v>
      </c>
      <c r="EV23" s="31">
        <v>0</v>
      </c>
      <c r="EW23" s="31">
        <v>0</v>
      </c>
      <c r="EX23" s="31">
        <v>0</v>
      </c>
      <c r="EY23" s="31">
        <v>0</v>
      </c>
      <c r="EZ23" s="31">
        <v>0</v>
      </c>
      <c r="FA23" s="31">
        <v>0</v>
      </c>
      <c r="FB23" s="31">
        <v>0</v>
      </c>
      <c r="FC23" s="31">
        <v>0</v>
      </c>
      <c r="FD23" s="31">
        <v>0</v>
      </c>
      <c r="FE23" s="31">
        <v>0</v>
      </c>
      <c r="FF23" s="31">
        <v>0</v>
      </c>
      <c r="FG23" s="31">
        <v>0</v>
      </c>
      <c r="FH23" s="31">
        <v>0</v>
      </c>
      <c r="FI23" s="31">
        <v>0</v>
      </c>
      <c r="FJ23" s="31">
        <v>0</v>
      </c>
      <c r="FK23" s="31">
        <v>0</v>
      </c>
      <c r="FL23" s="31">
        <v>0</v>
      </c>
      <c r="FM23" s="31">
        <v>0</v>
      </c>
      <c r="FN23" s="31">
        <v>0</v>
      </c>
      <c r="FO23" s="31">
        <v>0</v>
      </c>
      <c r="FP23" s="31">
        <v>0</v>
      </c>
      <c r="FQ23" s="31">
        <v>0</v>
      </c>
      <c r="FR23" s="31">
        <v>0</v>
      </c>
      <c r="FS23" s="31">
        <v>0</v>
      </c>
      <c r="FT23" s="31">
        <v>0</v>
      </c>
      <c r="FU23" s="31">
        <v>0</v>
      </c>
      <c r="FV23" s="31">
        <v>0</v>
      </c>
      <c r="FW23" s="31">
        <v>0</v>
      </c>
      <c r="FX23" s="31">
        <v>0</v>
      </c>
      <c r="FY23" s="28">
        <v>-557754.36</v>
      </c>
      <c r="FZ23" s="28">
        <f>SUM(C23:FY23)</f>
        <v>-355897.46420943434</v>
      </c>
      <c r="GA23" s="28"/>
      <c r="GB23" s="28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</row>
    <row r="24" spans="1:255" s="33" customFormat="1" x14ac:dyDescent="0.25">
      <c r="A24" s="55" t="s">
        <v>408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1">
        <v>0</v>
      </c>
      <c r="W24" s="31">
        <v>0</v>
      </c>
      <c r="X24" s="31">
        <v>0</v>
      </c>
      <c r="Y24" s="31">
        <v>0</v>
      </c>
      <c r="Z24" s="31">
        <v>0</v>
      </c>
      <c r="AA24" s="31">
        <v>0</v>
      </c>
      <c r="AB24" s="31">
        <v>0</v>
      </c>
      <c r="AC24" s="31">
        <v>0</v>
      </c>
      <c r="AD24" s="31">
        <v>0</v>
      </c>
      <c r="AE24" s="31">
        <v>0</v>
      </c>
      <c r="AF24" s="31">
        <v>0</v>
      </c>
      <c r="AG24" s="31">
        <v>0</v>
      </c>
      <c r="AH24" s="31">
        <v>0</v>
      </c>
      <c r="AI24" s="31">
        <v>0</v>
      </c>
      <c r="AJ24" s="31">
        <v>0</v>
      </c>
      <c r="AK24" s="31">
        <v>0</v>
      </c>
      <c r="AL24" s="31">
        <v>0</v>
      </c>
      <c r="AM24" s="31">
        <v>0</v>
      </c>
      <c r="AN24" s="31">
        <v>0</v>
      </c>
      <c r="AO24" s="31">
        <v>0</v>
      </c>
      <c r="AP24" s="31">
        <v>0</v>
      </c>
      <c r="AQ24" s="31">
        <v>0</v>
      </c>
      <c r="AR24" s="31">
        <v>0</v>
      </c>
      <c r="AS24" s="31">
        <v>0</v>
      </c>
      <c r="AT24" s="31">
        <v>0</v>
      </c>
      <c r="AU24" s="31">
        <v>0</v>
      </c>
      <c r="AV24" s="31">
        <v>0</v>
      </c>
      <c r="AW24" s="31">
        <v>0</v>
      </c>
      <c r="AX24" s="31">
        <v>0</v>
      </c>
      <c r="AY24" s="31">
        <v>0</v>
      </c>
      <c r="AZ24" s="31">
        <v>0</v>
      </c>
      <c r="BA24" s="31">
        <v>0</v>
      </c>
      <c r="BB24" s="31">
        <v>0</v>
      </c>
      <c r="BC24" s="31">
        <v>0</v>
      </c>
      <c r="BD24" s="31">
        <v>0</v>
      </c>
      <c r="BE24" s="31">
        <v>0</v>
      </c>
      <c r="BF24" s="31">
        <v>0</v>
      </c>
      <c r="BG24" s="31">
        <v>0</v>
      </c>
      <c r="BH24" s="31">
        <v>0</v>
      </c>
      <c r="BI24" s="31">
        <v>0</v>
      </c>
      <c r="BJ24" s="31">
        <v>0</v>
      </c>
      <c r="BK24" s="31">
        <v>0</v>
      </c>
      <c r="BL24" s="31">
        <v>0</v>
      </c>
      <c r="BM24" s="31">
        <v>0</v>
      </c>
      <c r="BN24" s="31">
        <v>0</v>
      </c>
      <c r="BO24" s="31">
        <v>0</v>
      </c>
      <c r="BP24" s="31">
        <v>0</v>
      </c>
      <c r="BQ24" s="31">
        <v>0</v>
      </c>
      <c r="BR24" s="31">
        <v>0</v>
      </c>
      <c r="BS24" s="31">
        <v>0</v>
      </c>
      <c r="BT24" s="31">
        <v>0</v>
      </c>
      <c r="BU24" s="31">
        <v>0</v>
      </c>
      <c r="BV24" s="31">
        <v>0</v>
      </c>
      <c r="BW24" s="31">
        <v>0</v>
      </c>
      <c r="BX24" s="31">
        <v>0</v>
      </c>
      <c r="BY24" s="31">
        <v>0</v>
      </c>
      <c r="BZ24" s="31">
        <v>0</v>
      </c>
      <c r="CA24" s="31">
        <v>0</v>
      </c>
      <c r="CB24" s="31">
        <v>0</v>
      </c>
      <c r="CC24" s="31">
        <v>0</v>
      </c>
      <c r="CD24" s="31">
        <v>0</v>
      </c>
      <c r="CE24" s="34">
        <v>-700</v>
      </c>
      <c r="CF24" s="31">
        <v>0</v>
      </c>
      <c r="CG24" s="31">
        <v>0</v>
      </c>
      <c r="CH24" s="31">
        <v>0</v>
      </c>
      <c r="CI24" s="31">
        <v>0</v>
      </c>
      <c r="CJ24" s="31">
        <v>0</v>
      </c>
      <c r="CK24" s="31">
        <v>0</v>
      </c>
      <c r="CL24" s="31">
        <v>0</v>
      </c>
      <c r="CM24" s="31">
        <v>0</v>
      </c>
      <c r="CN24" s="31">
        <v>0</v>
      </c>
      <c r="CO24" s="31">
        <v>0</v>
      </c>
      <c r="CP24" s="31">
        <v>0</v>
      </c>
      <c r="CQ24" s="31">
        <v>0</v>
      </c>
      <c r="CR24" s="31">
        <v>0</v>
      </c>
      <c r="CS24" s="31">
        <v>0</v>
      </c>
      <c r="CT24" s="31">
        <v>0</v>
      </c>
      <c r="CU24" s="31">
        <v>0</v>
      </c>
      <c r="CV24" s="31">
        <v>0</v>
      </c>
      <c r="CW24" s="31">
        <v>0</v>
      </c>
      <c r="CX24" s="31">
        <v>0</v>
      </c>
      <c r="CY24" s="35">
        <v>0</v>
      </c>
      <c r="CZ24" s="31">
        <v>0</v>
      </c>
      <c r="DA24" s="31">
        <v>0</v>
      </c>
      <c r="DB24" s="31">
        <v>0</v>
      </c>
      <c r="DC24" s="31">
        <v>0</v>
      </c>
      <c r="DD24" s="31">
        <v>0</v>
      </c>
      <c r="DE24" s="31">
        <v>0</v>
      </c>
      <c r="DF24" s="31">
        <v>0</v>
      </c>
      <c r="DG24" s="31">
        <v>0</v>
      </c>
      <c r="DH24" s="31">
        <v>0</v>
      </c>
      <c r="DI24" s="31">
        <v>0</v>
      </c>
      <c r="DJ24" s="31">
        <v>0</v>
      </c>
      <c r="DK24" s="31">
        <v>0</v>
      </c>
      <c r="DL24" s="31">
        <v>0</v>
      </c>
      <c r="DM24" s="31">
        <v>0</v>
      </c>
      <c r="DN24" s="31">
        <v>0</v>
      </c>
      <c r="DO24" s="31">
        <v>0</v>
      </c>
      <c r="DP24" s="31">
        <v>0</v>
      </c>
      <c r="DQ24" s="31">
        <v>0</v>
      </c>
      <c r="DR24" s="31">
        <v>0</v>
      </c>
      <c r="DS24" s="31">
        <v>0</v>
      </c>
      <c r="DT24" s="31">
        <v>0</v>
      </c>
      <c r="DU24" s="31">
        <v>0</v>
      </c>
      <c r="DV24" s="31">
        <v>0</v>
      </c>
      <c r="DW24" s="31">
        <v>0</v>
      </c>
      <c r="DX24" s="31">
        <v>0</v>
      </c>
      <c r="DY24" s="31">
        <v>0</v>
      </c>
      <c r="DZ24" s="31">
        <v>0</v>
      </c>
      <c r="EA24" s="31">
        <v>0</v>
      </c>
      <c r="EB24" s="31">
        <v>0</v>
      </c>
      <c r="EC24" s="31">
        <v>0</v>
      </c>
      <c r="ED24" s="32">
        <v>0</v>
      </c>
      <c r="EE24" s="31">
        <v>0</v>
      </c>
      <c r="EF24" s="31">
        <v>0</v>
      </c>
      <c r="EG24" s="31">
        <v>0</v>
      </c>
      <c r="EH24" s="31">
        <v>0</v>
      </c>
      <c r="EI24" s="31">
        <v>0</v>
      </c>
      <c r="EJ24" s="31">
        <v>0</v>
      </c>
      <c r="EK24" s="31">
        <v>0</v>
      </c>
      <c r="EL24" s="31">
        <v>0</v>
      </c>
      <c r="EM24" s="31">
        <v>0</v>
      </c>
      <c r="EN24" s="31">
        <v>0</v>
      </c>
      <c r="EO24" s="31">
        <v>0</v>
      </c>
      <c r="EP24" s="31">
        <v>0</v>
      </c>
      <c r="EQ24" s="31">
        <v>0</v>
      </c>
      <c r="ER24" s="31">
        <v>0</v>
      </c>
      <c r="ES24" s="31">
        <v>0</v>
      </c>
      <c r="ET24" s="31">
        <v>0</v>
      </c>
      <c r="EU24" s="31">
        <v>0</v>
      </c>
      <c r="EV24" s="31">
        <v>0</v>
      </c>
      <c r="EW24" s="31">
        <v>0</v>
      </c>
      <c r="EX24" s="31">
        <v>0</v>
      </c>
      <c r="EY24" s="31">
        <v>0</v>
      </c>
      <c r="EZ24" s="31">
        <v>0</v>
      </c>
      <c r="FA24" s="31">
        <v>0</v>
      </c>
      <c r="FB24" s="31">
        <v>0</v>
      </c>
      <c r="FC24" s="31">
        <v>0</v>
      </c>
      <c r="FD24" s="31">
        <v>0</v>
      </c>
      <c r="FE24" s="31">
        <v>0</v>
      </c>
      <c r="FF24" s="31">
        <v>0</v>
      </c>
      <c r="FG24" s="31">
        <v>0</v>
      </c>
      <c r="FH24" s="31">
        <v>0</v>
      </c>
      <c r="FI24" s="31">
        <v>0</v>
      </c>
      <c r="FJ24" s="31">
        <v>0</v>
      </c>
      <c r="FK24" s="31">
        <v>0</v>
      </c>
      <c r="FL24" s="31">
        <v>0</v>
      </c>
      <c r="FM24" s="31">
        <v>0</v>
      </c>
      <c r="FN24" s="31">
        <v>0</v>
      </c>
      <c r="FO24" s="31">
        <v>0</v>
      </c>
      <c r="FP24" s="31">
        <v>0</v>
      </c>
      <c r="FQ24" s="31">
        <v>0</v>
      </c>
      <c r="FR24" s="31">
        <v>0</v>
      </c>
      <c r="FS24" s="31">
        <v>0</v>
      </c>
      <c r="FT24" s="31">
        <v>0</v>
      </c>
      <c r="FU24" s="31">
        <v>0</v>
      </c>
      <c r="FV24" s="31">
        <v>0</v>
      </c>
      <c r="FW24" s="31">
        <v>0</v>
      </c>
      <c r="FX24" s="31">
        <v>0</v>
      </c>
      <c r="FY24" s="31">
        <v>0</v>
      </c>
      <c r="FZ24" s="28">
        <f>SUM(C24:FY24)</f>
        <v>-700</v>
      </c>
      <c r="GA24" s="11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</row>
    <row r="25" spans="1:255" x14ac:dyDescent="0.25">
      <c r="A25" s="55" t="s">
        <v>409</v>
      </c>
      <c r="B25" s="28"/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1">
        <v>0</v>
      </c>
      <c r="W25" s="31">
        <v>0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1">
        <v>0</v>
      </c>
      <c r="AQ25" s="31">
        <v>0</v>
      </c>
      <c r="AR25" s="31">
        <v>0</v>
      </c>
      <c r="AS25" s="31">
        <v>0</v>
      </c>
      <c r="AT25" s="31">
        <v>0</v>
      </c>
      <c r="AU25" s="31">
        <v>0</v>
      </c>
      <c r="AV25" s="31">
        <v>0</v>
      </c>
      <c r="AW25" s="31">
        <v>0</v>
      </c>
      <c r="AX25" s="31">
        <v>0</v>
      </c>
      <c r="AY25" s="31">
        <v>0</v>
      </c>
      <c r="AZ25" s="31">
        <v>0</v>
      </c>
      <c r="BA25" s="31">
        <v>0</v>
      </c>
      <c r="BB25" s="31">
        <v>0</v>
      </c>
      <c r="BC25" s="31">
        <v>0</v>
      </c>
      <c r="BD25" s="31">
        <v>0</v>
      </c>
      <c r="BE25" s="31">
        <v>0</v>
      </c>
      <c r="BF25" s="31">
        <v>0</v>
      </c>
      <c r="BG25" s="31">
        <v>0</v>
      </c>
      <c r="BH25" s="31">
        <v>0</v>
      </c>
      <c r="BI25" s="31">
        <v>0</v>
      </c>
      <c r="BJ25" s="31">
        <v>0</v>
      </c>
      <c r="BK25" s="31">
        <v>0</v>
      </c>
      <c r="BL25" s="31">
        <v>0</v>
      </c>
      <c r="BM25" s="31">
        <v>0</v>
      </c>
      <c r="BN25" s="31">
        <v>0</v>
      </c>
      <c r="BO25" s="31">
        <v>0</v>
      </c>
      <c r="BP25" s="31">
        <v>0</v>
      </c>
      <c r="BQ25" s="31">
        <v>0</v>
      </c>
      <c r="BR25" s="31">
        <v>0</v>
      </c>
      <c r="BS25" s="31">
        <v>0</v>
      </c>
      <c r="BT25" s="31">
        <v>0</v>
      </c>
      <c r="BU25" s="31">
        <v>0</v>
      </c>
      <c r="BV25" s="31">
        <v>0</v>
      </c>
      <c r="BW25" s="31">
        <v>0</v>
      </c>
      <c r="BX25" s="31">
        <v>0</v>
      </c>
      <c r="BY25" s="31">
        <v>0</v>
      </c>
      <c r="BZ25" s="31">
        <v>0</v>
      </c>
      <c r="CA25" s="31">
        <v>0</v>
      </c>
      <c r="CB25" s="31">
        <v>0</v>
      </c>
      <c r="CC25" s="31">
        <v>0</v>
      </c>
      <c r="CD25" s="31">
        <v>0</v>
      </c>
      <c r="CE25" s="31">
        <v>0</v>
      </c>
      <c r="CF25" s="31">
        <v>0</v>
      </c>
      <c r="CG25" s="31">
        <v>0</v>
      </c>
      <c r="CH25" s="31">
        <v>0</v>
      </c>
      <c r="CI25" s="31">
        <v>0</v>
      </c>
      <c r="CJ25" s="31">
        <v>0</v>
      </c>
      <c r="CK25" s="31">
        <v>0</v>
      </c>
      <c r="CL25" s="31">
        <v>0</v>
      </c>
      <c r="CM25" s="31">
        <v>0</v>
      </c>
      <c r="CN25" s="31">
        <v>0</v>
      </c>
      <c r="CO25" s="31">
        <v>0</v>
      </c>
      <c r="CP25" s="31">
        <v>0</v>
      </c>
      <c r="CQ25" s="31">
        <v>0</v>
      </c>
      <c r="CR25" s="31">
        <v>0</v>
      </c>
      <c r="CS25" s="31">
        <v>0</v>
      </c>
      <c r="CT25" s="31">
        <v>0</v>
      </c>
      <c r="CU25" s="31">
        <v>0</v>
      </c>
      <c r="CV25" s="31">
        <v>0</v>
      </c>
      <c r="CW25" s="31">
        <v>0</v>
      </c>
      <c r="CX25" s="31">
        <v>0</v>
      </c>
      <c r="CY25" s="31">
        <v>0</v>
      </c>
      <c r="CZ25" s="31">
        <v>0</v>
      </c>
      <c r="DA25" s="31">
        <v>0</v>
      </c>
      <c r="DB25" s="31">
        <v>0</v>
      </c>
      <c r="DC25" s="31">
        <v>0</v>
      </c>
      <c r="DD25" s="31">
        <v>0</v>
      </c>
      <c r="DE25" s="31">
        <v>0</v>
      </c>
      <c r="DF25" s="31">
        <v>0</v>
      </c>
      <c r="DG25" s="31">
        <v>0</v>
      </c>
      <c r="DH25" s="31">
        <v>0</v>
      </c>
      <c r="DI25" s="31">
        <v>0</v>
      </c>
      <c r="DJ25" s="31">
        <v>0</v>
      </c>
      <c r="DK25" s="31">
        <v>0</v>
      </c>
      <c r="DL25" s="31">
        <v>0</v>
      </c>
      <c r="DM25" s="31">
        <v>0</v>
      </c>
      <c r="DN25" s="31">
        <v>0</v>
      </c>
      <c r="DO25" s="31">
        <v>0</v>
      </c>
      <c r="DP25" s="31">
        <v>0</v>
      </c>
      <c r="DQ25" s="31">
        <v>0</v>
      </c>
      <c r="DR25" s="31">
        <v>0</v>
      </c>
      <c r="DS25" s="31">
        <v>0</v>
      </c>
      <c r="DT25" s="31">
        <v>0</v>
      </c>
      <c r="DU25" s="31">
        <v>0</v>
      </c>
      <c r="DV25" s="31">
        <v>0</v>
      </c>
      <c r="DW25" s="31">
        <v>0</v>
      </c>
      <c r="DX25" s="31">
        <v>0</v>
      </c>
      <c r="DY25" s="31">
        <v>0</v>
      </c>
      <c r="DZ25" s="31">
        <v>0</v>
      </c>
      <c r="EA25" s="31">
        <v>0</v>
      </c>
      <c r="EB25" s="31">
        <v>0</v>
      </c>
      <c r="EC25" s="31">
        <v>0</v>
      </c>
      <c r="ED25" s="31">
        <v>0</v>
      </c>
      <c r="EE25" s="31">
        <v>0</v>
      </c>
      <c r="EF25" s="31">
        <v>0</v>
      </c>
      <c r="EG25" s="31">
        <v>0</v>
      </c>
      <c r="EH25" s="31">
        <v>0</v>
      </c>
      <c r="EI25" s="31">
        <v>0</v>
      </c>
      <c r="EJ25" s="31">
        <v>0</v>
      </c>
      <c r="EK25" s="31">
        <v>0</v>
      </c>
      <c r="EL25" s="31">
        <v>0</v>
      </c>
      <c r="EM25" s="31">
        <v>0</v>
      </c>
      <c r="EN25" s="31">
        <v>0</v>
      </c>
      <c r="EO25" s="31">
        <v>0</v>
      </c>
      <c r="EP25" s="31">
        <v>0</v>
      </c>
      <c r="EQ25" s="31">
        <v>0</v>
      </c>
      <c r="ER25" s="31">
        <v>0</v>
      </c>
      <c r="ES25" s="31">
        <v>0</v>
      </c>
      <c r="ET25" s="31">
        <v>0</v>
      </c>
      <c r="EU25" s="31">
        <v>0</v>
      </c>
      <c r="EV25" s="31">
        <v>0</v>
      </c>
      <c r="EW25" s="31">
        <v>0</v>
      </c>
      <c r="EX25" s="31">
        <v>0</v>
      </c>
      <c r="EY25" s="31">
        <v>0</v>
      </c>
      <c r="EZ25" s="31">
        <v>0</v>
      </c>
      <c r="FA25" s="31">
        <v>0</v>
      </c>
      <c r="FB25" s="31">
        <v>0</v>
      </c>
      <c r="FC25" s="31">
        <v>0</v>
      </c>
      <c r="FD25" s="31">
        <v>0</v>
      </c>
      <c r="FE25" s="31">
        <v>0</v>
      </c>
      <c r="FF25" s="31">
        <v>0</v>
      </c>
      <c r="FG25" s="31">
        <v>0</v>
      </c>
      <c r="FH25" s="31">
        <v>0</v>
      </c>
      <c r="FI25" s="31">
        <v>0</v>
      </c>
      <c r="FJ25" s="31">
        <v>0</v>
      </c>
      <c r="FK25" s="31">
        <v>0</v>
      </c>
      <c r="FL25" s="31">
        <v>0</v>
      </c>
      <c r="FM25" s="31">
        <v>0</v>
      </c>
      <c r="FN25" s="31">
        <v>0</v>
      </c>
      <c r="FO25" s="31">
        <v>0</v>
      </c>
      <c r="FP25" s="31">
        <v>0</v>
      </c>
      <c r="FQ25" s="31">
        <v>0</v>
      </c>
      <c r="FR25" s="31">
        <v>0</v>
      </c>
      <c r="FS25" s="31">
        <v>0</v>
      </c>
      <c r="FT25" s="31">
        <v>0</v>
      </c>
      <c r="FU25" s="31">
        <v>0</v>
      </c>
      <c r="FV25" s="31">
        <v>0</v>
      </c>
      <c r="FW25" s="31">
        <v>0</v>
      </c>
      <c r="FX25" s="31">
        <v>0</v>
      </c>
      <c r="FY25" s="31">
        <v>0</v>
      </c>
      <c r="FZ25" s="36">
        <f>SUM(C25:FY25)</f>
        <v>0</v>
      </c>
      <c r="GA25" s="28"/>
    </row>
    <row r="26" spans="1:255" x14ac:dyDescent="0.25">
      <c r="A26" s="28"/>
      <c r="FY26" s="11"/>
      <c r="FZ26" s="28"/>
      <c r="GA26" s="11"/>
    </row>
    <row r="27" spans="1:255" x14ac:dyDescent="0.25">
      <c r="A27" s="28" t="s">
        <v>410</v>
      </c>
      <c r="C27" s="28">
        <f>SUM(C21:C26)</f>
        <v>-18412.740000000002</v>
      </c>
      <c r="D27" s="28">
        <f>SUM(D21:D26)</f>
        <v>-563555.65999999992</v>
      </c>
      <c r="E27" s="28">
        <f t="shared" ref="E27:BP27" si="6">SUM(E21:E26)</f>
        <v>-14453.27</v>
      </c>
      <c r="F27" s="28">
        <f t="shared" si="6"/>
        <v>-196770.88</v>
      </c>
      <c r="G27" s="28">
        <f t="shared" si="6"/>
        <v>0</v>
      </c>
      <c r="H27" s="28">
        <f t="shared" si="6"/>
        <v>0</v>
      </c>
      <c r="I27" s="28">
        <f t="shared" si="6"/>
        <v>8731.8514646192816</v>
      </c>
      <c r="J27" s="28">
        <f t="shared" si="6"/>
        <v>-11739.24</v>
      </c>
      <c r="K27" s="28">
        <f t="shared" si="6"/>
        <v>0</v>
      </c>
      <c r="L27" s="28">
        <f t="shared" si="6"/>
        <v>-8806.58</v>
      </c>
      <c r="M27" s="28">
        <f t="shared" si="6"/>
        <v>0</v>
      </c>
      <c r="N27" s="28">
        <f t="shared" si="6"/>
        <v>-78958.63</v>
      </c>
      <c r="O27" s="28">
        <f t="shared" si="6"/>
        <v>-103455.12</v>
      </c>
      <c r="P27" s="28">
        <f t="shared" si="6"/>
        <v>0</v>
      </c>
      <c r="Q27" s="28">
        <f t="shared" si="6"/>
        <v>-358076.77999999997</v>
      </c>
      <c r="R27" s="28">
        <f t="shared" si="6"/>
        <v>0</v>
      </c>
      <c r="S27" s="28">
        <f t="shared" si="6"/>
        <v>0</v>
      </c>
      <c r="T27" s="28">
        <f t="shared" si="6"/>
        <v>0</v>
      </c>
      <c r="U27" s="28">
        <f t="shared" si="6"/>
        <v>0</v>
      </c>
      <c r="V27" s="28">
        <f t="shared" si="6"/>
        <v>0</v>
      </c>
      <c r="W27" s="28">
        <f t="shared" si="6"/>
        <v>0</v>
      </c>
      <c r="X27" s="28">
        <f t="shared" si="6"/>
        <v>0</v>
      </c>
      <c r="Y27" s="28">
        <f t="shared" si="6"/>
        <v>0</v>
      </c>
      <c r="Z27" s="28">
        <f t="shared" si="6"/>
        <v>0</v>
      </c>
      <c r="AA27" s="28">
        <f t="shared" si="6"/>
        <v>-397451.12000000005</v>
      </c>
      <c r="AB27" s="28">
        <f t="shared" si="6"/>
        <v>-143681.17000000001</v>
      </c>
      <c r="AC27" s="28">
        <f t="shared" si="6"/>
        <v>0</v>
      </c>
      <c r="AD27" s="28">
        <f t="shared" si="6"/>
        <v>5805.2709964836249</v>
      </c>
      <c r="AE27" s="28">
        <f t="shared" si="6"/>
        <v>0</v>
      </c>
      <c r="AF27" s="28">
        <f t="shared" si="6"/>
        <v>0</v>
      </c>
      <c r="AG27" s="28">
        <f t="shared" si="6"/>
        <v>0</v>
      </c>
      <c r="AH27" s="28">
        <f t="shared" si="6"/>
        <v>0</v>
      </c>
      <c r="AI27" s="28">
        <f t="shared" si="6"/>
        <v>0</v>
      </c>
      <c r="AJ27" s="28">
        <f t="shared" si="6"/>
        <v>0</v>
      </c>
      <c r="AK27" s="28">
        <f t="shared" si="6"/>
        <v>0</v>
      </c>
      <c r="AL27" s="28">
        <f t="shared" si="6"/>
        <v>0</v>
      </c>
      <c r="AM27" s="28">
        <f t="shared" si="6"/>
        <v>0</v>
      </c>
      <c r="AN27" s="28">
        <f t="shared" si="6"/>
        <v>0</v>
      </c>
      <c r="AO27" s="28">
        <f t="shared" si="6"/>
        <v>-10654.78</v>
      </c>
      <c r="AP27" s="28">
        <f t="shared" si="6"/>
        <v>-250931.47999999998</v>
      </c>
      <c r="AQ27" s="28">
        <f t="shared" si="6"/>
        <v>0</v>
      </c>
      <c r="AR27" s="28">
        <f t="shared" si="6"/>
        <v>-1651031.6500000001</v>
      </c>
      <c r="AS27" s="28">
        <f t="shared" si="6"/>
        <v>3209.6999999999989</v>
      </c>
      <c r="AT27" s="28">
        <f t="shared" si="6"/>
        <v>-52815.46</v>
      </c>
      <c r="AU27" s="28">
        <f t="shared" si="6"/>
        <v>0</v>
      </c>
      <c r="AV27" s="28">
        <f t="shared" si="6"/>
        <v>0</v>
      </c>
      <c r="AW27" s="28">
        <f t="shared" si="6"/>
        <v>0</v>
      </c>
      <c r="AX27" s="28">
        <f t="shared" si="6"/>
        <v>0</v>
      </c>
      <c r="AY27" s="28">
        <f t="shared" si="6"/>
        <v>0</v>
      </c>
      <c r="AZ27" s="28">
        <f t="shared" si="6"/>
        <v>-261317.16</v>
      </c>
      <c r="BA27" s="28">
        <f t="shared" si="6"/>
        <v>-19019.39</v>
      </c>
      <c r="BB27" s="28">
        <f t="shared" si="6"/>
        <v>-4393.3</v>
      </c>
      <c r="BC27" s="28">
        <f t="shared" si="6"/>
        <v>103524.01000000001</v>
      </c>
      <c r="BD27" s="28">
        <f t="shared" si="6"/>
        <v>-2831.24</v>
      </c>
      <c r="BE27" s="28">
        <f t="shared" si="6"/>
        <v>0</v>
      </c>
      <c r="BF27" s="28">
        <f t="shared" si="6"/>
        <v>-389492.01</v>
      </c>
      <c r="BG27" s="28">
        <f t="shared" si="6"/>
        <v>-585.78</v>
      </c>
      <c r="BH27" s="28">
        <f t="shared" si="6"/>
        <v>0</v>
      </c>
      <c r="BI27" s="28">
        <f t="shared" si="6"/>
        <v>0</v>
      </c>
      <c r="BJ27" s="28">
        <f t="shared" si="6"/>
        <v>-231364.8</v>
      </c>
      <c r="BK27" s="28">
        <f t="shared" si="6"/>
        <v>-774907.1399999999</v>
      </c>
      <c r="BL27" s="28">
        <f t="shared" si="6"/>
        <v>0</v>
      </c>
      <c r="BM27" s="28">
        <v>0</v>
      </c>
      <c r="BN27" s="28">
        <f t="shared" si="6"/>
        <v>0</v>
      </c>
      <c r="BO27" s="28">
        <f t="shared" si="6"/>
        <v>0</v>
      </c>
      <c r="BP27" s="28">
        <f t="shared" si="6"/>
        <v>0</v>
      </c>
      <c r="BQ27" s="28">
        <f t="shared" ref="BQ27:EB27" si="7">SUM(BQ21:BQ26)</f>
        <v>-29194.665132302507</v>
      </c>
      <c r="BR27" s="28">
        <f t="shared" si="7"/>
        <v>0</v>
      </c>
      <c r="BS27" s="28">
        <f t="shared" si="7"/>
        <v>0</v>
      </c>
      <c r="BT27" s="28">
        <f t="shared" si="7"/>
        <v>0</v>
      </c>
      <c r="BU27" s="28">
        <f t="shared" si="7"/>
        <v>0</v>
      </c>
      <c r="BV27" s="28">
        <f t="shared" si="7"/>
        <v>0</v>
      </c>
      <c r="BW27" s="28">
        <f t="shared" si="7"/>
        <v>0</v>
      </c>
      <c r="BX27" s="28">
        <f t="shared" si="7"/>
        <v>0</v>
      </c>
      <c r="BY27" s="28">
        <f t="shared" si="7"/>
        <v>0</v>
      </c>
      <c r="BZ27" s="28">
        <f t="shared" si="7"/>
        <v>0</v>
      </c>
      <c r="CA27" s="28">
        <f t="shared" si="7"/>
        <v>0</v>
      </c>
      <c r="CB27" s="28">
        <f t="shared" si="7"/>
        <v>-502467.26870010549</v>
      </c>
      <c r="CC27" s="28">
        <f t="shared" si="7"/>
        <v>0</v>
      </c>
      <c r="CD27" s="28">
        <f t="shared" si="7"/>
        <v>0</v>
      </c>
      <c r="CE27" s="28">
        <f t="shared" si="7"/>
        <v>-700</v>
      </c>
      <c r="CF27" s="28">
        <f t="shared" si="7"/>
        <v>0</v>
      </c>
      <c r="CG27" s="28">
        <f t="shared" si="7"/>
        <v>0</v>
      </c>
      <c r="CH27" s="28">
        <f t="shared" si="7"/>
        <v>0</v>
      </c>
      <c r="CI27" s="28">
        <f t="shared" si="7"/>
        <v>0</v>
      </c>
      <c r="CJ27" s="28">
        <f t="shared" si="7"/>
        <v>0</v>
      </c>
      <c r="CK27" s="28">
        <f t="shared" si="7"/>
        <v>255.45999999999913</v>
      </c>
      <c r="CL27" s="28">
        <f t="shared" si="7"/>
        <v>0</v>
      </c>
      <c r="CM27" s="28">
        <f t="shared" si="7"/>
        <v>0</v>
      </c>
      <c r="CN27" s="28">
        <f t="shared" si="7"/>
        <v>-285976.84999999998</v>
      </c>
      <c r="CO27" s="28">
        <f t="shared" si="7"/>
        <v>-312538.89</v>
      </c>
      <c r="CP27" s="28">
        <f t="shared" si="7"/>
        <v>0</v>
      </c>
      <c r="CQ27" s="28">
        <f t="shared" si="7"/>
        <v>0</v>
      </c>
      <c r="CR27" s="28">
        <f t="shared" si="7"/>
        <v>0</v>
      </c>
      <c r="CS27" s="28">
        <f t="shared" si="7"/>
        <v>0</v>
      </c>
      <c r="CT27" s="28">
        <f t="shared" si="7"/>
        <v>0</v>
      </c>
      <c r="CU27" s="28">
        <f t="shared" si="7"/>
        <v>0</v>
      </c>
      <c r="CV27" s="28">
        <f t="shared" si="7"/>
        <v>0</v>
      </c>
      <c r="CW27" s="28">
        <f t="shared" si="7"/>
        <v>0</v>
      </c>
      <c r="CX27" s="28">
        <f t="shared" si="7"/>
        <v>0</v>
      </c>
      <c r="CY27" s="28">
        <f t="shared" si="7"/>
        <v>0</v>
      </c>
      <c r="CZ27" s="28">
        <f t="shared" si="7"/>
        <v>-2083.21</v>
      </c>
      <c r="DA27" s="28">
        <f t="shared" si="7"/>
        <v>0</v>
      </c>
      <c r="DB27" s="28">
        <f t="shared" si="7"/>
        <v>0</v>
      </c>
      <c r="DC27" s="28">
        <f t="shared" si="7"/>
        <v>0</v>
      </c>
      <c r="DD27" s="28">
        <f t="shared" si="7"/>
        <v>0</v>
      </c>
      <c r="DE27" s="28">
        <f t="shared" si="7"/>
        <v>0</v>
      </c>
      <c r="DF27" s="28">
        <f t="shared" si="7"/>
        <v>-89323.839999999997</v>
      </c>
      <c r="DG27" s="28">
        <f t="shared" si="7"/>
        <v>0</v>
      </c>
      <c r="DH27" s="28">
        <f t="shared" si="7"/>
        <v>-10014.450000000001</v>
      </c>
      <c r="DI27" s="28">
        <f t="shared" si="7"/>
        <v>-3117.7152101712418</v>
      </c>
      <c r="DJ27" s="28">
        <f t="shared" si="7"/>
        <v>0</v>
      </c>
      <c r="DK27" s="28">
        <f t="shared" si="7"/>
        <v>0</v>
      </c>
      <c r="DL27" s="28">
        <f t="shared" si="7"/>
        <v>-6153.97</v>
      </c>
      <c r="DM27" s="28">
        <f t="shared" si="7"/>
        <v>0</v>
      </c>
      <c r="DN27" s="28">
        <f t="shared" si="7"/>
        <v>0</v>
      </c>
      <c r="DO27" s="28">
        <f t="shared" si="7"/>
        <v>0</v>
      </c>
      <c r="DP27" s="28">
        <f t="shared" si="7"/>
        <v>0</v>
      </c>
      <c r="DQ27" s="28">
        <f t="shared" si="7"/>
        <v>0</v>
      </c>
      <c r="DR27" s="28">
        <f t="shared" si="7"/>
        <v>0</v>
      </c>
      <c r="DS27" s="28">
        <f t="shared" si="7"/>
        <v>0</v>
      </c>
      <c r="DT27" s="28">
        <f t="shared" si="7"/>
        <v>0</v>
      </c>
      <c r="DU27" s="28">
        <f t="shared" si="7"/>
        <v>0</v>
      </c>
      <c r="DV27" s="28">
        <f t="shared" si="7"/>
        <v>0</v>
      </c>
      <c r="DW27" s="28">
        <f t="shared" si="7"/>
        <v>0</v>
      </c>
      <c r="DX27" s="28">
        <f t="shared" si="7"/>
        <v>0</v>
      </c>
      <c r="DY27" s="28">
        <f t="shared" si="7"/>
        <v>0</v>
      </c>
      <c r="DZ27" s="28">
        <f t="shared" si="7"/>
        <v>0</v>
      </c>
      <c r="EA27" s="28">
        <f t="shared" si="7"/>
        <v>0</v>
      </c>
      <c r="EB27" s="28">
        <f t="shared" si="7"/>
        <v>0</v>
      </c>
      <c r="EC27" s="28">
        <f t="shared" ref="EC27:FY27" si="8">SUM(EC21:EC26)</f>
        <v>0</v>
      </c>
      <c r="ED27" s="28">
        <f t="shared" si="8"/>
        <v>0</v>
      </c>
      <c r="EE27" s="28">
        <f t="shared" si="8"/>
        <v>0</v>
      </c>
      <c r="EF27" s="28">
        <f t="shared" si="8"/>
        <v>0</v>
      </c>
      <c r="EG27" s="28">
        <f t="shared" si="8"/>
        <v>0</v>
      </c>
      <c r="EH27" s="28">
        <f t="shared" si="8"/>
        <v>0</v>
      </c>
      <c r="EI27" s="28">
        <f t="shared" si="8"/>
        <v>-210237.51</v>
      </c>
      <c r="EJ27" s="28">
        <f t="shared" si="8"/>
        <v>-145737.66</v>
      </c>
      <c r="EK27" s="28">
        <f t="shared" si="8"/>
        <v>0</v>
      </c>
      <c r="EL27" s="28">
        <f t="shared" si="8"/>
        <v>-8365.43</v>
      </c>
      <c r="EM27" s="28">
        <f t="shared" si="8"/>
        <v>0</v>
      </c>
      <c r="EN27" s="28">
        <f t="shared" si="8"/>
        <v>0</v>
      </c>
      <c r="EO27" s="28">
        <f t="shared" si="8"/>
        <v>0</v>
      </c>
      <c r="EP27" s="28">
        <f t="shared" si="8"/>
        <v>0</v>
      </c>
      <c r="EQ27" s="28">
        <f t="shared" si="8"/>
        <v>2919.6823720419779</v>
      </c>
      <c r="ER27" s="28">
        <v>0</v>
      </c>
      <c r="ES27" s="28">
        <f t="shared" si="8"/>
        <v>0</v>
      </c>
      <c r="ET27" s="28">
        <f t="shared" si="8"/>
        <v>0</v>
      </c>
      <c r="EU27" s="28">
        <f t="shared" si="8"/>
        <v>0</v>
      </c>
      <c r="EV27" s="28">
        <f t="shared" si="8"/>
        <v>0</v>
      </c>
      <c r="EW27" s="28">
        <f t="shared" si="8"/>
        <v>0</v>
      </c>
      <c r="EX27" s="28">
        <f t="shared" si="8"/>
        <v>0</v>
      </c>
      <c r="EY27" s="28">
        <f t="shared" si="8"/>
        <v>0</v>
      </c>
      <c r="EZ27" s="28">
        <f t="shared" si="8"/>
        <v>0</v>
      </c>
      <c r="FA27" s="28">
        <f t="shared" si="8"/>
        <v>0</v>
      </c>
      <c r="FB27" s="28">
        <f t="shared" si="8"/>
        <v>0</v>
      </c>
      <c r="FC27" s="28">
        <f t="shared" si="8"/>
        <v>-16460.939999999999</v>
      </c>
      <c r="FD27" s="28">
        <f t="shared" si="8"/>
        <v>0</v>
      </c>
      <c r="FE27" s="28">
        <f t="shared" si="8"/>
        <v>0</v>
      </c>
      <c r="FF27" s="28">
        <f t="shared" si="8"/>
        <v>0</v>
      </c>
      <c r="FG27" s="28">
        <f t="shared" si="8"/>
        <v>0</v>
      </c>
      <c r="FH27" s="28">
        <f t="shared" si="8"/>
        <v>0</v>
      </c>
      <c r="FI27" s="28">
        <f t="shared" si="8"/>
        <v>0</v>
      </c>
      <c r="FJ27" s="28">
        <f t="shared" si="8"/>
        <v>0</v>
      </c>
      <c r="FK27" s="28">
        <f t="shared" si="8"/>
        <v>0</v>
      </c>
      <c r="FL27" s="28">
        <f t="shared" si="8"/>
        <v>-137164.69999999998</v>
      </c>
      <c r="FM27" s="28">
        <f t="shared" si="8"/>
        <v>-60395.67</v>
      </c>
      <c r="FN27" s="28">
        <f t="shared" si="8"/>
        <v>-500473.01999999996</v>
      </c>
      <c r="FO27" s="28">
        <f t="shared" si="8"/>
        <v>0</v>
      </c>
      <c r="FP27" s="28">
        <f t="shared" si="8"/>
        <v>0</v>
      </c>
      <c r="FQ27" s="28">
        <f t="shared" si="8"/>
        <v>0</v>
      </c>
      <c r="FR27" s="28">
        <f t="shared" si="8"/>
        <v>0</v>
      </c>
      <c r="FS27" s="28">
        <f t="shared" si="8"/>
        <v>0</v>
      </c>
      <c r="FT27" s="28">
        <f t="shared" si="8"/>
        <v>0</v>
      </c>
      <c r="FU27" s="28">
        <f t="shared" si="8"/>
        <v>0</v>
      </c>
      <c r="FV27" s="28">
        <f t="shared" si="8"/>
        <v>0</v>
      </c>
      <c r="FW27" s="28">
        <f t="shared" si="8"/>
        <v>0</v>
      </c>
      <c r="FX27" s="28">
        <f t="shared" si="8"/>
        <v>0</v>
      </c>
      <c r="FY27" s="28">
        <f t="shared" si="8"/>
        <v>-2542040.25</v>
      </c>
      <c r="FZ27" s="28">
        <f>SUM(C27:FY27)</f>
        <v>-10282705.444209434</v>
      </c>
    </row>
    <row r="28" spans="1:255" x14ac:dyDescent="0.25">
      <c r="FW28" s="33"/>
      <c r="FY28" s="11"/>
      <c r="FZ28" s="28"/>
    </row>
    <row r="29" spans="1:255" ht="13" x14ac:dyDescent="0.3">
      <c r="A29" s="37" t="s">
        <v>411</v>
      </c>
      <c r="C29" s="38">
        <f>ROUND(C17+C27,2)</f>
        <v>2915100.46</v>
      </c>
      <c r="D29" s="38">
        <f t="shared" ref="D29:BO29" si="9">ROUND(D17+D27,2)</f>
        <v>20255392.469999999</v>
      </c>
      <c r="E29" s="38">
        <f t="shared" si="9"/>
        <v>1942399.36</v>
      </c>
      <c r="F29" s="38">
        <f t="shared" si="9"/>
        <v>12133918.960000001</v>
      </c>
      <c r="G29" s="38">
        <f t="shared" si="9"/>
        <v>258137.68</v>
      </c>
      <c r="H29" s="38">
        <f t="shared" si="9"/>
        <v>691517.78</v>
      </c>
      <c r="I29" s="38">
        <f t="shared" si="9"/>
        <v>4475571.9400000004</v>
      </c>
      <c r="J29" s="38">
        <f t="shared" si="9"/>
        <v>1490721.51</v>
      </c>
      <c r="K29" s="38">
        <f t="shared" si="9"/>
        <v>224695.92</v>
      </c>
      <c r="L29" s="38">
        <f t="shared" si="9"/>
        <v>194767.51</v>
      </c>
      <c r="M29" s="38">
        <f t="shared" si="9"/>
        <v>326790.25</v>
      </c>
      <c r="N29" s="38">
        <f t="shared" si="9"/>
        <v>30745669.27</v>
      </c>
      <c r="O29" s="38">
        <f t="shared" si="9"/>
        <v>5182596.59</v>
      </c>
      <c r="P29" s="38">
        <f t="shared" si="9"/>
        <v>308911.84000000003</v>
      </c>
      <c r="Q29" s="38">
        <f t="shared" si="9"/>
        <v>20298200.879999999</v>
      </c>
      <c r="R29" s="38">
        <f t="shared" si="9"/>
        <v>5751968.7400000002</v>
      </c>
      <c r="S29" s="38">
        <f t="shared" si="9"/>
        <v>0</v>
      </c>
      <c r="T29" s="38">
        <f t="shared" si="9"/>
        <v>206077.38</v>
      </c>
      <c r="U29" s="38">
        <f t="shared" si="9"/>
        <v>35225.94</v>
      </c>
      <c r="V29" s="38">
        <f t="shared" si="9"/>
        <v>248385.66</v>
      </c>
      <c r="W29" s="38">
        <f t="shared" si="9"/>
        <v>340952.78</v>
      </c>
      <c r="X29" s="38">
        <f t="shared" si="9"/>
        <v>64899.69</v>
      </c>
      <c r="Y29" s="38">
        <f t="shared" si="9"/>
        <v>891312.9</v>
      </c>
      <c r="Z29" s="38">
        <f t="shared" si="9"/>
        <v>242366.96</v>
      </c>
      <c r="AA29" s="38">
        <f t="shared" si="9"/>
        <v>10837125.57</v>
      </c>
      <c r="AB29" s="38">
        <f t="shared" si="9"/>
        <v>41835.949999999997</v>
      </c>
      <c r="AC29" s="38">
        <f t="shared" si="9"/>
        <v>181737.60000000001</v>
      </c>
      <c r="AD29" s="38">
        <f t="shared" si="9"/>
        <v>429836.06</v>
      </c>
      <c r="AE29" s="38">
        <f t="shared" si="9"/>
        <v>107043</v>
      </c>
      <c r="AF29" s="38">
        <f t="shared" si="9"/>
        <v>169319.34</v>
      </c>
      <c r="AG29" s="38">
        <f t="shared" si="9"/>
        <v>294511.27</v>
      </c>
      <c r="AH29" s="38">
        <f t="shared" si="9"/>
        <v>808241.71</v>
      </c>
      <c r="AI29" s="38">
        <f t="shared" si="9"/>
        <v>400055.72</v>
      </c>
      <c r="AJ29" s="38">
        <f t="shared" si="9"/>
        <v>196924.04</v>
      </c>
      <c r="AK29" s="38">
        <f t="shared" si="9"/>
        <v>135193.68</v>
      </c>
      <c r="AL29" s="38">
        <f t="shared" si="9"/>
        <v>87348.35</v>
      </c>
      <c r="AM29" s="38">
        <f t="shared" si="9"/>
        <v>309615.02</v>
      </c>
      <c r="AN29" s="38">
        <f t="shared" si="9"/>
        <v>0</v>
      </c>
      <c r="AO29" s="38">
        <f t="shared" si="9"/>
        <v>2575713.1</v>
      </c>
      <c r="AP29" s="38">
        <f t="shared" si="9"/>
        <v>17248985.309999999</v>
      </c>
      <c r="AQ29" s="38">
        <f t="shared" si="9"/>
        <v>118621.45</v>
      </c>
      <c r="AR29" s="38">
        <f t="shared" si="9"/>
        <v>26022185.640000001</v>
      </c>
      <c r="AS29" s="38">
        <f t="shared" si="9"/>
        <v>859386.9</v>
      </c>
      <c r="AT29" s="38">
        <f t="shared" si="9"/>
        <v>996900.39</v>
      </c>
      <c r="AU29" s="38">
        <f t="shared" si="9"/>
        <v>221453.14</v>
      </c>
      <c r="AV29" s="38">
        <f t="shared" si="9"/>
        <v>260810.27</v>
      </c>
      <c r="AW29" s="38">
        <f t="shared" si="9"/>
        <v>252189.05</v>
      </c>
      <c r="AX29" s="38">
        <f t="shared" si="9"/>
        <v>76607.23</v>
      </c>
      <c r="AY29" s="38">
        <f t="shared" si="9"/>
        <v>327364.8</v>
      </c>
      <c r="AZ29" s="38">
        <f t="shared" si="9"/>
        <v>9889824.3399999999</v>
      </c>
      <c r="BA29" s="38">
        <f t="shared" si="9"/>
        <v>5841376.96</v>
      </c>
      <c r="BB29" s="38">
        <f t="shared" si="9"/>
        <v>6127654.0499999998</v>
      </c>
      <c r="BC29" s="38">
        <f t="shared" si="9"/>
        <v>12759224.73</v>
      </c>
      <c r="BD29" s="38">
        <f t="shared" si="9"/>
        <v>1813452.62</v>
      </c>
      <c r="BE29" s="38">
        <f t="shared" si="9"/>
        <v>767169.25</v>
      </c>
      <c r="BF29" s="38">
        <f t="shared" si="9"/>
        <v>14321506.550000001</v>
      </c>
      <c r="BG29" s="38">
        <f t="shared" si="9"/>
        <v>721637.29</v>
      </c>
      <c r="BH29" s="38">
        <f t="shared" si="9"/>
        <v>398506</v>
      </c>
      <c r="BI29" s="38">
        <f t="shared" si="9"/>
        <v>289914.11</v>
      </c>
      <c r="BJ29" s="38">
        <f t="shared" si="9"/>
        <v>2829334.1</v>
      </c>
      <c r="BK29" s="38">
        <f t="shared" si="9"/>
        <v>22355102.84</v>
      </c>
      <c r="BL29" s="38">
        <f t="shared" si="9"/>
        <v>174927.34</v>
      </c>
      <c r="BM29" s="38">
        <v>367464.14</v>
      </c>
      <c r="BN29" s="38">
        <f t="shared" si="9"/>
        <v>1946225.66</v>
      </c>
      <c r="BO29" s="38">
        <f t="shared" si="9"/>
        <v>813122.92</v>
      </c>
      <c r="BP29" s="38">
        <f t="shared" ref="BP29:EA29" si="10">ROUND(BP17+BP27,2)</f>
        <v>28928.7</v>
      </c>
      <c r="BQ29" s="38">
        <f t="shared" si="10"/>
        <v>972764.41</v>
      </c>
      <c r="BR29" s="38">
        <f t="shared" si="10"/>
        <v>2812875.15</v>
      </c>
      <c r="BS29" s="38">
        <f t="shared" si="10"/>
        <v>638374.41</v>
      </c>
      <c r="BT29" s="38">
        <f t="shared" si="10"/>
        <v>153223.01</v>
      </c>
      <c r="BU29" s="38">
        <f t="shared" si="10"/>
        <v>274614.14</v>
      </c>
      <c r="BV29" s="38">
        <f t="shared" si="10"/>
        <v>0</v>
      </c>
      <c r="BW29" s="38">
        <f t="shared" si="10"/>
        <v>297491.17</v>
      </c>
      <c r="BX29" s="38">
        <f t="shared" si="10"/>
        <v>27676.12</v>
      </c>
      <c r="BY29" s="38">
        <f t="shared" si="10"/>
        <v>154784.20000000001</v>
      </c>
      <c r="BZ29" s="38">
        <f t="shared" si="10"/>
        <v>181343.04</v>
      </c>
      <c r="CA29" s="38">
        <f t="shared" si="10"/>
        <v>38073.75</v>
      </c>
      <c r="CB29" s="38">
        <f t="shared" si="10"/>
        <v>33087991.190000001</v>
      </c>
      <c r="CC29" s="38">
        <f t="shared" si="10"/>
        <v>232247.21</v>
      </c>
      <c r="CD29" s="38">
        <f t="shared" si="10"/>
        <v>212582.37</v>
      </c>
      <c r="CE29" s="38">
        <f t="shared" si="10"/>
        <v>135742.93</v>
      </c>
      <c r="CF29" s="38">
        <f t="shared" si="10"/>
        <v>129992.25</v>
      </c>
      <c r="CG29" s="38">
        <f t="shared" si="10"/>
        <v>223210.1</v>
      </c>
      <c r="CH29" s="38">
        <f t="shared" si="10"/>
        <v>135349.37</v>
      </c>
      <c r="CI29" s="38">
        <f t="shared" si="10"/>
        <v>339720.09</v>
      </c>
      <c r="CJ29" s="38">
        <f t="shared" si="10"/>
        <v>49695.55</v>
      </c>
      <c r="CK29" s="38">
        <f t="shared" si="10"/>
        <v>2803972.56</v>
      </c>
      <c r="CL29" s="38">
        <f t="shared" si="10"/>
        <v>921358.03</v>
      </c>
      <c r="CM29" s="38">
        <f t="shared" si="10"/>
        <v>559698.81999999995</v>
      </c>
      <c r="CN29" s="38">
        <f t="shared" si="10"/>
        <v>10618194.25</v>
      </c>
      <c r="CO29" s="38">
        <f t="shared" si="10"/>
        <v>4487255.78</v>
      </c>
      <c r="CP29" s="38">
        <f t="shared" si="10"/>
        <v>0</v>
      </c>
      <c r="CQ29" s="38">
        <f t="shared" si="10"/>
        <v>531459.02</v>
      </c>
      <c r="CR29" s="38">
        <f t="shared" si="10"/>
        <v>225482.23999999999</v>
      </c>
      <c r="CS29" s="38">
        <f t="shared" si="10"/>
        <v>223363.3</v>
      </c>
      <c r="CT29" s="38">
        <f t="shared" si="10"/>
        <v>98660.05</v>
      </c>
      <c r="CU29" s="38">
        <f t="shared" si="10"/>
        <v>283776.89</v>
      </c>
      <c r="CV29" s="38">
        <f t="shared" si="10"/>
        <v>52112.21</v>
      </c>
      <c r="CW29" s="38">
        <f t="shared" si="10"/>
        <v>186624.98</v>
      </c>
      <c r="CX29" s="38">
        <f t="shared" si="10"/>
        <v>282705.21000000002</v>
      </c>
      <c r="CY29" s="38">
        <f t="shared" si="10"/>
        <v>73851.679999999993</v>
      </c>
      <c r="CZ29" s="38">
        <f t="shared" si="10"/>
        <v>1145215.47</v>
      </c>
      <c r="DA29" s="38">
        <f t="shared" si="10"/>
        <v>179145.96</v>
      </c>
      <c r="DB29" s="38">
        <f t="shared" si="10"/>
        <v>275580.78000000003</v>
      </c>
      <c r="DC29" s="38">
        <f t="shared" si="10"/>
        <v>183065.88</v>
      </c>
      <c r="DD29" s="38">
        <f t="shared" si="10"/>
        <v>145548.54</v>
      </c>
      <c r="DE29" s="38">
        <f t="shared" si="10"/>
        <v>173769.92</v>
      </c>
      <c r="DF29" s="38">
        <f t="shared" si="10"/>
        <v>10838859.75</v>
      </c>
      <c r="DG29" s="38">
        <f t="shared" si="10"/>
        <v>60047.74</v>
      </c>
      <c r="DH29" s="38">
        <f t="shared" si="10"/>
        <v>705182.47</v>
      </c>
      <c r="DI29" s="38">
        <f t="shared" si="10"/>
        <v>833673.61</v>
      </c>
      <c r="DJ29" s="38">
        <f t="shared" si="10"/>
        <v>478264.69</v>
      </c>
      <c r="DK29" s="38">
        <f t="shared" si="10"/>
        <v>397451.99</v>
      </c>
      <c r="DL29" s="38">
        <f t="shared" si="10"/>
        <v>3071137.9</v>
      </c>
      <c r="DM29" s="38">
        <f t="shared" si="10"/>
        <v>266318.18</v>
      </c>
      <c r="DN29" s="38">
        <f t="shared" si="10"/>
        <v>561880.21</v>
      </c>
      <c r="DO29" s="38">
        <f t="shared" si="10"/>
        <v>1974881.43</v>
      </c>
      <c r="DP29" s="38">
        <f t="shared" si="10"/>
        <v>207396.28</v>
      </c>
      <c r="DQ29" s="38">
        <f t="shared" si="10"/>
        <v>0</v>
      </c>
      <c r="DR29" s="38">
        <f t="shared" si="10"/>
        <v>1034511.32</v>
      </c>
      <c r="DS29" s="38">
        <f t="shared" si="10"/>
        <v>561005.62</v>
      </c>
      <c r="DT29" s="38">
        <f t="shared" si="10"/>
        <v>263403.42</v>
      </c>
      <c r="DU29" s="38">
        <f t="shared" si="10"/>
        <v>328055.02</v>
      </c>
      <c r="DV29" s="38">
        <f t="shared" si="10"/>
        <v>268568.27</v>
      </c>
      <c r="DW29" s="38">
        <f t="shared" si="10"/>
        <v>308119.05</v>
      </c>
      <c r="DX29" s="38">
        <f t="shared" si="10"/>
        <v>56766.53</v>
      </c>
      <c r="DY29" s="38">
        <f t="shared" si="10"/>
        <v>65816.41</v>
      </c>
      <c r="DZ29" s="38">
        <f t="shared" si="10"/>
        <v>255167.05</v>
      </c>
      <c r="EA29" s="38">
        <f t="shared" si="10"/>
        <v>0</v>
      </c>
      <c r="EB29" s="38">
        <f t="shared" ref="EB29:FY29" si="11">ROUND(EB17+EB27,2)</f>
        <v>342307.07</v>
      </c>
      <c r="EC29" s="38">
        <f t="shared" si="11"/>
        <v>246010.58</v>
      </c>
      <c r="ED29" s="38">
        <f t="shared" si="11"/>
        <v>0</v>
      </c>
      <c r="EE29" s="38">
        <f t="shared" si="11"/>
        <v>222916.2</v>
      </c>
      <c r="EF29" s="38">
        <f t="shared" si="11"/>
        <v>1108380.3500000001</v>
      </c>
      <c r="EG29" s="38">
        <f t="shared" si="11"/>
        <v>234055.89</v>
      </c>
      <c r="EH29" s="38">
        <f t="shared" si="11"/>
        <v>280911.55</v>
      </c>
      <c r="EI29" s="38">
        <f t="shared" si="11"/>
        <v>9895595.1699999999</v>
      </c>
      <c r="EJ29" s="38">
        <f t="shared" si="11"/>
        <v>6019591.0499999998</v>
      </c>
      <c r="EK29" s="38">
        <f t="shared" si="11"/>
        <v>270587.75</v>
      </c>
      <c r="EL29" s="38">
        <f t="shared" si="11"/>
        <v>265399.06</v>
      </c>
      <c r="EM29" s="38">
        <f t="shared" si="11"/>
        <v>210591.54</v>
      </c>
      <c r="EN29" s="38">
        <f t="shared" si="11"/>
        <v>704654.86</v>
      </c>
      <c r="EO29" s="38">
        <f t="shared" si="11"/>
        <v>269365.88</v>
      </c>
      <c r="EP29" s="38">
        <f t="shared" si="11"/>
        <v>142270.39999999999</v>
      </c>
      <c r="EQ29" s="38">
        <f t="shared" si="11"/>
        <v>1184414.03</v>
      </c>
      <c r="ER29" s="38">
        <v>119485.87</v>
      </c>
      <c r="ES29" s="38">
        <f t="shared" si="11"/>
        <v>183094.45</v>
      </c>
      <c r="ET29" s="38">
        <f t="shared" si="11"/>
        <v>190893.88</v>
      </c>
      <c r="EU29" s="38">
        <f t="shared" si="11"/>
        <v>478425.44</v>
      </c>
      <c r="EV29" s="38">
        <f t="shared" si="11"/>
        <v>27950.31</v>
      </c>
      <c r="EW29" s="38">
        <f t="shared" si="11"/>
        <v>183851.06</v>
      </c>
      <c r="EX29" s="38">
        <f t="shared" si="11"/>
        <v>254929.35</v>
      </c>
      <c r="EY29" s="38">
        <f t="shared" si="11"/>
        <v>782792.51</v>
      </c>
      <c r="EZ29" s="38">
        <f t="shared" si="11"/>
        <v>148917.78</v>
      </c>
      <c r="FA29" s="38">
        <f t="shared" si="11"/>
        <v>172011.18</v>
      </c>
      <c r="FB29" s="38">
        <f t="shared" si="11"/>
        <v>0</v>
      </c>
      <c r="FC29" s="38">
        <f t="shared" si="11"/>
        <v>881930.35</v>
      </c>
      <c r="FD29" s="38">
        <f t="shared" si="11"/>
        <v>295402.96999999997</v>
      </c>
      <c r="FE29" s="38">
        <f t="shared" si="11"/>
        <v>101090.16</v>
      </c>
      <c r="FF29" s="38">
        <f t="shared" si="11"/>
        <v>222437.85</v>
      </c>
      <c r="FG29" s="38">
        <f t="shared" si="11"/>
        <v>128729.84</v>
      </c>
      <c r="FH29" s="38">
        <f t="shared" si="11"/>
        <v>38872.01</v>
      </c>
      <c r="FI29" s="38">
        <f t="shared" si="11"/>
        <v>451966.62</v>
      </c>
      <c r="FJ29" s="38">
        <f t="shared" si="11"/>
        <v>0</v>
      </c>
      <c r="FK29" s="38">
        <f t="shared" si="11"/>
        <v>0</v>
      </c>
      <c r="FL29" s="38">
        <f t="shared" si="11"/>
        <v>1257219.3799999999</v>
      </c>
      <c r="FM29" s="38">
        <f t="shared" si="11"/>
        <v>63762.36</v>
      </c>
      <c r="FN29" s="38">
        <f t="shared" si="11"/>
        <v>13778867.33</v>
      </c>
      <c r="FO29" s="38">
        <f t="shared" si="11"/>
        <v>0</v>
      </c>
      <c r="FP29" s="38">
        <f t="shared" si="11"/>
        <v>473799.25</v>
      </c>
      <c r="FQ29" s="38">
        <f t="shared" si="11"/>
        <v>0</v>
      </c>
      <c r="FR29" s="38">
        <f t="shared" si="11"/>
        <v>0</v>
      </c>
      <c r="FS29" s="38">
        <f t="shared" si="11"/>
        <v>40150.21</v>
      </c>
      <c r="FT29" s="38">
        <f t="shared" si="11"/>
        <v>0</v>
      </c>
      <c r="FU29" s="38">
        <f t="shared" si="11"/>
        <v>494661.77</v>
      </c>
      <c r="FV29" s="38">
        <f t="shared" si="11"/>
        <v>453993.04</v>
      </c>
      <c r="FW29" s="38">
        <f t="shared" si="11"/>
        <v>215209.2</v>
      </c>
      <c r="FX29" s="38">
        <f t="shared" si="11"/>
        <v>69469.16</v>
      </c>
      <c r="FY29" s="38">
        <f t="shared" si="11"/>
        <v>15997272.199999999</v>
      </c>
      <c r="FZ29" s="38">
        <f>SUM(C29:FY29)</f>
        <v>398619294.5399999</v>
      </c>
      <c r="GA29" s="33"/>
      <c r="GB29" s="33"/>
    </row>
    <row r="30" spans="1:255" x14ac:dyDescent="0.25">
      <c r="A30" s="28" t="s">
        <v>0</v>
      </c>
      <c r="FY30" s="11"/>
      <c r="FZ30" s="11"/>
      <c r="GA30" s="33"/>
    </row>
    <row r="31" spans="1:255" x14ac:dyDescent="0.25">
      <c r="C31" t="s">
        <v>412</v>
      </c>
      <c r="D31" s="33" t="s">
        <v>413</v>
      </c>
      <c r="M31" s="24"/>
      <c r="Y31" s="33"/>
      <c r="AB31" s="38"/>
      <c r="AK31" s="11"/>
      <c r="AP31" s="24"/>
      <c r="AR31" s="38"/>
      <c r="BX31" s="24"/>
      <c r="CA31" s="24"/>
      <c r="CF31" s="24"/>
      <c r="CP31" s="24"/>
      <c r="DC31" s="24"/>
      <c r="DD31" s="41"/>
      <c r="EA31" s="19"/>
      <c r="ED31" s="24"/>
      <c r="EK31" s="33"/>
      <c r="EP31" s="33"/>
      <c r="ER31" s="33"/>
      <c r="EV31" s="24"/>
      <c r="EY31" s="24"/>
      <c r="FA31" s="24"/>
      <c r="FB31" s="24"/>
      <c r="FH31" s="24"/>
      <c r="FI31" s="24"/>
      <c r="FK31" s="24"/>
      <c r="FO31" s="24"/>
      <c r="FY31" s="38"/>
      <c r="FZ31" s="11"/>
    </row>
    <row r="32" spans="1:255" x14ac:dyDescent="0.25">
      <c r="C32" s="46">
        <f>FZ17</f>
        <v>408901999.99999982</v>
      </c>
      <c r="D32" s="47">
        <f>FZ29</f>
        <v>398619294.5399999</v>
      </c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11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24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8"/>
      <c r="EV32" s="43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  <c r="FP32" s="42"/>
      <c r="FQ32" s="42"/>
      <c r="FR32" s="42"/>
      <c r="FS32" s="42"/>
      <c r="FT32" s="42"/>
      <c r="FU32" s="42"/>
      <c r="FV32" s="42"/>
      <c r="FW32" s="42"/>
      <c r="FX32" s="42"/>
      <c r="FY32" s="11"/>
      <c r="FZ32" s="11"/>
    </row>
    <row r="33" spans="1:184" x14ac:dyDescent="0.25">
      <c r="C33" s="49">
        <f>+C17+L17+N17+O17+Q17+AB17+AL17+AN17+AP17+AR17+AS17+AT17+BV17+CJ17+CN17+CO17+CP17+CZ17+EA17+ED17+EP17+ER17+EW17+FA17+FI17+FK17+FL17+FM17+FP17+BM17+BA17+BG17</f>
        <v>134168907.20999999</v>
      </c>
      <c r="D33" s="50">
        <f>+C29+L29+N29+O29+Q29+AB29+AL29+AN29+AP29+AR29+AS29+AT29+BV29+CJ29+CN29+CO29+CP29+CZ29+EA29+ED29+EP29+ER29+EW29+FA29+FI29+FK29+FL29+FM29+FP29+BM29+BA29+BG29</f>
        <v>130688182.81000002</v>
      </c>
      <c r="E33" t="s">
        <v>414</v>
      </c>
      <c r="F33" s="24"/>
      <c r="AK33" s="11"/>
      <c r="AR33" s="33"/>
      <c r="CF33" s="38"/>
      <c r="ED33" s="24"/>
      <c r="FY33" s="11"/>
      <c r="FZ33" s="11"/>
    </row>
    <row r="34" spans="1:184" x14ac:dyDescent="0.25">
      <c r="C34" s="24">
        <f>C32-C33</f>
        <v>274733092.78999984</v>
      </c>
      <c r="D34" s="24">
        <f>D32-D33</f>
        <v>267931111.7299999</v>
      </c>
      <c r="AK34" s="11"/>
      <c r="FY34" s="11"/>
      <c r="FZ34" s="17"/>
    </row>
    <row r="35" spans="1:184" x14ac:dyDescent="0.25">
      <c r="C35" s="24"/>
      <c r="D35" s="24"/>
      <c r="AK35" s="11"/>
      <c r="FY35" s="11"/>
      <c r="FZ35" s="17"/>
    </row>
    <row r="36" spans="1:184" x14ac:dyDescent="0.25">
      <c r="A36" s="39" t="s">
        <v>415</v>
      </c>
      <c r="C36" s="24"/>
      <c r="FY36" s="11"/>
    </row>
    <row r="37" spans="1:184" x14ac:dyDescent="0.25">
      <c r="A37" t="s">
        <v>416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7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7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</row>
    <row r="38" spans="1:184" x14ac:dyDescent="0.25">
      <c r="A38" t="s">
        <v>417</v>
      </c>
      <c r="C38" s="23">
        <f>C17-C37</f>
        <v>2933513.2</v>
      </c>
      <c r="D38" s="23">
        <f t="shared" ref="D38:BO38" si="12">D17-D37</f>
        <v>20818948.129999999</v>
      </c>
      <c r="E38" s="23">
        <f t="shared" si="12"/>
        <v>1956852.63</v>
      </c>
      <c r="F38" s="23">
        <f t="shared" si="12"/>
        <v>12330689.84</v>
      </c>
      <c r="G38" s="23">
        <f t="shared" si="12"/>
        <v>258137.68</v>
      </c>
      <c r="H38" s="23">
        <f t="shared" si="12"/>
        <v>691517.78</v>
      </c>
      <c r="I38" s="23">
        <f t="shared" si="12"/>
        <v>4466840.09</v>
      </c>
      <c r="J38" s="23">
        <f t="shared" si="12"/>
        <v>1502460.75</v>
      </c>
      <c r="K38" s="23">
        <f t="shared" si="12"/>
        <v>224695.92</v>
      </c>
      <c r="L38" s="23">
        <f t="shared" si="12"/>
        <v>203574.09</v>
      </c>
      <c r="M38" s="23">
        <f t="shared" si="12"/>
        <v>326790.25</v>
      </c>
      <c r="N38" s="23">
        <f t="shared" si="12"/>
        <v>30824627.899999999</v>
      </c>
      <c r="O38" s="23">
        <f t="shared" si="12"/>
        <v>5286051.71</v>
      </c>
      <c r="P38" s="23">
        <f t="shared" si="12"/>
        <v>308911.84000000003</v>
      </c>
      <c r="Q38" s="23">
        <f t="shared" si="12"/>
        <v>20656277.66</v>
      </c>
      <c r="R38" s="23">
        <f t="shared" si="12"/>
        <v>5751968.7400000002</v>
      </c>
      <c r="S38" s="23">
        <f t="shared" si="12"/>
        <v>0</v>
      </c>
      <c r="T38" s="23">
        <f t="shared" si="12"/>
        <v>206077.38</v>
      </c>
      <c r="U38" s="23">
        <f t="shared" si="12"/>
        <v>35225.94</v>
      </c>
      <c r="V38" s="23">
        <f t="shared" si="12"/>
        <v>248385.66</v>
      </c>
      <c r="W38" s="23">
        <f t="shared" si="12"/>
        <v>340952.78</v>
      </c>
      <c r="X38" s="23">
        <f t="shared" si="12"/>
        <v>64899.69</v>
      </c>
      <c r="Y38" s="23">
        <f t="shared" si="12"/>
        <v>891312.9</v>
      </c>
      <c r="Z38" s="23">
        <f t="shared" si="12"/>
        <v>242366.96</v>
      </c>
      <c r="AA38" s="23">
        <f t="shared" si="12"/>
        <v>11234576.689999999</v>
      </c>
      <c r="AB38" s="23">
        <f t="shared" si="12"/>
        <v>185517.12</v>
      </c>
      <c r="AC38" s="23">
        <f t="shared" si="12"/>
        <v>181737.60000000001</v>
      </c>
      <c r="AD38" s="23">
        <f t="shared" si="12"/>
        <v>424030.79</v>
      </c>
      <c r="AE38" s="23">
        <f t="shared" si="12"/>
        <v>107043</v>
      </c>
      <c r="AF38" s="23">
        <f t="shared" si="12"/>
        <v>169319.34</v>
      </c>
      <c r="AG38" s="23">
        <f t="shared" si="12"/>
        <v>294511.27</v>
      </c>
      <c r="AH38" s="23">
        <f t="shared" si="12"/>
        <v>808241.71</v>
      </c>
      <c r="AI38" s="23">
        <f t="shared" si="12"/>
        <v>400055.72</v>
      </c>
      <c r="AJ38" s="23">
        <f t="shared" si="12"/>
        <v>196924.04</v>
      </c>
      <c r="AK38" s="23">
        <f t="shared" si="12"/>
        <v>135193.68</v>
      </c>
      <c r="AL38" s="23">
        <f t="shared" si="12"/>
        <v>87348.35</v>
      </c>
      <c r="AM38" s="23">
        <f t="shared" si="12"/>
        <v>309615.02</v>
      </c>
      <c r="AN38" s="23">
        <f t="shared" si="12"/>
        <v>0</v>
      </c>
      <c r="AO38" s="23">
        <f t="shared" si="12"/>
        <v>2586367.88</v>
      </c>
      <c r="AP38" s="23">
        <f t="shared" si="12"/>
        <v>17499916.789999999</v>
      </c>
      <c r="AQ38" s="23">
        <f t="shared" si="12"/>
        <v>118621.45</v>
      </c>
      <c r="AR38" s="23">
        <f t="shared" si="12"/>
        <v>27673217.289999999</v>
      </c>
      <c r="AS38" s="23">
        <f t="shared" si="12"/>
        <v>856177.2</v>
      </c>
      <c r="AT38" s="23">
        <f t="shared" si="12"/>
        <v>1049715.8500000001</v>
      </c>
      <c r="AU38" s="23">
        <f t="shared" si="12"/>
        <v>221453.14</v>
      </c>
      <c r="AV38" s="23">
        <f t="shared" si="12"/>
        <v>260810.27</v>
      </c>
      <c r="AW38" s="23">
        <f t="shared" si="12"/>
        <v>252189.05</v>
      </c>
      <c r="AX38" s="23">
        <f t="shared" si="12"/>
        <v>76607.23</v>
      </c>
      <c r="AY38" s="23">
        <f t="shared" si="12"/>
        <v>327364.8</v>
      </c>
      <c r="AZ38" s="23">
        <v>0</v>
      </c>
      <c r="BA38" s="23">
        <f>BA17-BA37</f>
        <v>5860396.3499999996</v>
      </c>
      <c r="BB38" s="23">
        <f t="shared" si="12"/>
        <v>6132047.3499999996</v>
      </c>
      <c r="BC38" s="23">
        <f t="shared" si="12"/>
        <v>12655700.720000001</v>
      </c>
      <c r="BD38" s="23">
        <f t="shared" si="12"/>
        <v>1816283.86</v>
      </c>
      <c r="BE38" s="23">
        <f t="shared" si="12"/>
        <v>767169.25</v>
      </c>
      <c r="BF38" s="23">
        <f t="shared" si="12"/>
        <v>14710998.560000001</v>
      </c>
      <c r="BG38" s="23">
        <f t="shared" si="12"/>
        <v>722223.07</v>
      </c>
      <c r="BH38" s="23">
        <f t="shared" si="12"/>
        <v>398506</v>
      </c>
      <c r="BI38" s="23">
        <f t="shared" si="12"/>
        <v>289914.11</v>
      </c>
      <c r="BJ38" s="23">
        <f t="shared" si="12"/>
        <v>3060698.9</v>
      </c>
      <c r="BK38" s="23">
        <f t="shared" si="12"/>
        <v>23130009.98</v>
      </c>
      <c r="BL38" s="23">
        <f t="shared" si="12"/>
        <v>174927.34</v>
      </c>
      <c r="BM38" s="23">
        <v>367464.14</v>
      </c>
      <c r="BN38" s="23">
        <f t="shared" si="12"/>
        <v>1946225.66</v>
      </c>
      <c r="BO38" s="23">
        <f t="shared" si="12"/>
        <v>813122.92</v>
      </c>
      <c r="BP38" s="23">
        <f t="shared" ref="BP38:EA38" si="13">BP17-BP37</f>
        <v>28928.7</v>
      </c>
      <c r="BQ38" s="23">
        <f t="shared" si="13"/>
        <v>1001959.08</v>
      </c>
      <c r="BR38" s="23">
        <f t="shared" si="13"/>
        <v>2812875.15</v>
      </c>
      <c r="BS38" s="23">
        <f t="shared" si="13"/>
        <v>638374.41</v>
      </c>
      <c r="BT38" s="23">
        <f t="shared" si="13"/>
        <v>153223.01</v>
      </c>
      <c r="BU38" s="23">
        <f t="shared" si="13"/>
        <v>274614.14</v>
      </c>
      <c r="BV38" s="23">
        <f t="shared" si="13"/>
        <v>0</v>
      </c>
      <c r="BW38" s="23">
        <f t="shared" si="13"/>
        <v>297491.17</v>
      </c>
      <c r="BX38" s="23">
        <f t="shared" si="13"/>
        <v>27676.12</v>
      </c>
      <c r="BY38" s="23">
        <f t="shared" si="13"/>
        <v>154784.20000000001</v>
      </c>
      <c r="BZ38" s="23">
        <f t="shared" si="13"/>
        <v>181343.04</v>
      </c>
      <c r="CA38" s="23">
        <f t="shared" si="13"/>
        <v>38073.75</v>
      </c>
      <c r="CB38" s="23">
        <f t="shared" si="13"/>
        <v>33590458.460000001</v>
      </c>
      <c r="CC38" s="23">
        <f t="shared" si="13"/>
        <v>232247.21</v>
      </c>
      <c r="CD38" s="23">
        <f t="shared" si="13"/>
        <v>212582.37</v>
      </c>
      <c r="CE38" s="23">
        <f t="shared" si="13"/>
        <v>136442.93</v>
      </c>
      <c r="CF38" s="23">
        <f t="shared" si="13"/>
        <v>129992.25</v>
      </c>
      <c r="CG38" s="23">
        <f t="shared" si="13"/>
        <v>223210.1</v>
      </c>
      <c r="CH38" s="23">
        <f t="shared" si="13"/>
        <v>135349.37</v>
      </c>
      <c r="CI38" s="23">
        <f t="shared" si="13"/>
        <v>339720.09</v>
      </c>
      <c r="CJ38" s="23">
        <f t="shared" si="13"/>
        <v>49695.55</v>
      </c>
      <c r="CK38" s="23">
        <f t="shared" si="13"/>
        <v>2803717.1</v>
      </c>
      <c r="CL38" s="23">
        <f t="shared" si="13"/>
        <v>921358.03</v>
      </c>
      <c r="CM38" s="23">
        <f t="shared" si="13"/>
        <v>559698.81999999995</v>
      </c>
      <c r="CN38" s="23">
        <f t="shared" si="13"/>
        <v>10904171.1</v>
      </c>
      <c r="CO38" s="23">
        <f t="shared" si="13"/>
        <v>4799794.67</v>
      </c>
      <c r="CP38" s="23">
        <f t="shared" si="13"/>
        <v>0</v>
      </c>
      <c r="CQ38" s="23">
        <f t="shared" si="13"/>
        <v>531459.02</v>
      </c>
      <c r="CR38" s="23">
        <f t="shared" si="13"/>
        <v>225482.23999999999</v>
      </c>
      <c r="CS38" s="23">
        <f t="shared" si="13"/>
        <v>223363.3</v>
      </c>
      <c r="CT38" s="23">
        <f t="shared" si="13"/>
        <v>98660.05</v>
      </c>
      <c r="CU38" s="23">
        <f t="shared" si="13"/>
        <v>283776.89</v>
      </c>
      <c r="CV38" s="23">
        <f t="shared" si="13"/>
        <v>52112.21</v>
      </c>
      <c r="CW38" s="23">
        <f t="shared" si="13"/>
        <v>186624.98</v>
      </c>
      <c r="CX38" s="23">
        <f t="shared" si="13"/>
        <v>282705.21000000002</v>
      </c>
      <c r="CY38" s="23">
        <f t="shared" si="13"/>
        <v>73851.679999999993</v>
      </c>
      <c r="CZ38" s="23">
        <f t="shared" si="13"/>
        <v>1147298.68</v>
      </c>
      <c r="DA38" s="23">
        <f t="shared" si="13"/>
        <v>179145.96</v>
      </c>
      <c r="DB38" s="23">
        <f t="shared" si="13"/>
        <v>275580.78000000003</v>
      </c>
      <c r="DC38" s="23">
        <f t="shared" si="13"/>
        <v>183065.88</v>
      </c>
      <c r="DD38" s="23">
        <f t="shared" si="13"/>
        <v>145548.54</v>
      </c>
      <c r="DE38" s="23">
        <f t="shared" si="13"/>
        <v>173769.92</v>
      </c>
      <c r="DF38" s="23">
        <f t="shared" si="13"/>
        <v>10928183.59</v>
      </c>
      <c r="DG38" s="23">
        <f t="shared" si="13"/>
        <v>60047.74</v>
      </c>
      <c r="DH38" s="23">
        <f t="shared" si="13"/>
        <v>715196.92</v>
      </c>
      <c r="DI38" s="23">
        <f t="shared" si="13"/>
        <v>836791.33</v>
      </c>
      <c r="DJ38" s="23">
        <f t="shared" si="13"/>
        <v>478264.69</v>
      </c>
      <c r="DK38" s="23">
        <f t="shared" si="13"/>
        <v>397451.99</v>
      </c>
      <c r="DL38" s="23">
        <f t="shared" si="13"/>
        <v>3077291.87</v>
      </c>
      <c r="DM38" s="23">
        <f t="shared" si="13"/>
        <v>266318.18</v>
      </c>
      <c r="DN38" s="23">
        <f t="shared" si="13"/>
        <v>561880.21</v>
      </c>
      <c r="DO38" s="23">
        <f t="shared" si="13"/>
        <v>1974881.43</v>
      </c>
      <c r="DP38" s="23">
        <f t="shared" si="13"/>
        <v>207396.28</v>
      </c>
      <c r="DQ38" s="23">
        <f t="shared" si="13"/>
        <v>0</v>
      </c>
      <c r="DR38" s="23">
        <f t="shared" si="13"/>
        <v>1034511.32</v>
      </c>
      <c r="DS38" s="23">
        <f t="shared" si="13"/>
        <v>561005.62</v>
      </c>
      <c r="DT38" s="23">
        <f t="shared" si="13"/>
        <v>263403.42</v>
      </c>
      <c r="DU38" s="23">
        <f t="shared" si="13"/>
        <v>328055.02</v>
      </c>
      <c r="DV38" s="23">
        <f t="shared" si="13"/>
        <v>268568.27</v>
      </c>
      <c r="DW38" s="23">
        <f t="shared" si="13"/>
        <v>308119.05</v>
      </c>
      <c r="DX38" s="23">
        <f t="shared" si="13"/>
        <v>56766.53</v>
      </c>
      <c r="DY38" s="23">
        <f t="shared" si="13"/>
        <v>65816.41</v>
      </c>
      <c r="DZ38" s="23">
        <f t="shared" si="13"/>
        <v>255167.05</v>
      </c>
      <c r="EA38" s="23">
        <f t="shared" si="13"/>
        <v>0</v>
      </c>
      <c r="EB38" s="23">
        <f t="shared" ref="EB38:FX38" si="14">EB17-EB37</f>
        <v>342307.07</v>
      </c>
      <c r="EC38" s="23">
        <f t="shared" si="14"/>
        <v>246010.58</v>
      </c>
      <c r="ED38" s="23">
        <f t="shared" si="14"/>
        <v>0</v>
      </c>
      <c r="EE38" s="23">
        <f t="shared" si="14"/>
        <v>222916.2</v>
      </c>
      <c r="EF38" s="23">
        <f t="shared" si="14"/>
        <v>1108380.3500000001</v>
      </c>
      <c r="EG38" s="23">
        <f t="shared" si="14"/>
        <v>234055.89</v>
      </c>
      <c r="EH38" s="23">
        <f t="shared" si="14"/>
        <v>280911.55</v>
      </c>
      <c r="EI38" s="23">
        <f t="shared" si="14"/>
        <v>10105832.68</v>
      </c>
      <c r="EJ38" s="23">
        <f t="shared" si="14"/>
        <v>6165328.71</v>
      </c>
      <c r="EK38" s="23">
        <f t="shared" si="14"/>
        <v>270587.75</v>
      </c>
      <c r="EL38" s="23">
        <f t="shared" si="14"/>
        <v>273764.49</v>
      </c>
      <c r="EM38" s="23">
        <f t="shared" si="14"/>
        <v>210591.54</v>
      </c>
      <c r="EN38" s="23">
        <f t="shared" si="14"/>
        <v>704654.86</v>
      </c>
      <c r="EO38" s="23">
        <f t="shared" si="14"/>
        <v>269365.88</v>
      </c>
      <c r="EP38" s="23">
        <f t="shared" si="14"/>
        <v>142270.39999999999</v>
      </c>
      <c r="EQ38" s="23">
        <f t="shared" si="14"/>
        <v>1181494.3500000001</v>
      </c>
      <c r="ER38" s="23">
        <v>119485.87</v>
      </c>
      <c r="ES38" s="23">
        <f t="shared" si="14"/>
        <v>183094.45</v>
      </c>
      <c r="ET38" s="23">
        <f t="shared" si="14"/>
        <v>190893.88</v>
      </c>
      <c r="EU38" s="23">
        <f t="shared" si="14"/>
        <v>478425.44</v>
      </c>
      <c r="EV38" s="23">
        <f t="shared" si="14"/>
        <v>27950.31</v>
      </c>
      <c r="EW38" s="23">
        <f t="shared" si="14"/>
        <v>183851.06</v>
      </c>
      <c r="EX38" s="23">
        <f t="shared" si="14"/>
        <v>254929.35</v>
      </c>
      <c r="EY38" s="23">
        <f t="shared" si="14"/>
        <v>782792.51</v>
      </c>
      <c r="EZ38" s="23">
        <f t="shared" si="14"/>
        <v>148917.78</v>
      </c>
      <c r="FA38" s="23">
        <f t="shared" si="14"/>
        <v>172011.18</v>
      </c>
      <c r="FB38" s="23">
        <f t="shared" si="14"/>
        <v>0</v>
      </c>
      <c r="FC38" s="23">
        <f t="shared" si="14"/>
        <v>898391.29</v>
      </c>
      <c r="FD38" s="23">
        <f t="shared" si="14"/>
        <v>295402.96999999997</v>
      </c>
      <c r="FE38" s="23">
        <f t="shared" si="14"/>
        <v>101090.16</v>
      </c>
      <c r="FF38" s="23">
        <f t="shared" si="14"/>
        <v>222437.85</v>
      </c>
      <c r="FG38" s="23">
        <f t="shared" si="14"/>
        <v>128729.84</v>
      </c>
      <c r="FH38" s="23">
        <f t="shared" si="14"/>
        <v>38872.01</v>
      </c>
      <c r="FI38" s="23">
        <f t="shared" si="14"/>
        <v>451966.62</v>
      </c>
      <c r="FJ38" s="23">
        <f t="shared" si="14"/>
        <v>0</v>
      </c>
      <c r="FK38" s="23">
        <f t="shared" si="14"/>
        <v>0</v>
      </c>
      <c r="FL38" s="23">
        <f t="shared" si="14"/>
        <v>1394384.08</v>
      </c>
      <c r="FM38" s="23">
        <f t="shared" si="14"/>
        <v>124158.03</v>
      </c>
      <c r="FN38" s="23">
        <f t="shared" si="14"/>
        <v>14279340.35</v>
      </c>
      <c r="FO38" s="23">
        <f t="shared" si="14"/>
        <v>0</v>
      </c>
      <c r="FP38" s="23">
        <f t="shared" si="14"/>
        <v>473799.25</v>
      </c>
      <c r="FQ38" s="23">
        <f t="shared" si="14"/>
        <v>0</v>
      </c>
      <c r="FR38" s="23">
        <f t="shared" si="14"/>
        <v>0</v>
      </c>
      <c r="FS38" s="23">
        <f t="shared" si="14"/>
        <v>40150.21</v>
      </c>
      <c r="FT38" s="23">
        <f t="shared" si="14"/>
        <v>0</v>
      </c>
      <c r="FU38" s="23">
        <f t="shared" si="14"/>
        <v>494661.77</v>
      </c>
      <c r="FV38" s="23">
        <f t="shared" si="14"/>
        <v>453993.04</v>
      </c>
      <c r="FW38" s="23">
        <f t="shared" si="14"/>
        <v>215209.2</v>
      </c>
      <c r="FX38" s="23">
        <f t="shared" si="14"/>
        <v>69469.16</v>
      </c>
      <c r="FY38" s="11"/>
      <c r="FZ38" s="19">
        <f>SUM(C38:FY38)</f>
        <v>380211546.04999983</v>
      </c>
      <c r="GA38" s="23"/>
      <c r="GB38" s="24"/>
    </row>
    <row r="39" spans="1:184" x14ac:dyDescent="0.25">
      <c r="FY39" s="11"/>
    </row>
    <row r="40" spans="1:184" x14ac:dyDescent="0.25">
      <c r="A40" t="s">
        <v>418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7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7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11"/>
      <c r="FZ40" s="24"/>
    </row>
    <row r="41" spans="1:184" x14ac:dyDescent="0.25">
      <c r="A41" t="s">
        <v>419</v>
      </c>
      <c r="C41" s="40">
        <f>C29-C40</f>
        <v>2915100.46</v>
      </c>
      <c r="D41" s="23">
        <f t="shared" ref="D41:BO41" si="15">D29-D40</f>
        <v>20255392.469999999</v>
      </c>
      <c r="E41" s="23">
        <f t="shared" si="15"/>
        <v>1942399.36</v>
      </c>
      <c r="F41" s="23">
        <f t="shared" si="15"/>
        <v>12133918.960000001</v>
      </c>
      <c r="G41" s="23">
        <f t="shared" si="15"/>
        <v>258137.68</v>
      </c>
      <c r="H41" s="23">
        <f t="shared" si="15"/>
        <v>691517.78</v>
      </c>
      <c r="I41" s="23">
        <f t="shared" si="15"/>
        <v>4475571.9400000004</v>
      </c>
      <c r="J41" s="23">
        <f t="shared" si="15"/>
        <v>1490721.51</v>
      </c>
      <c r="K41" s="23">
        <f t="shared" si="15"/>
        <v>224695.92</v>
      </c>
      <c r="L41" s="23">
        <f t="shared" si="15"/>
        <v>194767.51</v>
      </c>
      <c r="M41" s="23">
        <f t="shared" si="15"/>
        <v>326790.25</v>
      </c>
      <c r="N41" s="23">
        <f t="shared" si="15"/>
        <v>30745669.27</v>
      </c>
      <c r="O41" s="23">
        <f t="shared" si="15"/>
        <v>5182596.59</v>
      </c>
      <c r="P41" s="23">
        <f t="shared" si="15"/>
        <v>308911.84000000003</v>
      </c>
      <c r="Q41" s="23">
        <f t="shared" si="15"/>
        <v>20298200.879999999</v>
      </c>
      <c r="R41" s="23">
        <f t="shared" si="15"/>
        <v>5751968.7400000002</v>
      </c>
      <c r="S41" s="23">
        <f t="shared" si="15"/>
        <v>0</v>
      </c>
      <c r="T41" s="23">
        <f t="shared" si="15"/>
        <v>206077.38</v>
      </c>
      <c r="U41" s="23">
        <f t="shared" si="15"/>
        <v>35225.94</v>
      </c>
      <c r="V41" s="23">
        <f t="shared" si="15"/>
        <v>248385.66</v>
      </c>
      <c r="W41" s="23">
        <f t="shared" si="15"/>
        <v>340952.78</v>
      </c>
      <c r="X41" s="23">
        <f t="shared" si="15"/>
        <v>64899.69</v>
      </c>
      <c r="Y41" s="23">
        <f t="shared" si="15"/>
        <v>891312.9</v>
      </c>
      <c r="Z41" s="23">
        <f t="shared" si="15"/>
        <v>242366.96</v>
      </c>
      <c r="AA41" s="23">
        <f t="shared" si="15"/>
        <v>10837125.57</v>
      </c>
      <c r="AB41" s="23">
        <f t="shared" si="15"/>
        <v>41835.949999999997</v>
      </c>
      <c r="AC41" s="23">
        <f t="shared" si="15"/>
        <v>181737.60000000001</v>
      </c>
      <c r="AD41" s="23">
        <f t="shared" si="15"/>
        <v>429836.06</v>
      </c>
      <c r="AE41" s="23">
        <f t="shared" si="15"/>
        <v>107043</v>
      </c>
      <c r="AF41" s="23">
        <f t="shared" si="15"/>
        <v>169319.34</v>
      </c>
      <c r="AG41" s="23">
        <f t="shared" si="15"/>
        <v>294511.27</v>
      </c>
      <c r="AH41" s="23">
        <f t="shared" si="15"/>
        <v>808241.71</v>
      </c>
      <c r="AI41" s="23">
        <f t="shared" si="15"/>
        <v>400055.72</v>
      </c>
      <c r="AJ41" s="23">
        <f t="shared" si="15"/>
        <v>196924.04</v>
      </c>
      <c r="AK41" s="23">
        <f t="shared" si="15"/>
        <v>135193.68</v>
      </c>
      <c r="AL41" s="23">
        <f t="shared" si="15"/>
        <v>87348.35</v>
      </c>
      <c r="AM41" s="23">
        <f t="shared" si="15"/>
        <v>309615.02</v>
      </c>
      <c r="AN41" s="23">
        <f t="shared" si="15"/>
        <v>0</v>
      </c>
      <c r="AO41" s="23">
        <f t="shared" si="15"/>
        <v>2575713.1</v>
      </c>
      <c r="AP41" s="23">
        <f t="shared" si="15"/>
        <v>17248985.309999999</v>
      </c>
      <c r="AQ41" s="23">
        <f t="shared" si="15"/>
        <v>118621.45</v>
      </c>
      <c r="AR41" s="23">
        <f t="shared" si="15"/>
        <v>26022185.640000001</v>
      </c>
      <c r="AS41" s="23">
        <f t="shared" si="15"/>
        <v>859386.9</v>
      </c>
      <c r="AT41" s="23">
        <f t="shared" si="15"/>
        <v>996900.39</v>
      </c>
      <c r="AU41" s="23">
        <f t="shared" si="15"/>
        <v>221453.14</v>
      </c>
      <c r="AV41" s="23">
        <f t="shared" si="15"/>
        <v>260810.27</v>
      </c>
      <c r="AW41" s="23">
        <f t="shared" si="15"/>
        <v>252189.05</v>
      </c>
      <c r="AX41" s="23">
        <f t="shared" si="15"/>
        <v>76607.23</v>
      </c>
      <c r="AY41" s="23">
        <f t="shared" si="15"/>
        <v>327364.8</v>
      </c>
      <c r="AZ41" s="23">
        <v>0</v>
      </c>
      <c r="BA41" s="23">
        <f>BA29-BA40</f>
        <v>5841376.96</v>
      </c>
      <c r="BB41" s="23">
        <f t="shared" si="15"/>
        <v>6127654.0499999998</v>
      </c>
      <c r="BC41" s="23">
        <f t="shared" si="15"/>
        <v>12759224.73</v>
      </c>
      <c r="BD41" s="23">
        <f t="shared" si="15"/>
        <v>1813452.62</v>
      </c>
      <c r="BE41" s="23">
        <f t="shared" si="15"/>
        <v>767169.25</v>
      </c>
      <c r="BF41" s="23">
        <f t="shared" si="15"/>
        <v>14321506.550000001</v>
      </c>
      <c r="BG41" s="23">
        <f t="shared" si="15"/>
        <v>721637.29</v>
      </c>
      <c r="BH41" s="23">
        <f t="shared" si="15"/>
        <v>398506</v>
      </c>
      <c r="BI41" s="23">
        <f t="shared" si="15"/>
        <v>289914.11</v>
      </c>
      <c r="BJ41" s="23">
        <f t="shared" si="15"/>
        <v>2829334.1</v>
      </c>
      <c r="BK41" s="23">
        <f t="shared" si="15"/>
        <v>22355102.84</v>
      </c>
      <c r="BL41" s="23">
        <f t="shared" si="15"/>
        <v>174927.34</v>
      </c>
      <c r="BM41" s="23">
        <v>367464.14</v>
      </c>
      <c r="BN41" s="23">
        <f t="shared" si="15"/>
        <v>1946225.66</v>
      </c>
      <c r="BO41" s="23">
        <f t="shared" si="15"/>
        <v>813122.92</v>
      </c>
      <c r="BP41" s="23">
        <f t="shared" ref="BP41:EA41" si="16">BP29-BP40</f>
        <v>28928.7</v>
      </c>
      <c r="BQ41" s="23">
        <f t="shared" si="16"/>
        <v>972764.41</v>
      </c>
      <c r="BR41" s="23">
        <f t="shared" si="16"/>
        <v>2812875.15</v>
      </c>
      <c r="BS41" s="23">
        <f t="shared" si="16"/>
        <v>638374.41</v>
      </c>
      <c r="BT41" s="23">
        <f t="shared" si="16"/>
        <v>153223.01</v>
      </c>
      <c r="BU41" s="23">
        <f t="shared" si="16"/>
        <v>274614.14</v>
      </c>
      <c r="BV41" s="23">
        <f t="shared" si="16"/>
        <v>0</v>
      </c>
      <c r="BW41" s="23">
        <f t="shared" si="16"/>
        <v>297491.17</v>
      </c>
      <c r="BX41" s="23">
        <f t="shared" si="16"/>
        <v>27676.12</v>
      </c>
      <c r="BY41" s="23">
        <f t="shared" si="16"/>
        <v>154784.20000000001</v>
      </c>
      <c r="BZ41" s="23">
        <f t="shared" si="16"/>
        <v>181343.04</v>
      </c>
      <c r="CA41" s="23">
        <f t="shared" si="16"/>
        <v>38073.75</v>
      </c>
      <c r="CB41" s="23">
        <f t="shared" si="16"/>
        <v>33087991.190000001</v>
      </c>
      <c r="CC41" s="23">
        <f t="shared" si="16"/>
        <v>232247.21</v>
      </c>
      <c r="CD41" s="23">
        <f t="shared" si="16"/>
        <v>212582.37</v>
      </c>
      <c r="CE41" s="23">
        <f t="shared" si="16"/>
        <v>135742.93</v>
      </c>
      <c r="CF41" s="23">
        <f t="shared" si="16"/>
        <v>129992.25</v>
      </c>
      <c r="CG41" s="23">
        <f t="shared" si="16"/>
        <v>223210.1</v>
      </c>
      <c r="CH41" s="23">
        <f t="shared" si="16"/>
        <v>135349.37</v>
      </c>
      <c r="CI41" s="23">
        <f t="shared" si="16"/>
        <v>339720.09</v>
      </c>
      <c r="CJ41" s="23">
        <f t="shared" si="16"/>
        <v>49695.55</v>
      </c>
      <c r="CK41" s="23">
        <f t="shared" si="16"/>
        <v>2803972.56</v>
      </c>
      <c r="CL41" s="23">
        <f t="shared" si="16"/>
        <v>921358.03</v>
      </c>
      <c r="CM41" s="23">
        <f t="shared" si="16"/>
        <v>559698.81999999995</v>
      </c>
      <c r="CN41" s="23">
        <f t="shared" si="16"/>
        <v>10618194.25</v>
      </c>
      <c r="CO41" s="23">
        <f t="shared" si="16"/>
        <v>4487255.78</v>
      </c>
      <c r="CP41" s="23">
        <f t="shared" si="16"/>
        <v>0</v>
      </c>
      <c r="CQ41" s="23">
        <f t="shared" si="16"/>
        <v>531459.02</v>
      </c>
      <c r="CR41" s="23">
        <f t="shared" si="16"/>
        <v>225482.23999999999</v>
      </c>
      <c r="CS41" s="23">
        <f t="shared" si="16"/>
        <v>223363.3</v>
      </c>
      <c r="CT41" s="23">
        <f t="shared" si="16"/>
        <v>98660.05</v>
      </c>
      <c r="CU41" s="23">
        <f t="shared" si="16"/>
        <v>283776.89</v>
      </c>
      <c r="CV41" s="23">
        <f t="shared" si="16"/>
        <v>52112.21</v>
      </c>
      <c r="CW41" s="23">
        <f t="shared" si="16"/>
        <v>186624.98</v>
      </c>
      <c r="CX41" s="23">
        <f t="shared" si="16"/>
        <v>282705.21000000002</v>
      </c>
      <c r="CY41" s="23">
        <f t="shared" si="16"/>
        <v>73851.679999999993</v>
      </c>
      <c r="CZ41" s="23">
        <f t="shared" si="16"/>
        <v>1145215.47</v>
      </c>
      <c r="DA41" s="23">
        <f t="shared" si="16"/>
        <v>179145.96</v>
      </c>
      <c r="DB41" s="23">
        <f t="shared" si="16"/>
        <v>275580.78000000003</v>
      </c>
      <c r="DC41" s="23">
        <f t="shared" si="16"/>
        <v>183065.88</v>
      </c>
      <c r="DD41" s="23">
        <f t="shared" si="16"/>
        <v>145548.54</v>
      </c>
      <c r="DE41" s="23">
        <f t="shared" si="16"/>
        <v>173769.92</v>
      </c>
      <c r="DF41" s="23">
        <f t="shared" si="16"/>
        <v>10838859.75</v>
      </c>
      <c r="DG41" s="23">
        <f t="shared" si="16"/>
        <v>60047.74</v>
      </c>
      <c r="DH41" s="23">
        <f t="shared" si="16"/>
        <v>705182.47</v>
      </c>
      <c r="DI41" s="23">
        <f t="shared" si="16"/>
        <v>833673.61</v>
      </c>
      <c r="DJ41" s="23">
        <f t="shared" si="16"/>
        <v>478264.69</v>
      </c>
      <c r="DK41" s="23">
        <f t="shared" si="16"/>
        <v>397451.99</v>
      </c>
      <c r="DL41" s="23">
        <f t="shared" si="16"/>
        <v>3071137.9</v>
      </c>
      <c r="DM41" s="23">
        <f t="shared" si="16"/>
        <v>266318.18</v>
      </c>
      <c r="DN41" s="23">
        <f t="shared" si="16"/>
        <v>561880.21</v>
      </c>
      <c r="DO41" s="23">
        <f t="shared" si="16"/>
        <v>1974881.43</v>
      </c>
      <c r="DP41" s="23">
        <f t="shared" si="16"/>
        <v>207396.28</v>
      </c>
      <c r="DQ41" s="23">
        <f t="shared" si="16"/>
        <v>0</v>
      </c>
      <c r="DR41" s="23">
        <f t="shared" si="16"/>
        <v>1034511.32</v>
      </c>
      <c r="DS41" s="23">
        <f t="shared" si="16"/>
        <v>561005.62</v>
      </c>
      <c r="DT41" s="23">
        <f t="shared" si="16"/>
        <v>263403.42</v>
      </c>
      <c r="DU41" s="23">
        <f t="shared" si="16"/>
        <v>328055.02</v>
      </c>
      <c r="DV41" s="23">
        <f t="shared" si="16"/>
        <v>268568.27</v>
      </c>
      <c r="DW41" s="23">
        <f t="shared" si="16"/>
        <v>308119.05</v>
      </c>
      <c r="DX41" s="23">
        <f t="shared" si="16"/>
        <v>56766.53</v>
      </c>
      <c r="DY41" s="23">
        <f t="shared" si="16"/>
        <v>65816.41</v>
      </c>
      <c r="DZ41" s="23">
        <f t="shared" si="16"/>
        <v>255167.05</v>
      </c>
      <c r="EA41" s="23">
        <f t="shared" si="16"/>
        <v>0</v>
      </c>
      <c r="EB41" s="23">
        <f t="shared" ref="EB41:FX41" si="17">EB29-EB40</f>
        <v>342307.07</v>
      </c>
      <c r="EC41" s="23">
        <f t="shared" si="17"/>
        <v>246010.58</v>
      </c>
      <c r="ED41" s="23">
        <f t="shared" si="17"/>
        <v>0</v>
      </c>
      <c r="EE41" s="23">
        <f t="shared" si="17"/>
        <v>222916.2</v>
      </c>
      <c r="EF41" s="23">
        <f t="shared" si="17"/>
        <v>1108380.3500000001</v>
      </c>
      <c r="EG41" s="23">
        <f t="shared" si="17"/>
        <v>234055.89</v>
      </c>
      <c r="EH41" s="23">
        <f t="shared" si="17"/>
        <v>280911.55</v>
      </c>
      <c r="EI41" s="23">
        <f t="shared" si="17"/>
        <v>9895595.1699999999</v>
      </c>
      <c r="EJ41" s="23">
        <f t="shared" si="17"/>
        <v>6019591.0499999998</v>
      </c>
      <c r="EK41" s="23">
        <f t="shared" si="17"/>
        <v>270587.75</v>
      </c>
      <c r="EL41" s="23">
        <f t="shared" si="17"/>
        <v>265399.06</v>
      </c>
      <c r="EM41" s="23">
        <f t="shared" si="17"/>
        <v>210591.54</v>
      </c>
      <c r="EN41" s="23">
        <f t="shared" si="17"/>
        <v>704654.86</v>
      </c>
      <c r="EO41" s="23">
        <f t="shared" si="17"/>
        <v>269365.88</v>
      </c>
      <c r="EP41" s="23">
        <f t="shared" si="17"/>
        <v>142270.39999999999</v>
      </c>
      <c r="EQ41" s="23">
        <f t="shared" si="17"/>
        <v>1184414.03</v>
      </c>
      <c r="ER41" s="23">
        <v>119485.87</v>
      </c>
      <c r="ES41" s="23">
        <f t="shared" si="17"/>
        <v>183094.45</v>
      </c>
      <c r="ET41" s="23">
        <f t="shared" si="17"/>
        <v>190893.88</v>
      </c>
      <c r="EU41" s="23">
        <f t="shared" si="17"/>
        <v>478425.44</v>
      </c>
      <c r="EV41" s="23">
        <f t="shared" si="17"/>
        <v>27950.31</v>
      </c>
      <c r="EW41" s="23">
        <f t="shared" si="17"/>
        <v>183851.06</v>
      </c>
      <c r="EX41" s="23">
        <f t="shared" si="17"/>
        <v>254929.35</v>
      </c>
      <c r="EY41" s="23">
        <f t="shared" si="17"/>
        <v>782792.51</v>
      </c>
      <c r="EZ41" s="23">
        <f t="shared" si="17"/>
        <v>148917.78</v>
      </c>
      <c r="FA41" s="23">
        <f t="shared" si="17"/>
        <v>172011.18</v>
      </c>
      <c r="FB41" s="23">
        <f t="shared" si="17"/>
        <v>0</v>
      </c>
      <c r="FC41" s="23">
        <f t="shared" si="17"/>
        <v>881930.35</v>
      </c>
      <c r="FD41" s="23">
        <f t="shared" si="17"/>
        <v>295402.96999999997</v>
      </c>
      <c r="FE41" s="23">
        <f t="shared" si="17"/>
        <v>101090.16</v>
      </c>
      <c r="FF41" s="23">
        <f t="shared" si="17"/>
        <v>222437.85</v>
      </c>
      <c r="FG41" s="23">
        <f t="shared" si="17"/>
        <v>128729.84</v>
      </c>
      <c r="FH41" s="23">
        <f t="shared" si="17"/>
        <v>38872.01</v>
      </c>
      <c r="FI41" s="23">
        <f t="shared" si="17"/>
        <v>451966.62</v>
      </c>
      <c r="FJ41" s="23">
        <f t="shared" si="17"/>
        <v>0</v>
      </c>
      <c r="FK41" s="23">
        <f t="shared" si="17"/>
        <v>0</v>
      </c>
      <c r="FL41" s="23">
        <f t="shared" si="17"/>
        <v>1257219.3799999999</v>
      </c>
      <c r="FM41" s="23">
        <f t="shared" si="17"/>
        <v>63762.36</v>
      </c>
      <c r="FN41" s="23">
        <f t="shared" si="17"/>
        <v>13778867.33</v>
      </c>
      <c r="FO41" s="23">
        <f t="shared" si="17"/>
        <v>0</v>
      </c>
      <c r="FP41" s="23">
        <f t="shared" si="17"/>
        <v>473799.25</v>
      </c>
      <c r="FQ41" s="23">
        <f t="shared" si="17"/>
        <v>0</v>
      </c>
      <c r="FR41" s="23">
        <f t="shared" si="17"/>
        <v>0</v>
      </c>
      <c r="FS41" s="23">
        <f t="shared" si="17"/>
        <v>40150.21</v>
      </c>
      <c r="FT41" s="23">
        <f t="shared" si="17"/>
        <v>0</v>
      </c>
      <c r="FU41" s="23">
        <f t="shared" si="17"/>
        <v>494661.77</v>
      </c>
      <c r="FV41" s="23">
        <f t="shared" si="17"/>
        <v>453993.04</v>
      </c>
      <c r="FW41" s="23">
        <f t="shared" si="17"/>
        <v>215209.2</v>
      </c>
      <c r="FX41" s="23">
        <f t="shared" si="17"/>
        <v>69469.16</v>
      </c>
      <c r="FY41" s="11"/>
      <c r="FZ41" s="24">
        <f>SUM(C41:FY41)</f>
        <v>372732197.99999988</v>
      </c>
    </row>
    <row r="42" spans="1:184" x14ac:dyDescent="0.25"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/>
      <c r="DS42" s="24"/>
      <c r="DT42" s="24"/>
      <c r="DU42" s="24"/>
      <c r="DV42" s="24"/>
      <c r="DW42" s="24"/>
      <c r="DX42" s="24"/>
      <c r="DY42" s="24"/>
      <c r="DZ42" s="24"/>
      <c r="EA42" s="24"/>
      <c r="EB42" s="24"/>
      <c r="EC42" s="24"/>
      <c r="ED42" s="24"/>
      <c r="EE42" s="24"/>
      <c r="EF42" s="24"/>
      <c r="EG42" s="24"/>
      <c r="EH42" s="24"/>
      <c r="EI42" s="24"/>
      <c r="EJ42" s="24"/>
      <c r="EK42" s="24"/>
      <c r="EL42" s="24"/>
      <c r="EM42" s="24"/>
      <c r="EN42" s="24"/>
      <c r="EO42" s="24"/>
      <c r="EP42" s="24"/>
      <c r="EQ42" s="24"/>
      <c r="ER42" s="24"/>
      <c r="ES42" s="24"/>
      <c r="ET42" s="24"/>
      <c r="EU42" s="24"/>
      <c r="EV42" s="24"/>
      <c r="EW42" s="24"/>
      <c r="EX42" s="24"/>
      <c r="EY42" s="24"/>
      <c r="EZ42" s="24"/>
      <c r="FA42" s="24"/>
      <c r="FB42" s="24"/>
      <c r="FC42" s="24"/>
      <c r="FD42" s="24"/>
      <c r="FE42" s="24"/>
      <c r="FF42" s="24"/>
      <c r="FG42" s="24"/>
      <c r="FH42" s="24"/>
      <c r="FI42" s="24"/>
      <c r="FJ42" s="24"/>
      <c r="FK42" s="24"/>
      <c r="FL42" s="24"/>
      <c r="FM42" s="24"/>
      <c r="FN42" s="24"/>
      <c r="FO42" s="24"/>
      <c r="FP42" s="24"/>
      <c r="FQ42" s="24"/>
      <c r="FR42" s="24"/>
      <c r="FS42" s="24"/>
      <c r="FT42" s="24"/>
      <c r="FU42" s="24"/>
      <c r="FV42" s="24"/>
      <c r="FW42" s="24"/>
      <c r="FX42" s="24"/>
      <c r="FY42" s="11"/>
    </row>
    <row r="43" spans="1:184" x14ac:dyDescent="0.25">
      <c r="FY43" s="11"/>
    </row>
    <row r="44" spans="1:184" x14ac:dyDescent="0.25">
      <c r="FY44" s="11"/>
    </row>
    <row r="45" spans="1:184" x14ac:dyDescent="0.25">
      <c r="FY45" s="11"/>
    </row>
    <row r="46" spans="1:184" x14ac:dyDescent="0.25">
      <c r="FY46" s="11"/>
    </row>
    <row r="47" spans="1:184" x14ac:dyDescent="0.25">
      <c r="FY47" s="11"/>
    </row>
    <row r="48" spans="1:184" x14ac:dyDescent="0.25">
      <c r="FY48" s="11"/>
    </row>
    <row r="49" spans="181:181" x14ac:dyDescent="0.25">
      <c r="FY49" s="11"/>
    </row>
    <row r="50" spans="181:181" x14ac:dyDescent="0.25">
      <c r="FY50" s="11"/>
    </row>
    <row r="51" spans="181:181" x14ac:dyDescent="0.25">
      <c r="FY51" s="11"/>
    </row>
    <row r="52" spans="181:181" x14ac:dyDescent="0.25">
      <c r="FY52" s="11"/>
    </row>
    <row r="53" spans="181:181" x14ac:dyDescent="0.25">
      <c r="FY53" s="11"/>
    </row>
    <row r="54" spans="181:181" x14ac:dyDescent="0.25">
      <c r="FY54" s="11"/>
    </row>
    <row r="55" spans="181:181" x14ac:dyDescent="0.25">
      <c r="FY55" s="11"/>
    </row>
    <row r="56" spans="181:181" x14ac:dyDescent="0.25">
      <c r="FY56" s="11"/>
    </row>
    <row r="57" spans="181:181" x14ac:dyDescent="0.25">
      <c r="FY57" s="11"/>
    </row>
    <row r="58" spans="181:181" x14ac:dyDescent="0.25">
      <c r="FY58" s="11"/>
    </row>
    <row r="59" spans="181:181" x14ac:dyDescent="0.25">
      <c r="FY59" s="11"/>
    </row>
    <row r="60" spans="181:181" x14ac:dyDescent="0.25">
      <c r="FY60" s="11"/>
    </row>
    <row r="61" spans="181:181" x14ac:dyDescent="0.25">
      <c r="FY61" s="11"/>
    </row>
    <row r="62" spans="181:181" x14ac:dyDescent="0.25">
      <c r="FY62" s="11"/>
    </row>
    <row r="63" spans="181:181" x14ac:dyDescent="0.25">
      <c r="FY63" s="11"/>
    </row>
    <row r="64" spans="181:181" x14ac:dyDescent="0.25">
      <c r="FY64" s="11"/>
    </row>
    <row r="65" spans="181:181" x14ac:dyDescent="0.25">
      <c r="FY65" s="11"/>
    </row>
    <row r="66" spans="181:181" x14ac:dyDescent="0.25">
      <c r="FY66" s="11"/>
    </row>
    <row r="67" spans="181:181" x14ac:dyDescent="0.25">
      <c r="FY67" s="11"/>
    </row>
    <row r="68" spans="181:181" x14ac:dyDescent="0.25">
      <c r="FY68" s="11"/>
    </row>
    <row r="69" spans="181:181" x14ac:dyDescent="0.25">
      <c r="FY69" s="11"/>
    </row>
    <row r="70" spans="181:181" x14ac:dyDescent="0.25">
      <c r="FY70" s="11"/>
    </row>
    <row r="71" spans="181:181" x14ac:dyDescent="0.25">
      <c r="FY71" s="11"/>
    </row>
    <row r="72" spans="181:181" x14ac:dyDescent="0.25">
      <c r="FY72" s="11"/>
    </row>
    <row r="73" spans="181:181" x14ac:dyDescent="0.25">
      <c r="FY73" s="11"/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893EF-6D59-4ED3-8479-28B1CD6C4EB9}">
  <dimension ref="A1:IU73"/>
  <sheetViews>
    <sheetView workbookViewId="0">
      <selection activeCell="C17" sqref="C17"/>
    </sheetView>
  </sheetViews>
  <sheetFormatPr defaultColWidth="24.7265625" defaultRowHeight="12.5" x14ac:dyDescent="0.25"/>
  <cols>
    <col min="1" max="1" width="34.54296875" bestFit="1" customWidth="1"/>
    <col min="2" max="2" width="4.7265625" customWidth="1"/>
  </cols>
  <sheetData>
    <row r="1" spans="1:255" x14ac:dyDescent="0.25">
      <c r="A1" t="s">
        <v>0</v>
      </c>
      <c r="C1" s="3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3" t="s">
        <v>10</v>
      </c>
      <c r="M1" s="2" t="s">
        <v>11</v>
      </c>
      <c r="N1" s="3" t="s">
        <v>12</v>
      </c>
      <c r="O1" s="3" t="s">
        <v>13</v>
      </c>
      <c r="P1" s="2" t="s">
        <v>14</v>
      </c>
      <c r="Q1" s="3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3" t="s">
        <v>26</v>
      </c>
      <c r="AC1" s="2" t="s">
        <v>27</v>
      </c>
      <c r="AD1" s="2" t="s">
        <v>28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2" t="s">
        <v>34</v>
      </c>
      <c r="AK1" s="2" t="s">
        <v>35</v>
      </c>
      <c r="AL1" s="3" t="s">
        <v>36</v>
      </c>
      <c r="AM1" s="2" t="s">
        <v>37</v>
      </c>
      <c r="AN1" s="3" t="s">
        <v>38</v>
      </c>
      <c r="AO1" s="2" t="s">
        <v>39</v>
      </c>
      <c r="AP1" s="3" t="s">
        <v>40</v>
      </c>
      <c r="AQ1" s="2" t="s">
        <v>41</v>
      </c>
      <c r="AR1" s="3" t="s">
        <v>42</v>
      </c>
      <c r="AS1" s="3" t="s">
        <v>43</v>
      </c>
      <c r="AT1" s="3" t="s">
        <v>44</v>
      </c>
      <c r="AU1" s="2" t="s">
        <v>45</v>
      </c>
      <c r="AV1" s="2" t="s">
        <v>46</v>
      </c>
      <c r="AW1" s="2" t="s">
        <v>47</v>
      </c>
      <c r="AX1" s="2" t="s">
        <v>48</v>
      </c>
      <c r="AY1" s="2" t="s">
        <v>49</v>
      </c>
      <c r="AZ1" s="2" t="s">
        <v>50</v>
      </c>
      <c r="BA1" s="3" t="s">
        <v>51</v>
      </c>
      <c r="BB1" s="2" t="s">
        <v>52</v>
      </c>
      <c r="BC1" s="2" t="s">
        <v>53</v>
      </c>
      <c r="BD1" s="2" t="s">
        <v>54</v>
      </c>
      <c r="BE1" s="2" t="s">
        <v>55</v>
      </c>
      <c r="BF1" s="2" t="s">
        <v>56</v>
      </c>
      <c r="BG1" s="2" t="s">
        <v>57</v>
      </c>
      <c r="BH1" s="2" t="s">
        <v>58</v>
      </c>
      <c r="BI1" s="2" t="s">
        <v>59</v>
      </c>
      <c r="BJ1" s="2" t="s">
        <v>60</v>
      </c>
      <c r="BK1" s="2" t="s">
        <v>61</v>
      </c>
      <c r="BL1" s="2" t="s">
        <v>62</v>
      </c>
      <c r="BM1" s="3" t="s">
        <v>63</v>
      </c>
      <c r="BN1" s="2" t="s">
        <v>64</v>
      </c>
      <c r="BO1" s="2" t="s">
        <v>65</v>
      </c>
      <c r="BP1" s="2" t="s">
        <v>66</v>
      </c>
      <c r="BQ1" s="2" t="s">
        <v>67</v>
      </c>
      <c r="BR1" s="2" t="s">
        <v>68</v>
      </c>
      <c r="BS1" s="2" t="s">
        <v>69</v>
      </c>
      <c r="BT1" s="2" t="s">
        <v>70</v>
      </c>
      <c r="BU1" s="2" t="s">
        <v>71</v>
      </c>
      <c r="BV1" s="3" t="s">
        <v>72</v>
      </c>
      <c r="BW1" s="2" t="s">
        <v>73</v>
      </c>
      <c r="BX1" s="2" t="s">
        <v>74</v>
      </c>
      <c r="BY1" s="2" t="s">
        <v>75</v>
      </c>
      <c r="BZ1" s="2" t="s">
        <v>76</v>
      </c>
      <c r="CA1" s="2" t="s">
        <v>77</v>
      </c>
      <c r="CB1" s="2" t="s">
        <v>78</v>
      </c>
      <c r="CC1" s="2" t="s">
        <v>79</v>
      </c>
      <c r="CD1" s="2" t="s">
        <v>80</v>
      </c>
      <c r="CE1" s="2" t="s">
        <v>81</v>
      </c>
      <c r="CF1" s="2" t="s">
        <v>82</v>
      </c>
      <c r="CG1" s="2" t="s">
        <v>83</v>
      </c>
      <c r="CH1" s="2" t="s">
        <v>84</v>
      </c>
      <c r="CI1" s="2" t="s">
        <v>85</v>
      </c>
      <c r="CJ1" s="3" t="s">
        <v>86</v>
      </c>
      <c r="CK1" s="2" t="s">
        <v>87</v>
      </c>
      <c r="CL1" s="2" t="s">
        <v>88</v>
      </c>
      <c r="CM1" s="2" t="s">
        <v>89</v>
      </c>
      <c r="CN1" s="3" t="s">
        <v>90</v>
      </c>
      <c r="CO1" s="3" t="s">
        <v>91</v>
      </c>
      <c r="CP1" s="3" t="s">
        <v>92</v>
      </c>
      <c r="CQ1" s="2" t="s">
        <v>93</v>
      </c>
      <c r="CR1" s="2" t="s">
        <v>94</v>
      </c>
      <c r="CS1" s="2" t="s">
        <v>95</v>
      </c>
      <c r="CT1" s="2" t="s">
        <v>96</v>
      </c>
      <c r="CU1" s="2" t="s">
        <v>97</v>
      </c>
      <c r="CV1" s="2" t="s">
        <v>98</v>
      </c>
      <c r="CW1" s="2" t="s">
        <v>99</v>
      </c>
      <c r="CX1" s="2" t="s">
        <v>100</v>
      </c>
      <c r="CY1" s="2" t="s">
        <v>101</v>
      </c>
      <c r="CZ1" s="3" t="s">
        <v>102</v>
      </c>
      <c r="DA1" s="2" t="s">
        <v>103</v>
      </c>
      <c r="DB1" s="2" t="s">
        <v>104</v>
      </c>
      <c r="DC1" s="2" t="s">
        <v>105</v>
      </c>
      <c r="DD1" s="2" t="s">
        <v>106</v>
      </c>
      <c r="DE1" s="2" t="s">
        <v>107</v>
      </c>
      <c r="DF1" s="2" t="s">
        <v>108</v>
      </c>
      <c r="DG1" s="2" t="s">
        <v>109</v>
      </c>
      <c r="DH1" s="2" t="s">
        <v>110</v>
      </c>
      <c r="DI1" s="2" t="s">
        <v>111</v>
      </c>
      <c r="DJ1" s="2" t="s">
        <v>112</v>
      </c>
      <c r="DK1" s="2" t="s">
        <v>113</v>
      </c>
      <c r="DL1" s="2" t="s">
        <v>114</v>
      </c>
      <c r="DM1" s="2" t="s">
        <v>115</v>
      </c>
      <c r="DN1" s="2" t="s">
        <v>116</v>
      </c>
      <c r="DO1" s="2" t="s">
        <v>117</v>
      </c>
      <c r="DP1" s="2" t="s">
        <v>118</v>
      </c>
      <c r="DQ1" s="2" t="s">
        <v>119</v>
      </c>
      <c r="DR1" s="2" t="s">
        <v>120</v>
      </c>
      <c r="DS1" s="2" t="s">
        <v>121</v>
      </c>
      <c r="DT1" s="2" t="s">
        <v>122</v>
      </c>
      <c r="DU1" s="2" t="s">
        <v>123</v>
      </c>
      <c r="DV1" s="2" t="s">
        <v>124</v>
      </c>
      <c r="DW1" s="2" t="s">
        <v>125</v>
      </c>
      <c r="DX1" s="2" t="s">
        <v>126</v>
      </c>
      <c r="DY1" s="2" t="s">
        <v>127</v>
      </c>
      <c r="DZ1" s="2" t="s">
        <v>128</v>
      </c>
      <c r="EA1" s="3" t="s">
        <v>129</v>
      </c>
      <c r="EB1" s="2" t="s">
        <v>130</v>
      </c>
      <c r="EC1" s="2" t="s">
        <v>131</v>
      </c>
      <c r="ED1" s="3" t="s">
        <v>132</v>
      </c>
      <c r="EE1" s="2" t="s">
        <v>133</v>
      </c>
      <c r="EF1" s="2" t="s">
        <v>134</v>
      </c>
      <c r="EG1" s="2" t="s">
        <v>135</v>
      </c>
      <c r="EH1" s="2" t="s">
        <v>136</v>
      </c>
      <c r="EI1" s="2" t="s">
        <v>137</v>
      </c>
      <c r="EJ1" s="2" t="s">
        <v>138</v>
      </c>
      <c r="EK1" s="2" t="s">
        <v>139</v>
      </c>
      <c r="EL1" s="2" t="s">
        <v>140</v>
      </c>
      <c r="EM1" s="2" t="s">
        <v>141</v>
      </c>
      <c r="EN1" s="2" t="s">
        <v>142</v>
      </c>
      <c r="EO1" s="2" t="s">
        <v>143</v>
      </c>
      <c r="EP1" s="3" t="s">
        <v>144</v>
      </c>
      <c r="EQ1" s="2" t="s">
        <v>145</v>
      </c>
      <c r="ER1" s="3" t="s">
        <v>146</v>
      </c>
      <c r="ES1" s="2" t="s">
        <v>147</v>
      </c>
      <c r="ET1" s="2" t="s">
        <v>148</v>
      </c>
      <c r="EU1" s="2" t="s">
        <v>149</v>
      </c>
      <c r="EV1" s="2" t="s">
        <v>150</v>
      </c>
      <c r="EW1" s="3" t="s">
        <v>151</v>
      </c>
      <c r="EX1" s="2" t="s">
        <v>152</v>
      </c>
      <c r="EY1" s="2" t="s">
        <v>153</v>
      </c>
      <c r="EZ1" s="2" t="s">
        <v>154</v>
      </c>
      <c r="FA1" s="3" t="s">
        <v>155</v>
      </c>
      <c r="FB1" s="2" t="s">
        <v>156</v>
      </c>
      <c r="FC1" s="2" t="s">
        <v>157</v>
      </c>
      <c r="FD1" s="2" t="s">
        <v>158</v>
      </c>
      <c r="FE1" s="2" t="s">
        <v>159</v>
      </c>
      <c r="FF1" s="2" t="s">
        <v>160</v>
      </c>
      <c r="FG1" s="2" t="s">
        <v>161</v>
      </c>
      <c r="FH1" s="2" t="s">
        <v>162</v>
      </c>
      <c r="FI1" s="3" t="s">
        <v>163</v>
      </c>
      <c r="FJ1" s="2" t="s">
        <v>164</v>
      </c>
      <c r="FK1" s="3" t="s">
        <v>165</v>
      </c>
      <c r="FL1" s="3" t="s">
        <v>166</v>
      </c>
      <c r="FM1" s="3" t="s">
        <v>167</v>
      </c>
      <c r="FN1" s="2" t="s">
        <v>168</v>
      </c>
      <c r="FO1" s="2" t="s">
        <v>169</v>
      </c>
      <c r="FP1" s="3" t="s">
        <v>170</v>
      </c>
      <c r="FQ1" s="2" t="s">
        <v>171</v>
      </c>
      <c r="FR1" s="2" t="s">
        <v>172</v>
      </c>
      <c r="FS1" s="2" t="s">
        <v>173</v>
      </c>
      <c r="FT1" s="2" t="s">
        <v>174</v>
      </c>
      <c r="FU1" s="2" t="s">
        <v>175</v>
      </c>
      <c r="FV1" s="2" t="s">
        <v>176</v>
      </c>
      <c r="FW1" s="2" t="s">
        <v>177</v>
      </c>
      <c r="FX1" s="2" t="s">
        <v>178</v>
      </c>
      <c r="FY1" s="2" t="s">
        <v>179</v>
      </c>
    </row>
    <row r="2" spans="1:255" ht="15.75" customHeight="1" x14ac:dyDescent="0.35">
      <c r="C2" s="6" t="s">
        <v>180</v>
      </c>
      <c r="D2" s="5" t="s">
        <v>180</v>
      </c>
      <c r="E2" s="5" t="s">
        <v>180</v>
      </c>
      <c r="F2" s="5" t="s">
        <v>180</v>
      </c>
      <c r="G2" s="5" t="s">
        <v>180</v>
      </c>
      <c r="H2" s="5" t="s">
        <v>180</v>
      </c>
      <c r="I2" s="5" t="s">
        <v>180</v>
      </c>
      <c r="J2" s="5" t="s">
        <v>181</v>
      </c>
      <c r="K2" s="5" t="s">
        <v>181</v>
      </c>
      <c r="L2" s="6" t="s">
        <v>182</v>
      </c>
      <c r="M2" s="5" t="s">
        <v>182</v>
      </c>
      <c r="N2" s="6" t="s">
        <v>182</v>
      </c>
      <c r="O2" s="6" t="s">
        <v>182</v>
      </c>
      <c r="P2" s="5" t="s">
        <v>182</v>
      </c>
      <c r="Q2" s="6" t="s">
        <v>182</v>
      </c>
      <c r="R2" s="5" t="s">
        <v>182</v>
      </c>
      <c r="S2" s="5" t="s">
        <v>183</v>
      </c>
      <c r="T2" s="5" t="s">
        <v>184</v>
      </c>
      <c r="U2" s="5" t="s">
        <v>184</v>
      </c>
      <c r="V2" s="5" t="s">
        <v>184</v>
      </c>
      <c r="W2" s="5" t="s">
        <v>184</v>
      </c>
      <c r="X2" s="5" t="s">
        <v>184</v>
      </c>
      <c r="Y2" s="5" t="s">
        <v>185</v>
      </c>
      <c r="Z2" s="5" t="s">
        <v>185</v>
      </c>
      <c r="AA2" s="5" t="s">
        <v>186</v>
      </c>
      <c r="AB2" s="6" t="s">
        <v>186</v>
      </c>
      <c r="AC2" s="5" t="s">
        <v>187</v>
      </c>
      <c r="AD2" s="5" t="s">
        <v>187</v>
      </c>
      <c r="AE2" s="5" t="s">
        <v>188</v>
      </c>
      <c r="AF2" s="5" t="s">
        <v>188</v>
      </c>
      <c r="AG2" s="5" t="s">
        <v>189</v>
      </c>
      <c r="AH2" s="5" t="s">
        <v>190</v>
      </c>
      <c r="AI2" s="5" t="s">
        <v>190</v>
      </c>
      <c r="AJ2" s="5" t="s">
        <v>190</v>
      </c>
      <c r="AK2" s="5" t="s">
        <v>191</v>
      </c>
      <c r="AL2" s="6" t="s">
        <v>191</v>
      </c>
      <c r="AM2" s="5" t="s">
        <v>192</v>
      </c>
      <c r="AN2" s="6" t="s">
        <v>193</v>
      </c>
      <c r="AO2" s="5" t="s">
        <v>194</v>
      </c>
      <c r="AP2" s="6" t="s">
        <v>195</v>
      </c>
      <c r="AQ2" s="5" t="s">
        <v>196</v>
      </c>
      <c r="AR2" s="6" t="s">
        <v>197</v>
      </c>
      <c r="AS2" s="6" t="s">
        <v>198</v>
      </c>
      <c r="AT2" s="6" t="s">
        <v>199</v>
      </c>
      <c r="AU2" s="5" t="s">
        <v>199</v>
      </c>
      <c r="AV2" s="5" t="s">
        <v>199</v>
      </c>
      <c r="AW2" s="5" t="s">
        <v>199</v>
      </c>
      <c r="AX2" s="5" t="s">
        <v>199</v>
      </c>
      <c r="AY2" s="5" t="s">
        <v>200</v>
      </c>
      <c r="AZ2" s="5" t="s">
        <v>200</v>
      </c>
      <c r="BA2" s="6" t="s">
        <v>200</v>
      </c>
      <c r="BB2" s="5" t="s">
        <v>200</v>
      </c>
      <c r="BC2" s="5" t="s">
        <v>200</v>
      </c>
      <c r="BD2" s="5" t="s">
        <v>200</v>
      </c>
      <c r="BE2" s="5" t="s">
        <v>200</v>
      </c>
      <c r="BF2" s="5" t="s">
        <v>200</v>
      </c>
      <c r="BG2" s="5" t="s">
        <v>200</v>
      </c>
      <c r="BH2" s="5" t="s">
        <v>200</v>
      </c>
      <c r="BI2" s="5" t="s">
        <v>200</v>
      </c>
      <c r="BJ2" s="5" t="s">
        <v>200</v>
      </c>
      <c r="BK2" s="5" t="s">
        <v>200</v>
      </c>
      <c r="BL2" s="5" t="s">
        <v>200</v>
      </c>
      <c r="BM2" s="6" t="s">
        <v>200</v>
      </c>
      <c r="BN2" s="5" t="s">
        <v>201</v>
      </c>
      <c r="BO2" s="5" t="s">
        <v>201</v>
      </c>
      <c r="BP2" s="5" t="s">
        <v>201</v>
      </c>
      <c r="BQ2" s="5" t="s">
        <v>202</v>
      </c>
      <c r="BR2" s="5" t="s">
        <v>202</v>
      </c>
      <c r="BS2" s="5" t="s">
        <v>202</v>
      </c>
      <c r="BT2" s="5" t="s">
        <v>203</v>
      </c>
      <c r="BU2" s="5" t="s">
        <v>204</v>
      </c>
      <c r="BV2" s="6" t="s">
        <v>204</v>
      </c>
      <c r="BW2" s="5" t="s">
        <v>205</v>
      </c>
      <c r="BX2" s="5" t="s">
        <v>206</v>
      </c>
      <c r="BY2" s="5" t="s">
        <v>207</v>
      </c>
      <c r="BZ2" s="5" t="s">
        <v>207</v>
      </c>
      <c r="CA2" s="5" t="s">
        <v>208</v>
      </c>
      <c r="CB2" s="5" t="s">
        <v>209</v>
      </c>
      <c r="CC2" s="5" t="s">
        <v>210</v>
      </c>
      <c r="CD2" s="5" t="s">
        <v>210</v>
      </c>
      <c r="CE2" s="5" t="s">
        <v>211</v>
      </c>
      <c r="CF2" s="5" t="s">
        <v>211</v>
      </c>
      <c r="CG2" s="5" t="s">
        <v>211</v>
      </c>
      <c r="CH2" s="5" t="s">
        <v>211</v>
      </c>
      <c r="CI2" s="5" t="s">
        <v>211</v>
      </c>
      <c r="CJ2" s="6" t="s">
        <v>212</v>
      </c>
      <c r="CK2" s="5" t="s">
        <v>213</v>
      </c>
      <c r="CL2" s="5" t="s">
        <v>213</v>
      </c>
      <c r="CM2" s="5" t="s">
        <v>213</v>
      </c>
      <c r="CN2" s="6" t="s">
        <v>214</v>
      </c>
      <c r="CO2" s="6" t="s">
        <v>214</v>
      </c>
      <c r="CP2" s="6" t="s">
        <v>214</v>
      </c>
      <c r="CQ2" s="5" t="s">
        <v>215</v>
      </c>
      <c r="CR2" s="5" t="s">
        <v>215</v>
      </c>
      <c r="CS2" s="5" t="s">
        <v>215</v>
      </c>
      <c r="CT2" s="5" t="s">
        <v>215</v>
      </c>
      <c r="CU2" s="5" t="s">
        <v>215</v>
      </c>
      <c r="CV2" s="5" t="s">
        <v>215</v>
      </c>
      <c r="CW2" s="5" t="s">
        <v>216</v>
      </c>
      <c r="CX2" s="5" t="s">
        <v>216</v>
      </c>
      <c r="CY2" s="5" t="s">
        <v>216</v>
      </c>
      <c r="CZ2" s="6" t="s">
        <v>217</v>
      </c>
      <c r="DA2" s="5" t="s">
        <v>217</v>
      </c>
      <c r="DB2" s="5" t="s">
        <v>217</v>
      </c>
      <c r="DC2" s="5" t="s">
        <v>217</v>
      </c>
      <c r="DD2" s="5" t="s">
        <v>218</v>
      </c>
      <c r="DE2" s="5" t="s">
        <v>218</v>
      </c>
      <c r="DF2" s="5" t="s">
        <v>218</v>
      </c>
      <c r="DG2" s="5" t="s">
        <v>219</v>
      </c>
      <c r="DH2" s="5" t="s">
        <v>220</v>
      </c>
      <c r="DI2" s="5" t="s">
        <v>221</v>
      </c>
      <c r="DJ2" s="5" t="s">
        <v>222</v>
      </c>
      <c r="DK2" s="5" t="s">
        <v>221</v>
      </c>
      <c r="DL2" s="5" t="s">
        <v>223</v>
      </c>
      <c r="DM2" s="5" t="s">
        <v>223</v>
      </c>
      <c r="DN2" s="5" t="s">
        <v>224</v>
      </c>
      <c r="DO2" s="5" t="s">
        <v>224</v>
      </c>
      <c r="DP2" s="5" t="s">
        <v>224</v>
      </c>
      <c r="DQ2" s="5" t="s">
        <v>224</v>
      </c>
      <c r="DR2" s="5" t="s">
        <v>225</v>
      </c>
      <c r="DS2" s="5" t="s">
        <v>225</v>
      </c>
      <c r="DT2" s="5" t="s">
        <v>225</v>
      </c>
      <c r="DU2" s="5" t="s">
        <v>225</v>
      </c>
      <c r="DV2" s="5" t="s">
        <v>225</v>
      </c>
      <c r="DW2" s="5" t="s">
        <v>225</v>
      </c>
      <c r="DX2" s="5" t="s">
        <v>226</v>
      </c>
      <c r="DY2" s="5" t="s">
        <v>226</v>
      </c>
      <c r="DZ2" s="5" t="s">
        <v>227</v>
      </c>
      <c r="EA2" s="6" t="s">
        <v>227</v>
      </c>
      <c r="EB2" s="5" t="s">
        <v>228</v>
      </c>
      <c r="EC2" s="5" t="s">
        <v>228</v>
      </c>
      <c r="ED2" s="6" t="s">
        <v>229</v>
      </c>
      <c r="EE2" s="5" t="s">
        <v>230</v>
      </c>
      <c r="EF2" s="5" t="s">
        <v>230</v>
      </c>
      <c r="EG2" s="5" t="s">
        <v>230</v>
      </c>
      <c r="EH2" s="5" t="s">
        <v>230</v>
      </c>
      <c r="EI2" s="5" t="s">
        <v>231</v>
      </c>
      <c r="EJ2" s="5" t="s">
        <v>231</v>
      </c>
      <c r="EK2" s="5" t="s">
        <v>232</v>
      </c>
      <c r="EL2" s="5" t="s">
        <v>232</v>
      </c>
      <c r="EM2" s="5" t="s">
        <v>233</v>
      </c>
      <c r="EN2" s="5" t="s">
        <v>233</v>
      </c>
      <c r="EO2" s="5" t="s">
        <v>233</v>
      </c>
      <c r="EP2" s="6" t="s">
        <v>234</v>
      </c>
      <c r="EQ2" s="5" t="s">
        <v>234</v>
      </c>
      <c r="ER2" s="6" t="s">
        <v>234</v>
      </c>
      <c r="ES2" s="5" t="s">
        <v>235</v>
      </c>
      <c r="ET2" s="5" t="s">
        <v>235</v>
      </c>
      <c r="EU2" s="5" t="s">
        <v>235</v>
      </c>
      <c r="EV2" s="5" t="s">
        <v>236</v>
      </c>
      <c r="EW2" s="6" t="s">
        <v>237</v>
      </c>
      <c r="EX2" s="5" t="s">
        <v>237</v>
      </c>
      <c r="EY2" s="5" t="s">
        <v>238</v>
      </c>
      <c r="EZ2" s="5" t="s">
        <v>238</v>
      </c>
      <c r="FA2" s="6" t="s">
        <v>239</v>
      </c>
      <c r="FB2" s="5" t="s">
        <v>240</v>
      </c>
      <c r="FC2" s="5" t="s">
        <v>240</v>
      </c>
      <c r="FD2" s="5" t="s">
        <v>241</v>
      </c>
      <c r="FE2" s="5" t="s">
        <v>241</v>
      </c>
      <c r="FF2" s="5" t="s">
        <v>241</v>
      </c>
      <c r="FG2" s="5" t="s">
        <v>241</v>
      </c>
      <c r="FH2" s="5" t="s">
        <v>241</v>
      </c>
      <c r="FI2" s="6" t="s">
        <v>242</v>
      </c>
      <c r="FJ2" s="5" t="s">
        <v>242</v>
      </c>
      <c r="FK2" s="6" t="s">
        <v>242</v>
      </c>
      <c r="FL2" s="6" t="s">
        <v>242</v>
      </c>
      <c r="FM2" s="6" t="s">
        <v>242</v>
      </c>
      <c r="FN2" s="5" t="s">
        <v>242</v>
      </c>
      <c r="FO2" s="5" t="s">
        <v>242</v>
      </c>
      <c r="FP2" s="6" t="s">
        <v>242</v>
      </c>
      <c r="FQ2" s="5" t="s">
        <v>242</v>
      </c>
      <c r="FR2" s="5" t="s">
        <v>242</v>
      </c>
      <c r="FS2" s="5" t="s">
        <v>242</v>
      </c>
      <c r="FT2" s="5" t="s">
        <v>242</v>
      </c>
      <c r="FU2" s="5" t="s">
        <v>243</v>
      </c>
      <c r="FV2" s="5" t="s">
        <v>243</v>
      </c>
      <c r="FW2" s="5" t="s">
        <v>243</v>
      </c>
      <c r="FX2" s="5" t="s">
        <v>243</v>
      </c>
      <c r="FY2" s="5" t="s">
        <v>244</v>
      </c>
    </row>
    <row r="3" spans="1:255" s="7" customFormat="1" ht="30" customHeight="1" x14ac:dyDescent="0.35">
      <c r="C3" s="10" t="s">
        <v>245</v>
      </c>
      <c r="D3" s="9" t="s">
        <v>246</v>
      </c>
      <c r="E3" s="9" t="s">
        <v>247</v>
      </c>
      <c r="F3" s="9" t="s">
        <v>248</v>
      </c>
      <c r="G3" s="9" t="s">
        <v>249</v>
      </c>
      <c r="H3" s="9" t="s">
        <v>250</v>
      </c>
      <c r="I3" s="9" t="s">
        <v>251</v>
      </c>
      <c r="J3" s="9" t="s">
        <v>181</v>
      </c>
      <c r="K3" s="9" t="s">
        <v>252</v>
      </c>
      <c r="L3" s="10" t="s">
        <v>253</v>
      </c>
      <c r="M3" s="9" t="s">
        <v>254</v>
      </c>
      <c r="N3" s="10" t="s">
        <v>255</v>
      </c>
      <c r="O3" s="10" t="s">
        <v>256</v>
      </c>
      <c r="P3" s="9" t="s">
        <v>257</v>
      </c>
      <c r="Q3" s="10" t="s">
        <v>258</v>
      </c>
      <c r="R3" s="9" t="s">
        <v>259</v>
      </c>
      <c r="S3" s="9" t="s">
        <v>183</v>
      </c>
      <c r="T3" s="9" t="s">
        <v>260</v>
      </c>
      <c r="U3" s="9" t="s">
        <v>261</v>
      </c>
      <c r="V3" s="9" t="s">
        <v>262</v>
      </c>
      <c r="W3" s="9" t="s">
        <v>263</v>
      </c>
      <c r="X3" s="9" t="s">
        <v>264</v>
      </c>
      <c r="Y3" s="9" t="s">
        <v>215</v>
      </c>
      <c r="Z3" s="9" t="s">
        <v>265</v>
      </c>
      <c r="AA3" s="9" t="s">
        <v>266</v>
      </c>
      <c r="AB3" s="10" t="s">
        <v>186</v>
      </c>
      <c r="AC3" s="9" t="s">
        <v>267</v>
      </c>
      <c r="AD3" s="9" t="s">
        <v>268</v>
      </c>
      <c r="AE3" s="9" t="s">
        <v>211</v>
      </c>
      <c r="AF3" s="9" t="s">
        <v>269</v>
      </c>
      <c r="AG3" s="9" t="s">
        <v>189</v>
      </c>
      <c r="AH3" s="9" t="s">
        <v>270</v>
      </c>
      <c r="AI3" s="9" t="s">
        <v>271</v>
      </c>
      <c r="AJ3" s="9" t="s">
        <v>272</v>
      </c>
      <c r="AK3" s="9" t="s">
        <v>273</v>
      </c>
      <c r="AL3" s="10" t="s">
        <v>274</v>
      </c>
      <c r="AM3" s="9" t="s">
        <v>192</v>
      </c>
      <c r="AN3" s="10" t="s">
        <v>275</v>
      </c>
      <c r="AO3" s="9" t="s">
        <v>194</v>
      </c>
      <c r="AP3" s="10" t="s">
        <v>195</v>
      </c>
      <c r="AQ3" s="9" t="s">
        <v>196</v>
      </c>
      <c r="AR3" s="10" t="s">
        <v>197</v>
      </c>
      <c r="AS3" s="10" t="s">
        <v>198</v>
      </c>
      <c r="AT3" s="10" t="s">
        <v>276</v>
      </c>
      <c r="AU3" s="9" t="s">
        <v>210</v>
      </c>
      <c r="AV3" s="9" t="s">
        <v>277</v>
      </c>
      <c r="AW3" s="9" t="s">
        <v>199</v>
      </c>
      <c r="AX3" s="9" t="s">
        <v>278</v>
      </c>
      <c r="AY3" s="9" t="s">
        <v>279</v>
      </c>
      <c r="AZ3" s="9" t="s">
        <v>280</v>
      </c>
      <c r="BA3" s="10" t="s">
        <v>281</v>
      </c>
      <c r="BB3" s="9" t="s">
        <v>282</v>
      </c>
      <c r="BC3" s="9" t="s">
        <v>283</v>
      </c>
      <c r="BD3" s="9" t="s">
        <v>284</v>
      </c>
      <c r="BE3" s="9" t="s">
        <v>285</v>
      </c>
      <c r="BF3" s="9" t="s">
        <v>286</v>
      </c>
      <c r="BG3" s="9" t="s">
        <v>287</v>
      </c>
      <c r="BH3" s="9" t="s">
        <v>288</v>
      </c>
      <c r="BI3" s="9" t="s">
        <v>289</v>
      </c>
      <c r="BJ3" s="9" t="s">
        <v>290</v>
      </c>
      <c r="BK3" s="9" t="s">
        <v>291</v>
      </c>
      <c r="BL3" s="9" t="s">
        <v>292</v>
      </c>
      <c r="BM3" s="10" t="s">
        <v>293</v>
      </c>
      <c r="BN3" s="9" t="s">
        <v>294</v>
      </c>
      <c r="BO3" s="9" t="s">
        <v>295</v>
      </c>
      <c r="BP3" s="9" t="s">
        <v>296</v>
      </c>
      <c r="BQ3" s="9" t="s">
        <v>297</v>
      </c>
      <c r="BR3" s="9" t="s">
        <v>298</v>
      </c>
      <c r="BS3" s="9" t="s">
        <v>299</v>
      </c>
      <c r="BT3" s="9" t="s">
        <v>203</v>
      </c>
      <c r="BU3" s="9" t="s">
        <v>300</v>
      </c>
      <c r="BV3" s="10" t="s">
        <v>301</v>
      </c>
      <c r="BW3" s="9" t="s">
        <v>205</v>
      </c>
      <c r="BX3" s="9" t="s">
        <v>206</v>
      </c>
      <c r="BY3" s="9" t="s">
        <v>207</v>
      </c>
      <c r="BZ3" s="9" t="s">
        <v>302</v>
      </c>
      <c r="CA3" s="9" t="s">
        <v>303</v>
      </c>
      <c r="CB3" s="9" t="s">
        <v>209</v>
      </c>
      <c r="CC3" s="9" t="s">
        <v>304</v>
      </c>
      <c r="CD3" s="9" t="s">
        <v>305</v>
      </c>
      <c r="CE3" s="9" t="s">
        <v>306</v>
      </c>
      <c r="CF3" s="9" t="s">
        <v>307</v>
      </c>
      <c r="CG3" s="9" t="s">
        <v>308</v>
      </c>
      <c r="CH3" s="9" t="s">
        <v>309</v>
      </c>
      <c r="CI3" s="9" t="s">
        <v>310</v>
      </c>
      <c r="CJ3" s="10" t="s">
        <v>212</v>
      </c>
      <c r="CK3" s="9" t="s">
        <v>311</v>
      </c>
      <c r="CL3" s="9" t="s">
        <v>312</v>
      </c>
      <c r="CM3" s="9" t="s">
        <v>313</v>
      </c>
      <c r="CN3" s="10" t="s">
        <v>314</v>
      </c>
      <c r="CO3" s="10" t="s">
        <v>315</v>
      </c>
      <c r="CP3" s="10" t="s">
        <v>316</v>
      </c>
      <c r="CQ3" s="9" t="s">
        <v>317</v>
      </c>
      <c r="CR3" s="9" t="s">
        <v>318</v>
      </c>
      <c r="CS3" s="9" t="s">
        <v>319</v>
      </c>
      <c r="CT3" s="9" t="s">
        <v>320</v>
      </c>
      <c r="CU3" s="9" t="s">
        <v>321</v>
      </c>
      <c r="CV3" s="9" t="s">
        <v>322</v>
      </c>
      <c r="CW3" s="9" t="s">
        <v>323</v>
      </c>
      <c r="CX3" s="9" t="s">
        <v>324</v>
      </c>
      <c r="CY3" s="9" t="s">
        <v>325</v>
      </c>
      <c r="CZ3" s="10" t="s">
        <v>326</v>
      </c>
      <c r="DA3" s="9" t="s">
        <v>327</v>
      </c>
      <c r="DB3" s="9" t="s">
        <v>328</v>
      </c>
      <c r="DC3" s="9" t="s">
        <v>329</v>
      </c>
      <c r="DD3" s="9" t="s">
        <v>330</v>
      </c>
      <c r="DE3" s="9" t="s">
        <v>329</v>
      </c>
      <c r="DF3" s="9" t="s">
        <v>331</v>
      </c>
      <c r="DG3" s="9" t="s">
        <v>332</v>
      </c>
      <c r="DH3" s="9" t="s">
        <v>220</v>
      </c>
      <c r="DI3" s="9" t="s">
        <v>221</v>
      </c>
      <c r="DJ3" s="9" t="s">
        <v>196</v>
      </c>
      <c r="DK3" s="9" t="s">
        <v>333</v>
      </c>
      <c r="DL3" s="9" t="s">
        <v>223</v>
      </c>
      <c r="DM3" s="9" t="s">
        <v>334</v>
      </c>
      <c r="DN3" s="9" t="s">
        <v>335</v>
      </c>
      <c r="DO3" s="9" t="s">
        <v>336</v>
      </c>
      <c r="DP3" s="9" t="s">
        <v>337</v>
      </c>
      <c r="DQ3" s="9" t="s">
        <v>338</v>
      </c>
      <c r="DR3" s="9" t="s">
        <v>339</v>
      </c>
      <c r="DS3" s="9" t="s">
        <v>340</v>
      </c>
      <c r="DT3" s="9" t="s">
        <v>341</v>
      </c>
      <c r="DU3" s="9" t="s">
        <v>342</v>
      </c>
      <c r="DV3" s="9" t="s">
        <v>343</v>
      </c>
      <c r="DW3" s="9" t="s">
        <v>344</v>
      </c>
      <c r="DX3" s="9" t="s">
        <v>226</v>
      </c>
      <c r="DY3" s="9" t="s">
        <v>345</v>
      </c>
      <c r="DZ3" s="9" t="s">
        <v>346</v>
      </c>
      <c r="EA3" s="10" t="s">
        <v>227</v>
      </c>
      <c r="EB3" s="9" t="s">
        <v>347</v>
      </c>
      <c r="EC3" s="9" t="s">
        <v>348</v>
      </c>
      <c r="ED3" s="10" t="s">
        <v>349</v>
      </c>
      <c r="EE3" s="9" t="s">
        <v>350</v>
      </c>
      <c r="EF3" s="9" t="s">
        <v>351</v>
      </c>
      <c r="EG3" s="9" t="s">
        <v>352</v>
      </c>
      <c r="EH3" s="9" t="s">
        <v>353</v>
      </c>
      <c r="EI3" s="9" t="s">
        <v>354</v>
      </c>
      <c r="EJ3" s="9" t="s">
        <v>355</v>
      </c>
      <c r="EK3" s="9" t="s">
        <v>356</v>
      </c>
      <c r="EL3" s="9" t="s">
        <v>357</v>
      </c>
      <c r="EM3" s="9" t="s">
        <v>358</v>
      </c>
      <c r="EN3" s="9" t="s">
        <v>359</v>
      </c>
      <c r="EO3" s="9" t="s">
        <v>360</v>
      </c>
      <c r="EP3" s="10" t="s">
        <v>361</v>
      </c>
      <c r="EQ3" s="9" t="s">
        <v>362</v>
      </c>
      <c r="ER3" s="10" t="s">
        <v>363</v>
      </c>
      <c r="ES3" s="9" t="s">
        <v>364</v>
      </c>
      <c r="ET3" s="9" t="s">
        <v>220</v>
      </c>
      <c r="EU3" s="9" t="s">
        <v>365</v>
      </c>
      <c r="EV3" s="9" t="s">
        <v>366</v>
      </c>
      <c r="EW3" s="10" t="s">
        <v>367</v>
      </c>
      <c r="EX3" s="9" t="s">
        <v>368</v>
      </c>
      <c r="EY3" s="9" t="s">
        <v>369</v>
      </c>
      <c r="EZ3" s="9" t="s">
        <v>370</v>
      </c>
      <c r="FA3" s="10" t="s">
        <v>239</v>
      </c>
      <c r="FB3" s="9" t="s">
        <v>371</v>
      </c>
      <c r="FC3" s="9" t="s">
        <v>372</v>
      </c>
      <c r="FD3" s="9" t="s">
        <v>373</v>
      </c>
      <c r="FE3" s="9" t="s">
        <v>374</v>
      </c>
      <c r="FF3" s="9" t="s">
        <v>375</v>
      </c>
      <c r="FG3" s="9" t="s">
        <v>376</v>
      </c>
      <c r="FH3" s="9" t="s">
        <v>377</v>
      </c>
      <c r="FI3" s="10" t="s">
        <v>378</v>
      </c>
      <c r="FJ3" s="9" t="s">
        <v>379</v>
      </c>
      <c r="FK3" s="10" t="s">
        <v>380</v>
      </c>
      <c r="FL3" s="10" t="s">
        <v>381</v>
      </c>
      <c r="FM3" s="10" t="s">
        <v>382</v>
      </c>
      <c r="FN3" s="9" t="s">
        <v>383</v>
      </c>
      <c r="FO3" s="9" t="s">
        <v>384</v>
      </c>
      <c r="FP3" s="10" t="s">
        <v>385</v>
      </c>
      <c r="FQ3" s="9" t="s">
        <v>386</v>
      </c>
      <c r="FR3" s="9" t="s">
        <v>387</v>
      </c>
      <c r="FS3" s="9" t="s">
        <v>388</v>
      </c>
      <c r="FT3" s="9" t="s">
        <v>389</v>
      </c>
      <c r="FU3" s="9" t="s">
        <v>243</v>
      </c>
      <c r="FV3" s="9" t="s">
        <v>390</v>
      </c>
      <c r="FW3" s="9" t="s">
        <v>391</v>
      </c>
      <c r="FX3" s="9" t="s">
        <v>392</v>
      </c>
      <c r="FY3" s="9" t="s">
        <v>393</v>
      </c>
    </row>
    <row r="4" spans="1:255" x14ac:dyDescent="0.25">
      <c r="FY4" s="11"/>
    </row>
    <row r="5" spans="1:255" s="12" customFormat="1" x14ac:dyDescent="0.25">
      <c r="A5" s="12" t="s">
        <v>420</v>
      </c>
      <c r="C5" s="13">
        <v>6522.7</v>
      </c>
      <c r="D5" s="13">
        <v>35527.199999999997</v>
      </c>
      <c r="E5" s="13">
        <v>5502.8</v>
      </c>
      <c r="F5" s="13">
        <v>22249.5</v>
      </c>
      <c r="G5" s="13">
        <v>1573</v>
      </c>
      <c r="H5" s="13">
        <v>1113.5</v>
      </c>
      <c r="I5" s="13">
        <v>7730.6999999999989</v>
      </c>
      <c r="J5" s="13">
        <v>2159.4</v>
      </c>
      <c r="K5" s="13">
        <v>263</v>
      </c>
      <c r="L5" s="13">
        <v>2245.9</v>
      </c>
      <c r="M5" s="13">
        <v>1068.9000000000001</v>
      </c>
      <c r="N5" s="13">
        <v>51854</v>
      </c>
      <c r="O5" s="13">
        <v>13522.3</v>
      </c>
      <c r="P5" s="13">
        <v>330</v>
      </c>
      <c r="Q5" s="13">
        <v>36706.5</v>
      </c>
      <c r="R5" s="13">
        <v>6066.5</v>
      </c>
      <c r="S5" s="13">
        <v>1631.5</v>
      </c>
      <c r="T5" s="13">
        <v>163.30000000000001</v>
      </c>
      <c r="U5" s="13">
        <v>52.3</v>
      </c>
      <c r="V5" s="13">
        <v>264</v>
      </c>
      <c r="W5" s="13">
        <v>210.4</v>
      </c>
      <c r="X5" s="13">
        <v>50</v>
      </c>
      <c r="Y5" s="13">
        <v>954</v>
      </c>
      <c r="Z5" s="13">
        <v>231.3</v>
      </c>
      <c r="AA5" s="13">
        <v>31107.200000000001</v>
      </c>
      <c r="AB5" s="13">
        <v>28046.7</v>
      </c>
      <c r="AC5" s="13">
        <v>940</v>
      </c>
      <c r="AD5" s="13">
        <v>1259.4000000000001</v>
      </c>
      <c r="AE5" s="13">
        <v>94.6</v>
      </c>
      <c r="AF5" s="13">
        <v>171</v>
      </c>
      <c r="AG5" s="13">
        <v>624.79999999999995</v>
      </c>
      <c r="AH5" s="13">
        <v>1004.3</v>
      </c>
      <c r="AI5" s="13">
        <v>385.5</v>
      </c>
      <c r="AJ5" s="13">
        <v>164</v>
      </c>
      <c r="AK5" s="13">
        <v>177.4</v>
      </c>
      <c r="AL5" s="13">
        <v>276</v>
      </c>
      <c r="AM5" s="13">
        <v>388.1</v>
      </c>
      <c r="AN5" s="13">
        <v>328.3</v>
      </c>
      <c r="AO5" s="13">
        <v>4477.2</v>
      </c>
      <c r="AP5" s="13">
        <v>84847.5</v>
      </c>
      <c r="AQ5" s="13">
        <v>240.2</v>
      </c>
      <c r="AR5" s="13">
        <v>61854.240000000005</v>
      </c>
      <c r="AS5" s="13">
        <v>6398.9</v>
      </c>
      <c r="AT5" s="13">
        <v>2335.9</v>
      </c>
      <c r="AU5" s="13">
        <v>291</v>
      </c>
      <c r="AV5" s="13">
        <v>313.3</v>
      </c>
      <c r="AW5" s="13">
        <v>256</v>
      </c>
      <c r="AX5" s="13">
        <v>68</v>
      </c>
      <c r="AY5" s="13">
        <v>425.6</v>
      </c>
      <c r="AZ5" s="13">
        <v>12573.9</v>
      </c>
      <c r="BA5" s="13">
        <v>9256.2999999999993</v>
      </c>
      <c r="BB5" s="13">
        <v>7775.2</v>
      </c>
      <c r="BC5" s="13">
        <v>22660.2</v>
      </c>
      <c r="BD5" s="13">
        <v>3621</v>
      </c>
      <c r="BE5" s="13">
        <v>1298.8</v>
      </c>
      <c r="BF5" s="13">
        <v>25605.5</v>
      </c>
      <c r="BG5" s="13">
        <v>930</v>
      </c>
      <c r="BH5" s="13">
        <v>593.29999999999995</v>
      </c>
      <c r="BI5" s="13">
        <v>261.8</v>
      </c>
      <c r="BJ5" s="13">
        <v>6317.4</v>
      </c>
      <c r="BK5" s="13">
        <v>30388.400000000001</v>
      </c>
      <c r="BL5" s="13">
        <v>119.9</v>
      </c>
      <c r="BM5" s="13">
        <v>364.5</v>
      </c>
      <c r="BN5" s="13">
        <v>3293.1</v>
      </c>
      <c r="BO5" s="13">
        <v>1299.0999999999999</v>
      </c>
      <c r="BP5" s="13">
        <v>181.8</v>
      </c>
      <c r="BQ5" s="13">
        <v>5660.7</v>
      </c>
      <c r="BR5" s="13">
        <v>4505.2</v>
      </c>
      <c r="BS5" s="13">
        <v>1136.5</v>
      </c>
      <c r="BT5" s="13">
        <v>404.1</v>
      </c>
      <c r="BU5" s="13">
        <v>410</v>
      </c>
      <c r="BV5" s="13">
        <v>1248.2</v>
      </c>
      <c r="BW5" s="13">
        <v>2002.5</v>
      </c>
      <c r="BX5" s="13">
        <v>69.8</v>
      </c>
      <c r="BY5" s="13">
        <v>470.3</v>
      </c>
      <c r="BZ5" s="13">
        <v>206</v>
      </c>
      <c r="CA5" s="13">
        <v>153.30000000000001</v>
      </c>
      <c r="CB5" s="13">
        <v>75996.34</v>
      </c>
      <c r="CC5" s="13">
        <v>192</v>
      </c>
      <c r="CD5" s="13">
        <v>215.3</v>
      </c>
      <c r="CE5" s="13">
        <v>153.80000000000001</v>
      </c>
      <c r="CF5" s="13">
        <v>126.9</v>
      </c>
      <c r="CG5" s="13">
        <v>204.3</v>
      </c>
      <c r="CH5" s="13">
        <v>103.2</v>
      </c>
      <c r="CI5" s="13">
        <v>703.3</v>
      </c>
      <c r="CJ5" s="13">
        <v>928.6</v>
      </c>
      <c r="CK5" s="13">
        <v>5139.1200000000008</v>
      </c>
      <c r="CL5" s="13">
        <v>1310.0999999999999</v>
      </c>
      <c r="CM5" s="13">
        <v>744.5</v>
      </c>
      <c r="CN5" s="13">
        <v>29399.82</v>
      </c>
      <c r="CO5" s="13">
        <v>14778.3</v>
      </c>
      <c r="CP5" s="13">
        <v>1005.2</v>
      </c>
      <c r="CQ5" s="13">
        <v>802.1</v>
      </c>
      <c r="CR5" s="13">
        <v>234.3</v>
      </c>
      <c r="CS5" s="13">
        <v>319.39999999999998</v>
      </c>
      <c r="CT5" s="13">
        <v>104.3</v>
      </c>
      <c r="CU5" s="13">
        <v>406</v>
      </c>
      <c r="CV5" s="13">
        <v>50</v>
      </c>
      <c r="CW5" s="13">
        <v>205</v>
      </c>
      <c r="CX5" s="13">
        <v>470.5</v>
      </c>
      <c r="CY5" s="13">
        <v>50</v>
      </c>
      <c r="CZ5" s="13">
        <v>1909.1</v>
      </c>
      <c r="DA5" s="13">
        <v>202.3</v>
      </c>
      <c r="DB5" s="13">
        <v>322.5</v>
      </c>
      <c r="DC5" s="13">
        <v>182</v>
      </c>
      <c r="DD5" s="13">
        <v>157</v>
      </c>
      <c r="DE5" s="13">
        <v>316.8</v>
      </c>
      <c r="DF5" s="13">
        <v>20259.960000000003</v>
      </c>
      <c r="DG5" s="13">
        <v>95</v>
      </c>
      <c r="DH5" s="13">
        <v>1906.6</v>
      </c>
      <c r="DI5" s="13">
        <v>2484.1</v>
      </c>
      <c r="DJ5" s="13">
        <v>640</v>
      </c>
      <c r="DK5" s="13">
        <v>485.5</v>
      </c>
      <c r="DL5" s="13">
        <v>5728.7</v>
      </c>
      <c r="DM5" s="13">
        <v>234.8</v>
      </c>
      <c r="DN5" s="13">
        <v>1303.0999999999999</v>
      </c>
      <c r="DO5" s="13">
        <v>3231</v>
      </c>
      <c r="DP5" s="13">
        <v>201</v>
      </c>
      <c r="DQ5" s="13">
        <v>817</v>
      </c>
      <c r="DR5" s="13">
        <v>1367.8</v>
      </c>
      <c r="DS5" s="13">
        <v>671.2</v>
      </c>
      <c r="DT5" s="13">
        <v>180.5</v>
      </c>
      <c r="DU5" s="13">
        <v>359.7</v>
      </c>
      <c r="DV5" s="13">
        <v>213.8</v>
      </c>
      <c r="DW5" s="13">
        <v>311.89999999999998</v>
      </c>
      <c r="DX5" s="13">
        <v>166.8</v>
      </c>
      <c r="DY5" s="13">
        <v>312.7</v>
      </c>
      <c r="DZ5" s="13">
        <v>739</v>
      </c>
      <c r="EA5" s="13">
        <v>551.79999999999995</v>
      </c>
      <c r="EB5" s="13">
        <v>570.9</v>
      </c>
      <c r="EC5" s="13">
        <v>302.2</v>
      </c>
      <c r="ED5" s="13">
        <v>1586.6</v>
      </c>
      <c r="EE5" s="13">
        <v>193.5</v>
      </c>
      <c r="EF5" s="13">
        <v>1434.6</v>
      </c>
      <c r="EG5" s="13">
        <v>256.60000000000002</v>
      </c>
      <c r="EH5" s="13">
        <v>251</v>
      </c>
      <c r="EI5" s="13">
        <v>14492.9</v>
      </c>
      <c r="EJ5" s="13">
        <v>10327.200000000001</v>
      </c>
      <c r="EK5" s="13">
        <v>686</v>
      </c>
      <c r="EL5" s="13">
        <v>467.5</v>
      </c>
      <c r="EM5" s="13">
        <v>395.9</v>
      </c>
      <c r="EN5" s="13">
        <v>1001.6</v>
      </c>
      <c r="EO5" s="13">
        <v>327.5</v>
      </c>
      <c r="EP5" s="13">
        <v>421</v>
      </c>
      <c r="EQ5" s="13">
        <v>2567.5</v>
      </c>
      <c r="ER5" s="13">
        <v>313.5</v>
      </c>
      <c r="ES5" s="13">
        <v>175.4</v>
      </c>
      <c r="ET5" s="13">
        <v>196.4</v>
      </c>
      <c r="EU5" s="13">
        <v>577.5</v>
      </c>
      <c r="EV5" s="13">
        <v>76.5</v>
      </c>
      <c r="EW5" s="13">
        <v>863.6</v>
      </c>
      <c r="EX5" s="13">
        <v>170</v>
      </c>
      <c r="EY5" s="13">
        <v>789</v>
      </c>
      <c r="EZ5" s="13">
        <v>131</v>
      </c>
      <c r="FA5" s="13">
        <v>3470.3</v>
      </c>
      <c r="FB5" s="13">
        <v>308.60000000000002</v>
      </c>
      <c r="FC5" s="13">
        <v>2106.3000000000002</v>
      </c>
      <c r="FD5" s="13">
        <v>407</v>
      </c>
      <c r="FE5" s="13">
        <v>86.2</v>
      </c>
      <c r="FF5" s="13">
        <v>197</v>
      </c>
      <c r="FG5" s="13">
        <v>128</v>
      </c>
      <c r="FH5" s="13">
        <v>71</v>
      </c>
      <c r="FI5" s="13">
        <v>1772.9</v>
      </c>
      <c r="FJ5" s="13">
        <v>2017</v>
      </c>
      <c r="FK5" s="13">
        <v>2574.3000000000002</v>
      </c>
      <c r="FL5" s="13">
        <v>8182.1</v>
      </c>
      <c r="FM5" s="13">
        <v>3824.5</v>
      </c>
      <c r="FN5" s="13">
        <v>22015.9</v>
      </c>
      <c r="FO5" s="13">
        <v>1093</v>
      </c>
      <c r="FP5" s="13">
        <v>2293</v>
      </c>
      <c r="FQ5" s="13">
        <v>989.2</v>
      </c>
      <c r="FR5" s="13">
        <v>170.8</v>
      </c>
      <c r="FS5" s="13">
        <v>189.4</v>
      </c>
      <c r="FT5" s="13">
        <v>60.5</v>
      </c>
      <c r="FU5" s="13">
        <v>826.8</v>
      </c>
      <c r="FV5" s="13">
        <v>698.6</v>
      </c>
      <c r="FW5" s="13">
        <v>167.6</v>
      </c>
      <c r="FX5" s="13">
        <v>57.5</v>
      </c>
      <c r="FY5" s="14">
        <v>21525.8</v>
      </c>
      <c r="FZ5" s="13">
        <f>SUM(C5:FY5)</f>
        <v>860077.38000000012</v>
      </c>
      <c r="GA5" s="13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</row>
    <row r="6" spans="1:255" ht="16.5" customHeight="1" x14ac:dyDescent="0.25">
      <c r="A6" t="s">
        <v>421</v>
      </c>
      <c r="C6" s="14">
        <v>5087.8</v>
      </c>
      <c r="D6" s="14">
        <v>20021.3</v>
      </c>
      <c r="E6" s="14">
        <v>4964</v>
      </c>
      <c r="F6" s="14">
        <v>11748.4</v>
      </c>
      <c r="G6" s="14">
        <v>640.9</v>
      </c>
      <c r="H6" s="14">
        <v>459.2</v>
      </c>
      <c r="I6" s="14">
        <v>6686</v>
      </c>
      <c r="J6" s="14">
        <v>1550.1</v>
      </c>
      <c r="K6" s="14">
        <v>182.4</v>
      </c>
      <c r="L6" s="14">
        <v>1461.7</v>
      </c>
      <c r="M6" s="14">
        <v>847.7</v>
      </c>
      <c r="N6" s="14">
        <v>19429.099999999999</v>
      </c>
      <c r="O6" s="14">
        <v>2905.2</v>
      </c>
      <c r="P6" s="14">
        <v>197.4</v>
      </c>
      <c r="Q6" s="14">
        <v>31044.3</v>
      </c>
      <c r="R6" s="14">
        <v>3511.8</v>
      </c>
      <c r="S6" s="14">
        <v>995.1</v>
      </c>
      <c r="T6" s="14">
        <v>123.1</v>
      </c>
      <c r="U6" s="14">
        <v>37.9</v>
      </c>
      <c r="V6" s="14">
        <v>189.1</v>
      </c>
      <c r="W6" s="14">
        <v>110</v>
      </c>
      <c r="X6" s="14">
        <v>14.3</v>
      </c>
      <c r="Y6" s="14">
        <v>780</v>
      </c>
      <c r="Z6" s="14">
        <v>105.8</v>
      </c>
      <c r="AA6" s="14">
        <v>10336.9</v>
      </c>
      <c r="AB6" s="14">
        <v>7061.9</v>
      </c>
      <c r="AC6" s="14">
        <v>333</v>
      </c>
      <c r="AD6" s="14">
        <v>522.6</v>
      </c>
      <c r="AE6" s="14">
        <v>50.4</v>
      </c>
      <c r="AF6" s="14">
        <v>88.7</v>
      </c>
      <c r="AG6" s="14">
        <v>186.7</v>
      </c>
      <c r="AH6" s="14">
        <v>651.20000000000005</v>
      </c>
      <c r="AI6" s="14">
        <v>252.7</v>
      </c>
      <c r="AJ6" s="14">
        <v>135</v>
      </c>
      <c r="AK6" s="14">
        <v>151.6</v>
      </c>
      <c r="AL6" s="14">
        <v>229.9</v>
      </c>
      <c r="AM6" s="14">
        <v>243</v>
      </c>
      <c r="AN6" s="14">
        <v>172</v>
      </c>
      <c r="AO6" s="14">
        <v>2731.4</v>
      </c>
      <c r="AP6" s="14">
        <v>53053.599999999999</v>
      </c>
      <c r="AQ6" s="14">
        <v>136.6</v>
      </c>
      <c r="AR6" s="14">
        <v>10664</v>
      </c>
      <c r="AS6" s="14">
        <v>2657.6</v>
      </c>
      <c r="AT6" s="14">
        <v>598.70000000000005</v>
      </c>
      <c r="AU6" s="14">
        <v>119</v>
      </c>
      <c r="AV6" s="14">
        <v>173.9</v>
      </c>
      <c r="AW6" s="14">
        <v>98.7</v>
      </c>
      <c r="AX6" s="14">
        <v>33</v>
      </c>
      <c r="AY6" s="14">
        <v>256.5</v>
      </c>
      <c r="AZ6" s="14">
        <v>8776</v>
      </c>
      <c r="BA6" s="14">
        <v>4799.6000000000004</v>
      </c>
      <c r="BB6" s="14">
        <v>4069.2</v>
      </c>
      <c r="BC6" s="14">
        <v>15550.7</v>
      </c>
      <c r="BD6" s="14">
        <v>661.9</v>
      </c>
      <c r="BE6" s="14">
        <v>514</v>
      </c>
      <c r="BF6" s="14">
        <v>5433.5</v>
      </c>
      <c r="BG6" s="14">
        <v>573.6</v>
      </c>
      <c r="BH6" s="14">
        <v>232.5</v>
      </c>
      <c r="BI6" s="14">
        <v>185.9</v>
      </c>
      <c r="BJ6" s="14">
        <v>976.7</v>
      </c>
      <c r="BK6" s="14">
        <v>12652</v>
      </c>
      <c r="BL6" s="14">
        <v>52.5</v>
      </c>
      <c r="BM6" s="14">
        <v>251.1</v>
      </c>
      <c r="BN6" s="14">
        <v>1978.4</v>
      </c>
      <c r="BO6" s="14">
        <v>729.5</v>
      </c>
      <c r="BP6" s="14">
        <v>109.6</v>
      </c>
      <c r="BQ6" s="14">
        <v>3032.2</v>
      </c>
      <c r="BR6" s="14">
        <v>1577.2</v>
      </c>
      <c r="BS6" s="14">
        <v>781.2</v>
      </c>
      <c r="BT6" s="14">
        <v>153.30000000000001</v>
      </c>
      <c r="BU6" s="14">
        <v>166</v>
      </c>
      <c r="BV6" s="14">
        <v>425.5</v>
      </c>
      <c r="BW6" s="14">
        <v>670</v>
      </c>
      <c r="BX6" s="14">
        <v>32</v>
      </c>
      <c r="BY6" s="14">
        <v>376</v>
      </c>
      <c r="BZ6" s="14">
        <v>127.3</v>
      </c>
      <c r="CA6" s="14">
        <v>52.7</v>
      </c>
      <c r="CB6" s="14">
        <v>24139.7</v>
      </c>
      <c r="CC6" s="14">
        <v>128.5</v>
      </c>
      <c r="CD6" s="14">
        <v>24</v>
      </c>
      <c r="CE6" s="14">
        <v>82</v>
      </c>
      <c r="CF6" s="14">
        <v>54.1</v>
      </c>
      <c r="CG6" s="14">
        <v>116.8</v>
      </c>
      <c r="CH6" s="14">
        <v>86.4</v>
      </c>
      <c r="CI6" s="14">
        <v>468</v>
      </c>
      <c r="CJ6" s="14">
        <v>482.2</v>
      </c>
      <c r="CK6" s="14">
        <v>2229</v>
      </c>
      <c r="CL6" s="14">
        <v>541.79999999999995</v>
      </c>
      <c r="CM6" s="14">
        <v>416.8</v>
      </c>
      <c r="CN6" s="14">
        <v>10615.5</v>
      </c>
      <c r="CO6" s="14">
        <v>6093.3</v>
      </c>
      <c r="CP6" s="14">
        <v>490.6</v>
      </c>
      <c r="CQ6" s="14">
        <v>629.9</v>
      </c>
      <c r="CR6" s="14">
        <v>134.19999999999999</v>
      </c>
      <c r="CS6" s="14">
        <v>133.80000000000001</v>
      </c>
      <c r="CT6" s="14">
        <v>79.7</v>
      </c>
      <c r="CU6" s="14">
        <v>177.6</v>
      </c>
      <c r="CV6" s="14">
        <v>7.2</v>
      </c>
      <c r="CW6" s="14">
        <v>110.5</v>
      </c>
      <c r="CX6" s="14">
        <v>255</v>
      </c>
      <c r="CY6" s="14">
        <v>18</v>
      </c>
      <c r="CZ6" s="14">
        <v>1096.3</v>
      </c>
      <c r="DA6" s="14">
        <v>53.4</v>
      </c>
      <c r="DB6" s="14">
        <v>107.7</v>
      </c>
      <c r="DC6" s="14">
        <v>46</v>
      </c>
      <c r="DD6" s="14">
        <v>112.3</v>
      </c>
      <c r="DE6" s="14">
        <v>118</v>
      </c>
      <c r="DF6" s="14">
        <v>11207.2</v>
      </c>
      <c r="DG6" s="14">
        <v>53.9</v>
      </c>
      <c r="DH6" s="14">
        <v>1094.4000000000001</v>
      </c>
      <c r="DI6" s="14">
        <v>1598.6</v>
      </c>
      <c r="DJ6" s="14">
        <v>313.39999999999998</v>
      </c>
      <c r="DK6" s="14">
        <v>274.7</v>
      </c>
      <c r="DL6" s="14">
        <v>3489.8</v>
      </c>
      <c r="DM6" s="14">
        <v>140.19999999999999</v>
      </c>
      <c r="DN6" s="14">
        <v>857.4</v>
      </c>
      <c r="DO6" s="14">
        <v>2211.1</v>
      </c>
      <c r="DP6" s="14">
        <v>87.4</v>
      </c>
      <c r="DQ6" s="14">
        <v>322</v>
      </c>
      <c r="DR6" s="14">
        <v>1078.4000000000001</v>
      </c>
      <c r="DS6" s="14">
        <v>491.9</v>
      </c>
      <c r="DT6" s="14">
        <v>161.1</v>
      </c>
      <c r="DU6" s="14">
        <v>210.2</v>
      </c>
      <c r="DV6" s="14">
        <v>106.4</v>
      </c>
      <c r="DW6" s="14">
        <v>167.4</v>
      </c>
      <c r="DX6" s="14">
        <v>55</v>
      </c>
      <c r="DY6" s="14">
        <v>78.900000000000006</v>
      </c>
      <c r="DZ6" s="14">
        <v>245.8</v>
      </c>
      <c r="EA6" s="14">
        <v>215.9</v>
      </c>
      <c r="EB6" s="14">
        <v>358.5</v>
      </c>
      <c r="EC6" s="14">
        <v>97.8</v>
      </c>
      <c r="ED6" s="14">
        <v>103.5</v>
      </c>
      <c r="EE6" s="14">
        <v>139.80000000000001</v>
      </c>
      <c r="EF6" s="14">
        <v>1055.5</v>
      </c>
      <c r="EG6" s="14">
        <v>160</v>
      </c>
      <c r="EH6" s="14">
        <v>143.80000000000001</v>
      </c>
      <c r="EI6" s="14">
        <v>11953.1</v>
      </c>
      <c r="EJ6" s="14">
        <v>5647</v>
      </c>
      <c r="EK6" s="14">
        <v>277</v>
      </c>
      <c r="EL6" s="14">
        <v>240.6</v>
      </c>
      <c r="EM6" s="14">
        <v>218</v>
      </c>
      <c r="EN6" s="14">
        <v>707.4</v>
      </c>
      <c r="EO6" s="14">
        <v>153.4</v>
      </c>
      <c r="EP6" s="14">
        <v>115</v>
      </c>
      <c r="EQ6" s="14">
        <v>547.5</v>
      </c>
      <c r="ER6" s="14">
        <v>77</v>
      </c>
      <c r="ES6" s="14">
        <v>131</v>
      </c>
      <c r="ET6" s="14">
        <v>134</v>
      </c>
      <c r="EU6" s="14">
        <v>535.70000000000005</v>
      </c>
      <c r="EV6" s="14">
        <v>43</v>
      </c>
      <c r="EW6" s="14">
        <v>217.5</v>
      </c>
      <c r="EX6" s="14">
        <v>84.2</v>
      </c>
      <c r="EY6" s="14">
        <v>561</v>
      </c>
      <c r="EZ6" s="14">
        <v>74.599999999999994</v>
      </c>
      <c r="FA6" s="14">
        <v>1484</v>
      </c>
      <c r="FB6" s="14">
        <v>193.9</v>
      </c>
      <c r="FC6" s="14">
        <v>696.4</v>
      </c>
      <c r="FD6" s="14">
        <v>236.6</v>
      </c>
      <c r="FE6" s="14">
        <v>49.2</v>
      </c>
      <c r="FF6" s="14">
        <v>106.7</v>
      </c>
      <c r="FG6" s="14">
        <v>64</v>
      </c>
      <c r="FH6" s="14">
        <v>36</v>
      </c>
      <c r="FI6" s="14">
        <v>935</v>
      </c>
      <c r="FJ6" s="14">
        <v>755.8</v>
      </c>
      <c r="FK6" s="14">
        <v>1441.1</v>
      </c>
      <c r="FL6" s="14">
        <v>1899.1</v>
      </c>
      <c r="FM6" s="14">
        <v>1360.7</v>
      </c>
      <c r="FN6" s="14">
        <v>16424.099999999999</v>
      </c>
      <c r="FO6" s="14">
        <v>595.70000000000005</v>
      </c>
      <c r="FP6" s="14">
        <v>1297.3</v>
      </c>
      <c r="FQ6" s="14">
        <v>455.7</v>
      </c>
      <c r="FR6" s="14">
        <v>65</v>
      </c>
      <c r="FS6" s="14">
        <v>48</v>
      </c>
      <c r="FT6" s="14">
        <v>39.700000000000003</v>
      </c>
      <c r="FU6" s="14">
        <v>557.9</v>
      </c>
      <c r="FV6" s="14">
        <v>422.5</v>
      </c>
      <c r="FW6" s="14">
        <v>87.8</v>
      </c>
      <c r="FX6" s="14">
        <v>26.8</v>
      </c>
      <c r="FY6" s="14"/>
      <c r="FZ6" s="13">
        <f>SUM(C6:FY6)</f>
        <v>395535.60000000027</v>
      </c>
      <c r="GA6" s="13"/>
      <c r="GB6" s="13"/>
      <c r="GC6" s="13"/>
      <c r="GD6" s="13"/>
    </row>
    <row r="7" spans="1:255" x14ac:dyDescent="0.25">
      <c r="C7" s="15"/>
      <c r="D7" s="15"/>
      <c r="E7" s="15"/>
      <c r="F7" s="15"/>
      <c r="G7" s="15"/>
      <c r="H7" s="16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7"/>
      <c r="FX7" s="15"/>
      <c r="FY7" s="17"/>
    </row>
    <row r="8" spans="1:255" x14ac:dyDescent="0.25">
      <c r="A8" t="s">
        <v>422</v>
      </c>
      <c r="C8" s="17">
        <v>72816017.049999997</v>
      </c>
      <c r="D8" s="17">
        <v>423826323.94999999</v>
      </c>
      <c r="E8" s="17">
        <v>69470686.680000007</v>
      </c>
      <c r="F8" s="17">
        <v>241480980.71000001</v>
      </c>
      <c r="G8" s="17">
        <v>17081713.059999999</v>
      </c>
      <c r="H8" s="17">
        <v>12253201.73</v>
      </c>
      <c r="I8" s="17">
        <v>96965599.590000004</v>
      </c>
      <c r="J8" s="17">
        <v>22641780.809999999</v>
      </c>
      <c r="K8" s="17">
        <v>3938391.9</v>
      </c>
      <c r="L8" s="17">
        <v>24995730.359999999</v>
      </c>
      <c r="M8" s="17">
        <v>13505364.27</v>
      </c>
      <c r="N8" s="17">
        <v>553672824.47000003</v>
      </c>
      <c r="O8" s="17">
        <v>137612565.58000001</v>
      </c>
      <c r="P8" s="17">
        <v>4833347.62</v>
      </c>
      <c r="Q8" s="17">
        <v>436290874.55000001</v>
      </c>
      <c r="R8" s="17">
        <v>62522143.43</v>
      </c>
      <c r="S8" s="17">
        <v>17711655.25</v>
      </c>
      <c r="T8" s="17">
        <v>2979306.9</v>
      </c>
      <c r="U8" s="17">
        <v>1143852.3600000001</v>
      </c>
      <c r="V8" s="17">
        <v>3871378.83</v>
      </c>
      <c r="W8" s="17">
        <v>3380704.42</v>
      </c>
      <c r="X8" s="17">
        <v>1043536.72</v>
      </c>
      <c r="Y8" s="17">
        <v>10390536.539999999</v>
      </c>
      <c r="Z8" s="17">
        <v>3476506.82</v>
      </c>
      <c r="AA8" s="17">
        <v>322659960.05000001</v>
      </c>
      <c r="AB8" s="17">
        <v>294178064.91000003</v>
      </c>
      <c r="AC8" s="17">
        <v>10209953.390000001</v>
      </c>
      <c r="AD8" s="17">
        <v>14634940.689999999</v>
      </c>
      <c r="AE8" s="17">
        <v>1883590.53</v>
      </c>
      <c r="AF8" s="17">
        <v>3083693.7</v>
      </c>
      <c r="AG8" s="17">
        <v>7316218.5999999996</v>
      </c>
      <c r="AH8" s="17">
        <v>10723310.73</v>
      </c>
      <c r="AI8" s="17">
        <v>4882182.82</v>
      </c>
      <c r="AJ8" s="17">
        <v>3082783.02</v>
      </c>
      <c r="AK8" s="17">
        <v>3201326.76</v>
      </c>
      <c r="AL8" s="17">
        <v>4056009.9</v>
      </c>
      <c r="AM8" s="17">
        <v>4918353.97</v>
      </c>
      <c r="AN8" s="17">
        <v>4524592.1900000004</v>
      </c>
      <c r="AO8" s="17">
        <v>46543916.140000001</v>
      </c>
      <c r="AP8" s="17">
        <v>931535279.69000006</v>
      </c>
      <c r="AQ8" s="17">
        <v>3893302.56</v>
      </c>
      <c r="AR8" s="17">
        <v>654923774.12</v>
      </c>
      <c r="AS8" s="17">
        <v>74675398.299999997</v>
      </c>
      <c r="AT8" s="17">
        <v>24494571.780000001</v>
      </c>
      <c r="AU8" s="17">
        <v>4345187.4000000004</v>
      </c>
      <c r="AV8" s="17">
        <v>4601232.26</v>
      </c>
      <c r="AW8" s="17">
        <v>4028531.57</v>
      </c>
      <c r="AX8" s="17">
        <v>1529552.85</v>
      </c>
      <c r="AY8" s="17">
        <v>5495979.2699999996</v>
      </c>
      <c r="AZ8" s="17">
        <v>135078960.16</v>
      </c>
      <c r="BA8" s="17">
        <v>93604949.049999997</v>
      </c>
      <c r="BB8" s="17">
        <v>79326664.150000006</v>
      </c>
      <c r="BC8" s="17">
        <v>278639462.67000002</v>
      </c>
      <c r="BD8" s="17">
        <v>36543997.630000003</v>
      </c>
      <c r="BE8" s="17">
        <v>14108796.050000001</v>
      </c>
      <c r="BF8" s="17">
        <v>257850264.52000001</v>
      </c>
      <c r="BG8" s="17">
        <v>10696792.92</v>
      </c>
      <c r="BH8" s="17">
        <v>6954190.8700000001</v>
      </c>
      <c r="BI8" s="17">
        <v>4162297.37</v>
      </c>
      <c r="BJ8" s="17">
        <v>63752532.170000002</v>
      </c>
      <c r="BK8" s="17">
        <v>309743989.64999998</v>
      </c>
      <c r="BL8" s="17">
        <v>2412955.16</v>
      </c>
      <c r="BM8" s="17">
        <v>4988684.32</v>
      </c>
      <c r="BN8" s="17">
        <v>33387700.920000002</v>
      </c>
      <c r="BO8" s="17">
        <v>13689413.07</v>
      </c>
      <c r="BP8" s="17">
        <v>3244185.07</v>
      </c>
      <c r="BQ8" s="17">
        <v>66654101.369999997</v>
      </c>
      <c r="BR8" s="17">
        <v>46142093</v>
      </c>
      <c r="BS8" s="17">
        <v>13240531.16</v>
      </c>
      <c r="BT8" s="17">
        <v>5339861.53</v>
      </c>
      <c r="BU8" s="17">
        <v>5437531.4900000002</v>
      </c>
      <c r="BV8" s="17">
        <v>13576068.109999999</v>
      </c>
      <c r="BW8" s="17">
        <v>21147860.199999999</v>
      </c>
      <c r="BX8" s="17">
        <v>1595452.4</v>
      </c>
      <c r="BY8" s="17">
        <v>5444055.4500000002</v>
      </c>
      <c r="BZ8" s="17">
        <v>3355685.08</v>
      </c>
      <c r="CA8" s="17">
        <v>2890901.54</v>
      </c>
      <c r="CB8" s="17">
        <v>792677592.94000006</v>
      </c>
      <c r="CC8" s="17">
        <v>3232044.13</v>
      </c>
      <c r="CD8" s="17">
        <v>3198150.4</v>
      </c>
      <c r="CE8" s="17">
        <v>2770736.56</v>
      </c>
      <c r="CF8" s="17">
        <v>2317143.08</v>
      </c>
      <c r="CG8" s="17">
        <v>3365052.69</v>
      </c>
      <c r="CH8" s="17">
        <v>2117222.92</v>
      </c>
      <c r="CI8" s="17">
        <v>7791796.4900000002</v>
      </c>
      <c r="CJ8" s="17">
        <v>10515866.15</v>
      </c>
      <c r="CK8" s="17">
        <v>59865460.979999997</v>
      </c>
      <c r="CL8" s="17">
        <v>14537944.470000001</v>
      </c>
      <c r="CM8" s="17">
        <v>9038319.8100000005</v>
      </c>
      <c r="CN8" s="17">
        <v>329993152.24000001</v>
      </c>
      <c r="CO8" s="17">
        <v>149130687.49000001</v>
      </c>
      <c r="CP8" s="17">
        <v>11619688.26</v>
      </c>
      <c r="CQ8" s="17">
        <v>9592094.6400000006</v>
      </c>
      <c r="CR8" s="17">
        <v>3700948.8</v>
      </c>
      <c r="CS8" s="17">
        <v>4323182.2</v>
      </c>
      <c r="CT8" s="17">
        <v>2104918.67</v>
      </c>
      <c r="CU8" s="17">
        <v>4206282.2</v>
      </c>
      <c r="CV8" s="17">
        <v>981132.01</v>
      </c>
      <c r="CW8" s="17">
        <v>3439071.71</v>
      </c>
      <c r="CX8" s="17">
        <v>5539829.2800000003</v>
      </c>
      <c r="CY8" s="17">
        <v>1065555.32</v>
      </c>
      <c r="CZ8" s="17">
        <v>19985172.489999998</v>
      </c>
      <c r="DA8" s="17">
        <v>3333815.34</v>
      </c>
      <c r="DB8" s="17">
        <v>4406718.82</v>
      </c>
      <c r="DC8" s="17">
        <v>3136416.17</v>
      </c>
      <c r="DD8" s="17">
        <v>2984407.69</v>
      </c>
      <c r="DE8" s="17">
        <v>4352093.1900000004</v>
      </c>
      <c r="DF8" s="17">
        <v>216736460.62</v>
      </c>
      <c r="DG8" s="17">
        <v>2016983.34</v>
      </c>
      <c r="DH8" s="17">
        <v>19637476.870000001</v>
      </c>
      <c r="DI8" s="17">
        <v>26076325.550000001</v>
      </c>
      <c r="DJ8" s="17">
        <v>7335996.21</v>
      </c>
      <c r="DK8" s="17">
        <v>5732204.0599999996</v>
      </c>
      <c r="DL8" s="17">
        <v>60911588.880000003</v>
      </c>
      <c r="DM8" s="17">
        <v>3963213.02</v>
      </c>
      <c r="DN8" s="17">
        <v>14579763.380000001</v>
      </c>
      <c r="DO8" s="17">
        <v>34633061.68</v>
      </c>
      <c r="DP8" s="17">
        <v>3509059.61</v>
      </c>
      <c r="DQ8" s="17">
        <v>9249359.6099999994</v>
      </c>
      <c r="DR8" s="17">
        <v>15230867.33</v>
      </c>
      <c r="DS8" s="17">
        <v>7974736.7599999998</v>
      </c>
      <c r="DT8" s="17">
        <v>3357526.29</v>
      </c>
      <c r="DU8" s="17">
        <v>4741557.67</v>
      </c>
      <c r="DV8" s="17">
        <v>3526921.63</v>
      </c>
      <c r="DW8" s="17">
        <v>4343813.96</v>
      </c>
      <c r="DX8" s="17">
        <v>3376483.56</v>
      </c>
      <c r="DY8" s="17">
        <v>4692918.58</v>
      </c>
      <c r="DZ8" s="17">
        <v>8647209.6099999994</v>
      </c>
      <c r="EA8" s="17">
        <v>6721729.6699999999</v>
      </c>
      <c r="EB8" s="17">
        <v>6642141.8300000001</v>
      </c>
      <c r="EC8" s="17">
        <v>3980154.14</v>
      </c>
      <c r="ED8" s="17">
        <v>22022860.16</v>
      </c>
      <c r="EE8" s="17">
        <v>3302879.4</v>
      </c>
      <c r="EF8" s="17">
        <v>15628492.789999999</v>
      </c>
      <c r="EG8" s="17">
        <v>3720996.57</v>
      </c>
      <c r="EH8" s="17">
        <v>3710859.8</v>
      </c>
      <c r="EI8" s="17">
        <v>157246913.03</v>
      </c>
      <c r="EJ8" s="17">
        <v>104121199.39</v>
      </c>
      <c r="EK8" s="17">
        <v>7548774.5199999996</v>
      </c>
      <c r="EL8" s="17">
        <v>5308463.78</v>
      </c>
      <c r="EM8" s="17">
        <v>4963943.09</v>
      </c>
      <c r="EN8" s="17">
        <v>10939262.02</v>
      </c>
      <c r="EO8" s="17">
        <v>4387336.93</v>
      </c>
      <c r="EP8" s="17">
        <v>5436646.9900000002</v>
      </c>
      <c r="EQ8" s="17">
        <v>28509663.34</v>
      </c>
      <c r="ER8" s="17">
        <v>4621231.07</v>
      </c>
      <c r="ES8" s="17">
        <v>3121706.87</v>
      </c>
      <c r="ET8" s="17">
        <v>3785293.44</v>
      </c>
      <c r="EU8" s="17">
        <v>7055011.7599999998</v>
      </c>
      <c r="EV8" s="17">
        <v>1711838.53</v>
      </c>
      <c r="EW8" s="17">
        <v>12292600.369999999</v>
      </c>
      <c r="EX8" s="17">
        <v>3309004.42</v>
      </c>
      <c r="EY8" s="17">
        <v>8203951.3600000003</v>
      </c>
      <c r="EZ8" s="17">
        <v>2521880.7200000002</v>
      </c>
      <c r="FA8" s="17">
        <v>38950284.060000002</v>
      </c>
      <c r="FB8" s="17">
        <v>4468822.58</v>
      </c>
      <c r="FC8" s="17">
        <v>21648521.800000001</v>
      </c>
      <c r="FD8" s="17">
        <v>5141145.6500000004</v>
      </c>
      <c r="FE8" s="17">
        <v>1830828.57</v>
      </c>
      <c r="FF8" s="17">
        <v>3407783.14</v>
      </c>
      <c r="FG8" s="17">
        <v>2538495.66</v>
      </c>
      <c r="FH8" s="17">
        <v>1511493.2</v>
      </c>
      <c r="FI8" s="17">
        <v>18815629.719999999</v>
      </c>
      <c r="FJ8" s="17">
        <v>20852762.07</v>
      </c>
      <c r="FK8" s="17">
        <v>27302087.760000002</v>
      </c>
      <c r="FL8" s="17">
        <v>82581413.549999997</v>
      </c>
      <c r="FM8" s="17">
        <v>38600434.630000003</v>
      </c>
      <c r="FN8" s="17">
        <v>235937107.69</v>
      </c>
      <c r="FO8" s="17">
        <v>12131574.09</v>
      </c>
      <c r="FP8" s="17">
        <v>24523397.890000001</v>
      </c>
      <c r="FQ8" s="17">
        <v>10905632.66</v>
      </c>
      <c r="FR8" s="17">
        <v>3137048.98</v>
      </c>
      <c r="FS8" s="17">
        <v>3244742.26</v>
      </c>
      <c r="FT8" s="17">
        <v>1386846.14</v>
      </c>
      <c r="FU8" s="17">
        <v>9866433.4299999997</v>
      </c>
      <c r="FV8" s="17">
        <v>8070856.5800000001</v>
      </c>
      <c r="FW8" s="17">
        <v>3106491.25</v>
      </c>
      <c r="FX8" s="17">
        <v>1324030.82</v>
      </c>
      <c r="FY8" s="17">
        <v>224940206.09</v>
      </c>
      <c r="FZ8" s="11">
        <f>SUM(C8:FY8)</f>
        <v>9398971639.4999905</v>
      </c>
      <c r="GA8" s="11"/>
    </row>
    <row r="9" spans="1:255" x14ac:dyDescent="0.25"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</row>
    <row r="10" spans="1:255" x14ac:dyDescent="0.25">
      <c r="A10" t="s">
        <v>423</v>
      </c>
      <c r="C10" s="18">
        <v>32425784.73</v>
      </c>
      <c r="D10" s="18">
        <v>114595599.528</v>
      </c>
      <c r="E10" s="18">
        <v>33324740.280000001</v>
      </c>
      <c r="F10" s="18">
        <v>81676283.282999992</v>
      </c>
      <c r="G10" s="18">
        <v>13026936.57364</v>
      </c>
      <c r="H10" s="18">
        <v>3519667.7009999999</v>
      </c>
      <c r="I10" s="18">
        <v>29997445.77</v>
      </c>
      <c r="J10" s="18">
        <v>4411125.7560000001</v>
      </c>
      <c r="K10" s="18">
        <v>1268069.7690000001</v>
      </c>
      <c r="L10" s="18">
        <v>20666080.574360002</v>
      </c>
      <c r="M10" s="18">
        <v>7916244.56238</v>
      </c>
      <c r="N10" s="18">
        <v>166503812.34416398</v>
      </c>
      <c r="O10" s="18">
        <v>66717128.574000001</v>
      </c>
      <c r="P10" s="18">
        <v>1402240.5179999999</v>
      </c>
      <c r="Q10" s="18">
        <v>143352184.48199999</v>
      </c>
      <c r="R10" s="18">
        <v>1850347.549532</v>
      </c>
      <c r="S10" s="18">
        <v>13555862.89662</v>
      </c>
      <c r="T10" s="18">
        <v>587522.16430400009</v>
      </c>
      <c r="U10" s="18">
        <v>657943.23589800007</v>
      </c>
      <c r="V10" s="18">
        <v>893296.59299999999</v>
      </c>
      <c r="W10" s="18">
        <v>178294.36499999999</v>
      </c>
      <c r="X10" s="18">
        <v>250283.43195200001</v>
      </c>
      <c r="Y10" s="18">
        <v>1617361.1967800001</v>
      </c>
      <c r="Z10" s="18">
        <v>581565.58695000003</v>
      </c>
      <c r="AA10" s="18">
        <v>164662970.60699999</v>
      </c>
      <c r="AB10" s="18">
        <v>257512553.54100001</v>
      </c>
      <c r="AC10" s="18">
        <v>7750127.1818599999</v>
      </c>
      <c r="AD10" s="18">
        <v>8158394.6898090001</v>
      </c>
      <c r="AE10" s="18">
        <v>572106.27833600005</v>
      </c>
      <c r="AF10" s="18">
        <v>956043.31411400007</v>
      </c>
      <c r="AG10" s="18">
        <v>4090101.3565499997</v>
      </c>
      <c r="AH10" s="18">
        <v>785310.57920599997</v>
      </c>
      <c r="AI10" s="18">
        <v>271215.40499999997</v>
      </c>
      <c r="AJ10" s="18">
        <v>747296.48057999997</v>
      </c>
      <c r="AK10" s="18">
        <v>1291027.3985599999</v>
      </c>
      <c r="AL10" s="18">
        <v>2411791.0649999999</v>
      </c>
      <c r="AM10" s="18">
        <v>1121170.4349120001</v>
      </c>
      <c r="AN10" s="18">
        <v>3866681.8259319998</v>
      </c>
      <c r="AO10" s="18">
        <v>12980196.061392</v>
      </c>
      <c r="AP10" s="18">
        <v>679843068.597</v>
      </c>
      <c r="AQ10" s="18">
        <v>2114250.3553510001</v>
      </c>
      <c r="AR10" s="18">
        <v>279746657.74800003</v>
      </c>
      <c r="AS10" s="18">
        <v>55593013.588979997</v>
      </c>
      <c r="AT10" s="18">
        <v>9917911.6469999999</v>
      </c>
      <c r="AU10" s="18">
        <v>1491790.388304</v>
      </c>
      <c r="AV10" s="18">
        <v>1174177.3500000001</v>
      </c>
      <c r="AW10" s="18">
        <v>867860.19571599993</v>
      </c>
      <c r="AX10" s="18">
        <v>588632.45316999999</v>
      </c>
      <c r="AY10" s="18">
        <v>1552129.83</v>
      </c>
      <c r="AZ10" s="18">
        <v>15500658.525600001</v>
      </c>
      <c r="BA10" s="18">
        <v>21248916.46308</v>
      </c>
      <c r="BB10" s="18">
        <v>5504486.0564399995</v>
      </c>
      <c r="BC10" s="18">
        <v>85384464.754649997</v>
      </c>
      <c r="BD10" s="18">
        <v>14463480.689999999</v>
      </c>
      <c r="BE10" s="18">
        <v>4722346.6219999995</v>
      </c>
      <c r="BF10" s="18">
        <v>74634302.879999995</v>
      </c>
      <c r="BG10" s="18">
        <v>1638243.3599999999</v>
      </c>
      <c r="BH10" s="18">
        <v>1820837.89836</v>
      </c>
      <c r="BI10" s="18">
        <v>613008.07718999998</v>
      </c>
      <c r="BJ10" s="18">
        <v>23967630.05336</v>
      </c>
      <c r="BK10" s="18">
        <v>44962018.380000003</v>
      </c>
      <c r="BL10" s="18">
        <v>207306.21599999999</v>
      </c>
      <c r="BM10" s="18">
        <v>978696.20935200003</v>
      </c>
      <c r="BN10" s="18">
        <v>8899034.841</v>
      </c>
      <c r="BO10" s="18">
        <v>3354248.7890300001</v>
      </c>
      <c r="BP10" s="18">
        <v>2212566.04464</v>
      </c>
      <c r="BQ10" s="18">
        <v>45267036.42447</v>
      </c>
      <c r="BR10" s="18">
        <v>10337657.33</v>
      </c>
      <c r="BS10" s="18">
        <v>5477139.0535499994</v>
      </c>
      <c r="BT10" s="18">
        <v>3073659.2864099997</v>
      </c>
      <c r="BU10" s="18">
        <v>2157890.8559599998</v>
      </c>
      <c r="BV10" s="18">
        <v>12805400.56312</v>
      </c>
      <c r="BW10" s="18">
        <v>16741560.377079999</v>
      </c>
      <c r="BX10" s="18">
        <v>1060882.92258</v>
      </c>
      <c r="BY10" s="18">
        <v>3233804.5180739998</v>
      </c>
      <c r="BZ10" s="18">
        <v>955143.38699999999</v>
      </c>
      <c r="CA10" s="18">
        <v>2192659.0468830001</v>
      </c>
      <c r="CB10" s="18">
        <v>364581937.17000002</v>
      </c>
      <c r="CC10" s="18">
        <v>504684.56403999997</v>
      </c>
      <c r="CD10" s="18">
        <v>440732.83959999995</v>
      </c>
      <c r="CE10" s="18">
        <v>1128050.388</v>
      </c>
      <c r="CF10" s="18">
        <v>731879.87195400009</v>
      </c>
      <c r="CG10" s="18">
        <v>637941.96</v>
      </c>
      <c r="CH10" s="18">
        <v>446973.70437599998</v>
      </c>
      <c r="CI10" s="18">
        <v>3083751.9720000001</v>
      </c>
      <c r="CJ10" s="18">
        <v>9681679.9466999993</v>
      </c>
      <c r="CK10" s="18">
        <v>15893608.499780001</v>
      </c>
      <c r="CL10" s="18">
        <v>3003088.9253399996</v>
      </c>
      <c r="CM10" s="18">
        <v>1856322.10962</v>
      </c>
      <c r="CN10" s="18">
        <v>131685114.609</v>
      </c>
      <c r="CO10" s="18">
        <v>83374360.529679999</v>
      </c>
      <c r="CP10" s="18">
        <v>10927644.659474</v>
      </c>
      <c r="CQ10" s="18">
        <v>2547403.0752789997</v>
      </c>
      <c r="CR10" s="18">
        <v>710829.37916100002</v>
      </c>
      <c r="CS10" s="18">
        <v>1429823.5580239999</v>
      </c>
      <c r="CT10" s="18">
        <v>719746.06464</v>
      </c>
      <c r="CU10" s="18">
        <v>443271.202704</v>
      </c>
      <c r="CV10" s="18">
        <v>345602.09009200003</v>
      </c>
      <c r="CW10" s="18">
        <v>1311446.7814409998</v>
      </c>
      <c r="CX10" s="18">
        <v>2068377.2850239999</v>
      </c>
      <c r="CY10" s="18">
        <v>167436.99</v>
      </c>
      <c r="CZ10" s="18">
        <v>6167191.7699999996</v>
      </c>
      <c r="DA10" s="18">
        <v>1253175.3810000001</v>
      </c>
      <c r="DB10" s="18">
        <v>1109922.723</v>
      </c>
      <c r="DC10" s="18">
        <v>1180701.5995079998</v>
      </c>
      <c r="DD10" s="18">
        <v>1325548.0245000001</v>
      </c>
      <c r="DE10" s="18">
        <v>2570216.7640499999</v>
      </c>
      <c r="DF10" s="18">
        <v>67085264.609999999</v>
      </c>
      <c r="DG10" s="18">
        <v>1278936.3927170001</v>
      </c>
      <c r="DH10" s="18">
        <v>9682136.9755799994</v>
      </c>
      <c r="DI10" s="18">
        <v>13199166.6764</v>
      </c>
      <c r="DJ10" s="18">
        <v>1481157.7429200001</v>
      </c>
      <c r="DK10" s="18">
        <v>1022360.4455</v>
      </c>
      <c r="DL10" s="18">
        <v>20246630.123879999</v>
      </c>
      <c r="DM10" s="18">
        <v>562663.69446000003</v>
      </c>
      <c r="DN10" s="18">
        <v>7048684.017</v>
      </c>
      <c r="DO10" s="18">
        <v>9386258.1300000008</v>
      </c>
      <c r="DP10" s="18">
        <v>855703.17</v>
      </c>
      <c r="DQ10" s="18">
        <v>8863164.7199999988</v>
      </c>
      <c r="DR10" s="18">
        <v>2187007.5060000001</v>
      </c>
      <c r="DS10" s="18">
        <v>995912.25300000003</v>
      </c>
      <c r="DT10" s="18">
        <v>274761.22353900003</v>
      </c>
      <c r="DU10" s="18">
        <v>758787.96600000001</v>
      </c>
      <c r="DV10" s="18">
        <v>231441.78599999999</v>
      </c>
      <c r="DW10" s="18">
        <v>507580.13307399995</v>
      </c>
      <c r="DX10" s="18">
        <v>2220543.5761599997</v>
      </c>
      <c r="DY10" s="18">
        <v>3066825.5411200002</v>
      </c>
      <c r="DZ10" s="18">
        <v>4786602.5788059998</v>
      </c>
      <c r="EA10" s="18">
        <v>6149876.5499999998</v>
      </c>
      <c r="EB10" s="18">
        <v>2219130.81</v>
      </c>
      <c r="EC10" s="18">
        <v>948450.49199999997</v>
      </c>
      <c r="ED10" s="18">
        <v>21451184.513410002</v>
      </c>
      <c r="EE10" s="18">
        <v>467756.424</v>
      </c>
      <c r="EF10" s="18">
        <v>2049781.4571750001</v>
      </c>
      <c r="EG10" s="18">
        <v>779241.00599999994</v>
      </c>
      <c r="EH10" s="18">
        <v>359386.98300000001</v>
      </c>
      <c r="EI10" s="18">
        <v>33282608.103</v>
      </c>
      <c r="EJ10" s="18">
        <v>27154323.386999998</v>
      </c>
      <c r="EK10" s="18">
        <v>3821380.8086300003</v>
      </c>
      <c r="EL10" s="18">
        <v>1801726.43028</v>
      </c>
      <c r="EM10" s="18">
        <v>2152417.3398480001</v>
      </c>
      <c r="EN10" s="18">
        <v>1973318.868</v>
      </c>
      <c r="EO10" s="18">
        <v>1174715.379</v>
      </c>
      <c r="EP10" s="18">
        <v>3452251.4506199998</v>
      </c>
      <c r="EQ10" s="18">
        <v>9909599.7642720006</v>
      </c>
      <c r="ER10" s="18">
        <v>2829821.5199699998</v>
      </c>
      <c r="ES10" s="18">
        <v>847799.58750199992</v>
      </c>
      <c r="ET10" s="18">
        <v>1183582.287</v>
      </c>
      <c r="EU10" s="18">
        <v>1110802.7069999999</v>
      </c>
      <c r="EV10" s="18">
        <v>1035339.57198</v>
      </c>
      <c r="EW10" s="18">
        <v>8827695.0611729994</v>
      </c>
      <c r="EX10" s="18">
        <v>367629.55830999999</v>
      </c>
      <c r="EY10" s="18">
        <v>812171.42099999997</v>
      </c>
      <c r="EZ10" s="18">
        <v>710669.39015799994</v>
      </c>
      <c r="FA10" s="18">
        <v>36063768.273599997</v>
      </c>
      <c r="FB10" s="18">
        <v>4026170.4566999995</v>
      </c>
      <c r="FC10" s="18">
        <v>10543365.041300001</v>
      </c>
      <c r="FD10" s="18">
        <v>1335749.1029999999</v>
      </c>
      <c r="FE10" s="18">
        <v>564675.07561199996</v>
      </c>
      <c r="FF10" s="18">
        <v>611097.66899999999</v>
      </c>
      <c r="FG10" s="18">
        <v>796636.32299999997</v>
      </c>
      <c r="FH10" s="18">
        <v>865776.72928800003</v>
      </c>
      <c r="FI10" s="18">
        <v>15575559.612</v>
      </c>
      <c r="FJ10" s="18">
        <v>20040741.002160002</v>
      </c>
      <c r="FK10" s="18">
        <v>26428187.310000002</v>
      </c>
      <c r="FL10" s="18">
        <v>63160506</v>
      </c>
      <c r="FM10" s="18">
        <v>28445343.647099998</v>
      </c>
      <c r="FN10" s="18">
        <v>79262599.059</v>
      </c>
      <c r="FO10" s="18">
        <v>11538514.92519</v>
      </c>
      <c r="FP10" s="18">
        <v>20997520.764606997</v>
      </c>
      <c r="FQ10" s="18">
        <v>10519320.066750001</v>
      </c>
      <c r="FR10" s="18">
        <v>2970074.29</v>
      </c>
      <c r="FS10" s="18">
        <v>2935163.16548</v>
      </c>
      <c r="FT10" s="18">
        <v>1283672.4471200001</v>
      </c>
      <c r="FU10" s="18">
        <v>3519681.4270500001</v>
      </c>
      <c r="FV10" s="18">
        <v>2519731.8137599998</v>
      </c>
      <c r="FW10" s="18">
        <v>502056.00998999999</v>
      </c>
      <c r="FX10" s="18">
        <v>375776.01817500003</v>
      </c>
      <c r="FY10" s="18">
        <v>0</v>
      </c>
      <c r="FZ10" s="11">
        <f>SUM(C10:FY10)</f>
        <v>3943281780.2645364</v>
      </c>
      <c r="GA10" s="11"/>
    </row>
    <row r="11" spans="1:255" x14ac:dyDescent="0.25">
      <c r="A11" s="15" t="s">
        <v>424</v>
      </c>
      <c r="C11" s="19">
        <v>1525778.04</v>
      </c>
      <c r="D11" s="19">
        <v>5720219.1100000003</v>
      </c>
      <c r="E11" s="19">
        <v>1361222.79</v>
      </c>
      <c r="F11" s="19">
        <v>2060596.13</v>
      </c>
      <c r="G11" s="19">
        <v>404243.6</v>
      </c>
      <c r="H11" s="19">
        <v>174363.85</v>
      </c>
      <c r="I11" s="19">
        <v>1705553.59</v>
      </c>
      <c r="J11" s="19">
        <v>565896.31999999995</v>
      </c>
      <c r="K11" s="19">
        <v>140832.81</v>
      </c>
      <c r="L11" s="19">
        <v>1212114.3</v>
      </c>
      <c r="M11" s="19">
        <v>467277.71</v>
      </c>
      <c r="N11" s="19">
        <v>12153401.23</v>
      </c>
      <c r="O11" s="19">
        <v>4887275.82</v>
      </c>
      <c r="P11" s="19">
        <v>92405.75</v>
      </c>
      <c r="Q11" s="19">
        <v>6583156.04</v>
      </c>
      <c r="R11" s="19">
        <v>110649.41</v>
      </c>
      <c r="S11" s="19">
        <v>887008.36</v>
      </c>
      <c r="T11" s="19">
        <v>47860.01</v>
      </c>
      <c r="U11" s="19">
        <v>48556.24</v>
      </c>
      <c r="V11" s="19">
        <v>86202.79</v>
      </c>
      <c r="W11" s="19">
        <v>19309.150000000001</v>
      </c>
      <c r="X11" s="19">
        <v>22154.27</v>
      </c>
      <c r="Y11" s="19">
        <v>137008.97</v>
      </c>
      <c r="Z11" s="19">
        <v>60073.05</v>
      </c>
      <c r="AA11" s="19">
        <v>6411764.9699999997</v>
      </c>
      <c r="AB11" s="19">
        <v>11547781.060000001</v>
      </c>
      <c r="AC11" s="19">
        <v>545105.30000000005</v>
      </c>
      <c r="AD11" s="19">
        <v>662830.17000000004</v>
      </c>
      <c r="AE11" s="19">
        <v>45826.3</v>
      </c>
      <c r="AF11" s="19">
        <v>81828.25</v>
      </c>
      <c r="AG11" s="19">
        <v>304419.25</v>
      </c>
      <c r="AH11" s="19">
        <v>162746.5</v>
      </c>
      <c r="AI11" s="19">
        <v>50073.02</v>
      </c>
      <c r="AJ11" s="19">
        <v>120805.93</v>
      </c>
      <c r="AK11" s="19">
        <v>70320.56</v>
      </c>
      <c r="AL11" s="19">
        <v>92740.51</v>
      </c>
      <c r="AM11" s="19">
        <v>108754.41</v>
      </c>
      <c r="AN11" s="19">
        <v>390225.35</v>
      </c>
      <c r="AO11" s="19">
        <v>1580673.42</v>
      </c>
      <c r="AP11" s="19">
        <v>35535990.490000002</v>
      </c>
      <c r="AQ11" s="19">
        <v>91835.76</v>
      </c>
      <c r="AR11" s="19">
        <v>20624909.219999999</v>
      </c>
      <c r="AS11" s="19">
        <v>2368990.85</v>
      </c>
      <c r="AT11" s="19">
        <v>1100110.6200000001</v>
      </c>
      <c r="AU11" s="19">
        <v>168538.57</v>
      </c>
      <c r="AV11" s="19">
        <v>168758.37</v>
      </c>
      <c r="AW11" s="19">
        <v>96700.85</v>
      </c>
      <c r="AX11" s="19">
        <v>73895.94</v>
      </c>
      <c r="AY11" s="19">
        <v>119941.52</v>
      </c>
      <c r="AZ11" s="19">
        <v>1425569.54</v>
      </c>
      <c r="BA11" s="19">
        <v>2062340.99</v>
      </c>
      <c r="BB11" s="19">
        <v>457886.27</v>
      </c>
      <c r="BC11" s="19">
        <v>8049471.7199999997</v>
      </c>
      <c r="BD11" s="19">
        <v>1328416.19</v>
      </c>
      <c r="BE11" s="19">
        <v>400695.97</v>
      </c>
      <c r="BF11" s="19">
        <v>6578779.4000000004</v>
      </c>
      <c r="BG11" s="19">
        <v>108944.82</v>
      </c>
      <c r="BH11" s="19">
        <v>139186.65</v>
      </c>
      <c r="BI11" s="19">
        <v>52661.1</v>
      </c>
      <c r="BJ11" s="19">
        <v>1823156.06</v>
      </c>
      <c r="BK11" s="19">
        <v>971979.48</v>
      </c>
      <c r="BL11" s="19">
        <v>17150.84</v>
      </c>
      <c r="BM11" s="19">
        <v>86714.95</v>
      </c>
      <c r="BN11" s="19">
        <v>1074426.21</v>
      </c>
      <c r="BO11" s="19">
        <v>373634.27</v>
      </c>
      <c r="BP11" s="19">
        <v>231876</v>
      </c>
      <c r="BQ11" s="19">
        <v>1634193.93</v>
      </c>
      <c r="BR11" s="19">
        <v>432667.76</v>
      </c>
      <c r="BS11" s="19">
        <v>244079.7</v>
      </c>
      <c r="BT11" s="19">
        <v>140816.42000000001</v>
      </c>
      <c r="BU11" s="19">
        <v>103084.96</v>
      </c>
      <c r="BV11" s="19">
        <v>770667.55</v>
      </c>
      <c r="BW11" s="19">
        <v>670802.37</v>
      </c>
      <c r="BX11" s="19">
        <v>94206.59</v>
      </c>
      <c r="BY11" s="19">
        <v>182294.73</v>
      </c>
      <c r="BZ11" s="19">
        <v>94134.399999999994</v>
      </c>
      <c r="CA11" s="19">
        <v>371964.19</v>
      </c>
      <c r="CB11" s="19">
        <v>23347042.469999999</v>
      </c>
      <c r="CC11" s="19">
        <v>85835.36</v>
      </c>
      <c r="CD11" s="19">
        <v>68733.81</v>
      </c>
      <c r="CE11" s="19">
        <v>98489.77</v>
      </c>
      <c r="CF11" s="19">
        <v>81298.17</v>
      </c>
      <c r="CG11" s="19">
        <v>70154.3</v>
      </c>
      <c r="CH11" s="19">
        <v>31524.27</v>
      </c>
      <c r="CI11" s="19">
        <v>302375.94</v>
      </c>
      <c r="CJ11" s="19">
        <v>295842.06</v>
      </c>
      <c r="CK11" s="19">
        <v>1432659.64</v>
      </c>
      <c r="CL11" s="19">
        <v>220207.4</v>
      </c>
      <c r="CM11" s="19">
        <v>107355.62</v>
      </c>
      <c r="CN11" s="19">
        <v>8111117.3600000003</v>
      </c>
      <c r="CO11" s="19">
        <v>4857568.18</v>
      </c>
      <c r="CP11" s="19">
        <v>692043.6</v>
      </c>
      <c r="CQ11" s="19">
        <v>364244.19</v>
      </c>
      <c r="CR11" s="19">
        <v>75865.52</v>
      </c>
      <c r="CS11" s="19">
        <v>233975.56</v>
      </c>
      <c r="CT11" s="19">
        <v>81024.460000000006</v>
      </c>
      <c r="CU11" s="19">
        <v>55009.51</v>
      </c>
      <c r="CV11" s="19">
        <v>45111.41</v>
      </c>
      <c r="CW11" s="19">
        <v>126416.84</v>
      </c>
      <c r="CX11" s="19">
        <v>229723.19</v>
      </c>
      <c r="CY11" s="19">
        <v>17881.75</v>
      </c>
      <c r="CZ11" s="19">
        <v>593740.59</v>
      </c>
      <c r="DA11" s="19">
        <v>116410.52</v>
      </c>
      <c r="DB11" s="19">
        <v>95574.92</v>
      </c>
      <c r="DC11" s="19">
        <v>105646.58</v>
      </c>
      <c r="DD11" s="19">
        <v>92322.49</v>
      </c>
      <c r="DE11" s="19">
        <v>271844.8</v>
      </c>
      <c r="DF11" s="19">
        <v>7368792.3700000001</v>
      </c>
      <c r="DG11" s="19">
        <v>111390.38</v>
      </c>
      <c r="DH11" s="19">
        <v>944994.79</v>
      </c>
      <c r="DI11" s="19">
        <v>1102286.22</v>
      </c>
      <c r="DJ11" s="19">
        <v>160096.60999999999</v>
      </c>
      <c r="DK11" s="19">
        <v>83084.639999999999</v>
      </c>
      <c r="DL11" s="19">
        <v>2281135.4</v>
      </c>
      <c r="DM11" s="19">
        <v>73325.06</v>
      </c>
      <c r="DN11" s="19">
        <v>592341.09</v>
      </c>
      <c r="DO11" s="19">
        <v>717559.36</v>
      </c>
      <c r="DP11" s="19">
        <v>72978.320000000007</v>
      </c>
      <c r="DQ11" s="19">
        <v>386194.89</v>
      </c>
      <c r="DR11" s="19">
        <v>448426.32</v>
      </c>
      <c r="DS11" s="19">
        <v>187094.92</v>
      </c>
      <c r="DT11" s="19">
        <v>50037.72</v>
      </c>
      <c r="DU11" s="19">
        <v>120892.76</v>
      </c>
      <c r="DV11" s="19">
        <v>46226.44</v>
      </c>
      <c r="DW11" s="19">
        <v>99745.279999999999</v>
      </c>
      <c r="DX11" s="19">
        <v>156022.64000000001</v>
      </c>
      <c r="DY11" s="19">
        <v>199688.26</v>
      </c>
      <c r="DZ11" s="19">
        <v>415059.99</v>
      </c>
      <c r="EA11" s="19">
        <v>571853.12</v>
      </c>
      <c r="EB11" s="19">
        <v>249772.67</v>
      </c>
      <c r="EC11" s="19">
        <v>105755.77</v>
      </c>
      <c r="ED11" s="19">
        <v>571675.65</v>
      </c>
      <c r="EE11" s="19">
        <v>65386.43</v>
      </c>
      <c r="EF11" s="19">
        <v>308826.33</v>
      </c>
      <c r="EG11" s="19">
        <v>113750.55</v>
      </c>
      <c r="EH11" s="19">
        <v>48268.24</v>
      </c>
      <c r="EI11" s="19">
        <v>3132454.33</v>
      </c>
      <c r="EJ11" s="19">
        <v>1938353.6</v>
      </c>
      <c r="EK11" s="19">
        <v>129246.73</v>
      </c>
      <c r="EL11" s="19">
        <v>34606.04</v>
      </c>
      <c r="EM11" s="19">
        <v>233419.31</v>
      </c>
      <c r="EN11" s="19">
        <v>268819.46999999997</v>
      </c>
      <c r="EO11" s="19">
        <v>136616.94</v>
      </c>
      <c r="EP11" s="19">
        <v>210359.41</v>
      </c>
      <c r="EQ11" s="19">
        <v>965470.36</v>
      </c>
      <c r="ER11" s="19">
        <v>197164.53</v>
      </c>
      <c r="ES11" s="19">
        <v>100554.26</v>
      </c>
      <c r="ET11" s="19">
        <v>126251.14</v>
      </c>
      <c r="EU11" s="19">
        <v>178504.5</v>
      </c>
      <c r="EV11" s="19">
        <v>40969.89</v>
      </c>
      <c r="EW11" s="19">
        <v>322223.09000000003</v>
      </c>
      <c r="EX11" s="19">
        <v>18652.48</v>
      </c>
      <c r="EY11" s="19">
        <v>100089.4</v>
      </c>
      <c r="EZ11" s="19">
        <v>86954.8</v>
      </c>
      <c r="FA11" s="19">
        <v>1477975.89</v>
      </c>
      <c r="FB11" s="19">
        <v>442652.12</v>
      </c>
      <c r="FC11" s="19">
        <v>873424.45</v>
      </c>
      <c r="FD11" s="19">
        <v>148658.28</v>
      </c>
      <c r="FE11" s="19">
        <v>61092.55</v>
      </c>
      <c r="FF11" s="19">
        <v>66492.98</v>
      </c>
      <c r="FG11" s="19">
        <v>67384.929999999993</v>
      </c>
      <c r="FH11" s="19">
        <v>105757.98</v>
      </c>
      <c r="FI11" s="19">
        <v>526551.73</v>
      </c>
      <c r="FJ11" s="19">
        <v>812021.07</v>
      </c>
      <c r="FK11" s="19">
        <v>873900.45</v>
      </c>
      <c r="FL11" s="19">
        <v>1724175.57</v>
      </c>
      <c r="FM11" s="19">
        <v>501842.18</v>
      </c>
      <c r="FN11" s="19">
        <v>3329444.55</v>
      </c>
      <c r="FO11" s="19">
        <v>593059.16</v>
      </c>
      <c r="FP11" s="19">
        <v>708872.15</v>
      </c>
      <c r="FQ11" s="19">
        <v>386312.59</v>
      </c>
      <c r="FR11" s="19">
        <v>166974.69</v>
      </c>
      <c r="FS11" s="19">
        <v>68677.86</v>
      </c>
      <c r="FT11" s="19">
        <v>103173.69</v>
      </c>
      <c r="FU11" s="19">
        <v>280355.53000000003</v>
      </c>
      <c r="FV11" s="19">
        <v>183827.67</v>
      </c>
      <c r="FW11" s="19">
        <v>45650.6</v>
      </c>
      <c r="FX11" s="19">
        <v>36862.199999999997</v>
      </c>
      <c r="FY11" s="19">
        <v>0</v>
      </c>
      <c r="FZ11" s="11">
        <f>SUM(C11:FY11)</f>
        <v>234686083.23999998</v>
      </c>
      <c r="GA11" s="11"/>
    </row>
    <row r="12" spans="1:255" x14ac:dyDescent="0.25">
      <c r="A12" t="s">
        <v>0</v>
      </c>
      <c r="C12" s="17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7"/>
      <c r="FX12" s="15"/>
      <c r="FY12" s="17"/>
    </row>
    <row r="13" spans="1:255" x14ac:dyDescent="0.25">
      <c r="A13" t="s">
        <v>425</v>
      </c>
      <c r="C13" s="20">
        <f>C8-C10-C11</f>
        <v>38864454.279999994</v>
      </c>
      <c r="D13" s="20">
        <v>253832418.12177518</v>
      </c>
      <c r="E13" s="20">
        <v>27538627.698000006</v>
      </c>
      <c r="F13" s="20">
        <v>148542753.82100001</v>
      </c>
      <c r="G13" s="20">
        <v>3650532.8863599985</v>
      </c>
      <c r="H13" s="20">
        <v>8559170.1790000014</v>
      </c>
      <c r="I13" s="20">
        <v>54458995.902000003</v>
      </c>
      <c r="J13" s="20">
        <v>17664758.733999997</v>
      </c>
      <c r="K13" s="20">
        <v>2529489.321</v>
      </c>
      <c r="L13" s="20">
        <v>3117535.4856399978</v>
      </c>
      <c r="M13" s="20">
        <v>5121841.9976199996</v>
      </c>
      <c r="N13" s="20">
        <v>375015610.895836</v>
      </c>
      <c r="O13" s="20">
        <v>66008161.186000012</v>
      </c>
      <c r="P13" s="20">
        <v>3338701.352</v>
      </c>
      <c r="Q13" s="20">
        <v>274099293.06199998</v>
      </c>
      <c r="R13" s="20">
        <v>60561146.470468</v>
      </c>
      <c r="S13" s="20">
        <v>3268783.9933800003</v>
      </c>
      <c r="T13" s="20">
        <v>2343924.7256960003</v>
      </c>
      <c r="U13" s="20">
        <v>437352.88410200004</v>
      </c>
      <c r="V13" s="20">
        <v>2891879.4470000002</v>
      </c>
      <c r="W13" s="20">
        <v>3183100.9049999998</v>
      </c>
      <c r="X13" s="20">
        <v>771099.01804799994</v>
      </c>
      <c r="Y13" s="20">
        <v>8636166.3732199986</v>
      </c>
      <c r="Z13" s="20">
        <v>2834868.1830500001</v>
      </c>
      <c r="AA13" s="20">
        <v>151585224.47300002</v>
      </c>
      <c r="AB13" s="20">
        <v>25117730.309000015</v>
      </c>
      <c r="AC13" s="20">
        <v>1914720.9081400007</v>
      </c>
      <c r="AD13" s="20">
        <v>4246681.6201909995</v>
      </c>
      <c r="AE13" s="20">
        <v>1265657.9516640001</v>
      </c>
      <c r="AF13" s="20">
        <v>2045822.135886</v>
      </c>
      <c r="AG13" s="20">
        <v>2921697.99345</v>
      </c>
      <c r="AH13" s="20">
        <v>9775253.6507940013</v>
      </c>
      <c r="AI13" s="20">
        <v>4560894.3950000005</v>
      </c>
      <c r="AJ13" s="20">
        <v>2214680.6094200001</v>
      </c>
      <c r="AK13" s="20">
        <v>1839978.8014399998</v>
      </c>
      <c r="AL13" s="20">
        <v>1551478.325</v>
      </c>
      <c r="AM13" s="20">
        <v>3688429.1250879997</v>
      </c>
      <c r="AN13" s="20">
        <v>267685.0140680006</v>
      </c>
      <c r="AO13" s="20">
        <v>31983046.658607997</v>
      </c>
      <c r="AP13" s="20">
        <v>216156220.60300004</v>
      </c>
      <c r="AQ13" s="20">
        <v>1687216.444649</v>
      </c>
      <c r="AR13" s="20">
        <v>331935821.19399995</v>
      </c>
      <c r="AS13" s="20">
        <v>13287338.909019999</v>
      </c>
      <c r="AT13" s="20">
        <v>13476549.513</v>
      </c>
      <c r="AU13" s="20">
        <v>2684858.4416960008</v>
      </c>
      <c r="AV13" s="20">
        <v>3258296.5399999996</v>
      </c>
      <c r="AW13" s="20">
        <v>3063970.524284</v>
      </c>
      <c r="AX13" s="20">
        <v>867024.45683000004</v>
      </c>
      <c r="AY13" s="20">
        <v>3823907.9199999995</v>
      </c>
      <c r="AZ13" s="20">
        <v>118152732.09439999</v>
      </c>
      <c r="BA13" s="20">
        <v>70293691.596919999</v>
      </c>
      <c r="BB13" s="20">
        <v>73364291.823560014</v>
      </c>
      <c r="BC13" s="20">
        <v>144320281.79535002</v>
      </c>
      <c r="BD13" s="20">
        <v>20752100.750000004</v>
      </c>
      <c r="BE13" s="20">
        <v>8985753.4580000006</v>
      </c>
      <c r="BF13" s="20">
        <v>176637182.24000001</v>
      </c>
      <c r="BG13" s="20">
        <v>8949604.7400000002</v>
      </c>
      <c r="BH13" s="20">
        <v>4994166.3216399997</v>
      </c>
      <c r="BI13" s="20">
        <v>3496628.1928099999</v>
      </c>
      <c r="BJ13" s="20">
        <v>37961746.056639999</v>
      </c>
      <c r="BK13" s="20">
        <v>263809991.78999999</v>
      </c>
      <c r="BL13" s="20">
        <v>2188498.1040000003</v>
      </c>
      <c r="BM13" s="20">
        <v>3923273.160648</v>
      </c>
      <c r="BN13" s="20">
        <v>23414239.869000003</v>
      </c>
      <c r="BO13" s="20">
        <v>9961530.0109700002</v>
      </c>
      <c r="BP13" s="20">
        <v>799743.02535999985</v>
      </c>
      <c r="BQ13" s="20">
        <v>16658257.831529997</v>
      </c>
      <c r="BR13" s="20">
        <v>35371767.910000004</v>
      </c>
      <c r="BS13" s="20">
        <v>7519312.4064500006</v>
      </c>
      <c r="BT13" s="20">
        <v>2125385.8235900006</v>
      </c>
      <c r="BU13" s="20">
        <v>3176555.6740400004</v>
      </c>
      <c r="BV13" s="20">
        <v>0</v>
      </c>
      <c r="BW13" s="20">
        <v>3735497.4529200001</v>
      </c>
      <c r="BX13" s="20">
        <v>440362.88741999993</v>
      </c>
      <c r="BY13" s="20">
        <v>2027956.2019260004</v>
      </c>
      <c r="BZ13" s="20">
        <v>2306407.2930000001</v>
      </c>
      <c r="CA13" s="20">
        <v>326278.30311699997</v>
      </c>
      <c r="CB13" s="20">
        <v>396213636.67600006</v>
      </c>
      <c r="CC13" s="20">
        <v>2641524.2059599999</v>
      </c>
      <c r="CD13" s="20">
        <v>2688683.7503999998</v>
      </c>
      <c r="CE13" s="20">
        <v>1544196.402</v>
      </c>
      <c r="CF13" s="20">
        <v>1503965.0380460001</v>
      </c>
      <c r="CG13" s="20">
        <v>2656956.4300000002</v>
      </c>
      <c r="CH13" s="20">
        <v>1638724.9456239999</v>
      </c>
      <c r="CI13" s="20">
        <v>4405668.5779999997</v>
      </c>
      <c r="CJ13" s="20">
        <v>538344.14330000104</v>
      </c>
      <c r="CK13" s="20">
        <v>36377540.020219997</v>
      </c>
      <c r="CL13" s="20">
        <v>11314648.144660002</v>
      </c>
      <c r="CM13" s="20">
        <v>7074642.0803800002</v>
      </c>
      <c r="CN13" s="20">
        <v>156541271.09740001</v>
      </c>
      <c r="CO13" s="20">
        <v>60898758.780320011</v>
      </c>
      <c r="CP13" s="20">
        <v>5.259994650259614E-4</v>
      </c>
      <c r="CQ13" s="20">
        <v>6680447.3747210009</v>
      </c>
      <c r="CR13" s="20">
        <v>2914253.9008389995</v>
      </c>
      <c r="CS13" s="20">
        <v>2659383.0819760002</v>
      </c>
      <c r="CT13" s="20">
        <v>1304148.14536</v>
      </c>
      <c r="CU13" s="20">
        <v>3708001.4872960006</v>
      </c>
      <c r="CV13" s="20">
        <v>590418.50990799989</v>
      </c>
      <c r="CW13" s="20">
        <v>2001208.0885590001</v>
      </c>
      <c r="CX13" s="20">
        <v>3241728.8049760005</v>
      </c>
      <c r="CY13" s="20">
        <v>880236.58000000007</v>
      </c>
      <c r="CZ13" s="20">
        <v>13224240.129999999</v>
      </c>
      <c r="DA13" s="20">
        <v>1964229.4389999998</v>
      </c>
      <c r="DB13" s="20">
        <v>3201221.1770000001</v>
      </c>
      <c r="DC13" s="20">
        <v>1850067.990492</v>
      </c>
      <c r="DD13" s="20">
        <v>1566537.1754999999</v>
      </c>
      <c r="DE13" s="20">
        <v>1510031.6259500005</v>
      </c>
      <c r="DF13" s="20">
        <v>130010006.33579999</v>
      </c>
      <c r="DG13" s="20">
        <v>626656.56728299998</v>
      </c>
      <c r="DH13" s="20">
        <v>9010345.1044200025</v>
      </c>
      <c r="DI13" s="20">
        <v>11209940.1536</v>
      </c>
      <c r="DJ13" s="20">
        <v>5694741.8570799995</v>
      </c>
      <c r="DK13" s="20">
        <v>4626758.9744999995</v>
      </c>
      <c r="DL13" s="20">
        <v>38383823.356120005</v>
      </c>
      <c r="DM13" s="20">
        <v>3327224.2655400001</v>
      </c>
      <c r="DN13" s="20">
        <v>6938738.273000001</v>
      </c>
      <c r="DO13" s="20">
        <v>24529244.189999998</v>
      </c>
      <c r="DP13" s="20">
        <v>2580378.12</v>
      </c>
      <c r="DQ13" s="20">
        <v>5.8207660913467407E-10</v>
      </c>
      <c r="DR13" s="20">
        <v>12595433.504000001</v>
      </c>
      <c r="DS13" s="20">
        <v>6791729.5869999994</v>
      </c>
      <c r="DT13" s="20">
        <v>3032727.3464609999</v>
      </c>
      <c r="DU13" s="20">
        <v>3861876.9440000001</v>
      </c>
      <c r="DV13" s="20">
        <v>3249253.4040000001</v>
      </c>
      <c r="DW13" s="20">
        <v>3736488.5469260002</v>
      </c>
      <c r="DX13" s="20">
        <v>999917.34384000034</v>
      </c>
      <c r="DY13" s="20">
        <v>1426404.7788799999</v>
      </c>
      <c r="DZ13" s="20">
        <v>3445547.0411939994</v>
      </c>
      <c r="EA13" s="20">
        <v>1.1641532182693481E-10</v>
      </c>
      <c r="EB13" s="20">
        <v>4173238.3499999996</v>
      </c>
      <c r="EC13" s="20">
        <v>2925947.878</v>
      </c>
      <c r="ED13" s="20">
        <v>0</v>
      </c>
      <c r="EE13" s="20">
        <v>2769736.5459999996</v>
      </c>
      <c r="EF13" s="20">
        <v>13269885.002824999</v>
      </c>
      <c r="EG13" s="20">
        <v>2828005.014</v>
      </c>
      <c r="EH13" s="20">
        <v>3303204.5769999996</v>
      </c>
      <c r="EI13" s="20">
        <v>120831850.597</v>
      </c>
      <c r="EJ13" s="20">
        <v>75028522.403000012</v>
      </c>
      <c r="EK13" s="20">
        <v>3598146.9813699992</v>
      </c>
      <c r="EL13" s="20">
        <v>3472131.3097200003</v>
      </c>
      <c r="EM13" s="20">
        <v>2578106.4401519997</v>
      </c>
      <c r="EN13" s="20">
        <v>8697123.6819999982</v>
      </c>
      <c r="EO13" s="20">
        <v>3076004.611</v>
      </c>
      <c r="EP13" s="20">
        <v>1774036.1293800005</v>
      </c>
      <c r="EQ13" s="20">
        <v>15437799.556612002</v>
      </c>
      <c r="ER13" s="20">
        <v>1594245.0200300005</v>
      </c>
      <c r="ES13" s="20">
        <v>2173353.0224980004</v>
      </c>
      <c r="ET13" s="20">
        <v>2475460.0129999998</v>
      </c>
      <c r="EU13" s="20">
        <v>5765704.5529999994</v>
      </c>
      <c r="EV13" s="20">
        <v>635529.06802000001</v>
      </c>
      <c r="EW13" s="20">
        <v>3142682.2188269999</v>
      </c>
      <c r="EX13" s="20">
        <v>2922722.3816899997</v>
      </c>
      <c r="EY13" s="20">
        <v>7291690.5389999999</v>
      </c>
      <c r="EZ13" s="20">
        <v>1724256.5298420002</v>
      </c>
      <c r="FA13" s="20">
        <v>1408539.8964000053</v>
      </c>
      <c r="FB13" s="20">
        <v>3.3000005641952157E-3</v>
      </c>
      <c r="FC13" s="20">
        <v>10231732.308700001</v>
      </c>
      <c r="FD13" s="20">
        <v>3656738.2670000005</v>
      </c>
      <c r="FE13" s="20">
        <v>1205060.9443880001</v>
      </c>
      <c r="FF13" s="20">
        <v>2730192.4909999999</v>
      </c>
      <c r="FG13" s="20">
        <v>1674474.4070000004</v>
      </c>
      <c r="FH13" s="20">
        <v>539958.49071199994</v>
      </c>
      <c r="FI13" s="20">
        <v>2713518.3779999991</v>
      </c>
      <c r="FJ13" s="20">
        <v>0</v>
      </c>
      <c r="FK13" s="20">
        <v>0</v>
      </c>
      <c r="FL13" s="20">
        <v>17696731.979999997</v>
      </c>
      <c r="FM13" s="20">
        <v>9653248.8029000051</v>
      </c>
      <c r="FN13" s="20">
        <v>153345064.08099997</v>
      </c>
      <c r="FO13" s="20">
        <v>4.8099999548867345E-3</v>
      </c>
      <c r="FP13" s="20">
        <v>2817004.9753930033</v>
      </c>
      <c r="FQ13" s="20">
        <v>3.249998961109668E-3</v>
      </c>
      <c r="FR13" s="20">
        <v>0</v>
      </c>
      <c r="FS13" s="20">
        <v>240901.23451999982</v>
      </c>
      <c r="FT13" s="20">
        <v>2.8799997526220977E-3</v>
      </c>
      <c r="FU13" s="20">
        <v>6066396.4729499994</v>
      </c>
      <c r="FV13" s="20">
        <v>5367297.0962400008</v>
      </c>
      <c r="FW13" s="20">
        <v>2558784.6400099997</v>
      </c>
      <c r="FX13" s="20">
        <v>911392.60182500002</v>
      </c>
      <c r="FY13" s="20">
        <f>ROUND(FY8-FY10-FY11,2)</f>
        <v>224940206.09</v>
      </c>
      <c r="FZ13" s="11">
        <f>SUM(C13:FY13)</f>
        <v>4996842665.3470173</v>
      </c>
      <c r="GA13" s="11"/>
      <c r="GB13" s="11"/>
    </row>
    <row r="14" spans="1:255" x14ac:dyDescent="0.25">
      <c r="A14" t="s">
        <v>400</v>
      </c>
      <c r="C14" s="21">
        <v>5</v>
      </c>
      <c r="D14" s="21">
        <v>5</v>
      </c>
      <c r="E14" s="21">
        <v>5</v>
      </c>
      <c r="F14" s="21">
        <v>5</v>
      </c>
      <c r="G14" s="21">
        <v>5</v>
      </c>
      <c r="H14" s="21">
        <v>5</v>
      </c>
      <c r="I14" s="21">
        <v>5</v>
      </c>
      <c r="J14" s="21">
        <v>5</v>
      </c>
      <c r="K14" s="21">
        <v>5</v>
      </c>
      <c r="L14" s="21">
        <v>5</v>
      </c>
      <c r="M14" s="21">
        <v>5</v>
      </c>
      <c r="N14" s="21">
        <v>5</v>
      </c>
      <c r="O14" s="21">
        <v>5</v>
      </c>
      <c r="P14" s="21">
        <v>5</v>
      </c>
      <c r="Q14" s="21">
        <v>5</v>
      </c>
      <c r="R14" s="21">
        <v>5</v>
      </c>
      <c r="S14" s="21">
        <v>5</v>
      </c>
      <c r="T14" s="21">
        <v>5</v>
      </c>
      <c r="U14" s="21">
        <v>5</v>
      </c>
      <c r="V14" s="21">
        <v>5</v>
      </c>
      <c r="W14" s="21">
        <v>5</v>
      </c>
      <c r="X14" s="21">
        <v>5</v>
      </c>
      <c r="Y14" s="21">
        <v>5</v>
      </c>
      <c r="Z14" s="21">
        <v>5</v>
      </c>
      <c r="AA14" s="21">
        <v>5</v>
      </c>
      <c r="AB14" s="21">
        <v>5</v>
      </c>
      <c r="AC14" s="21">
        <v>5</v>
      </c>
      <c r="AD14" s="21">
        <v>5</v>
      </c>
      <c r="AE14" s="21">
        <v>5</v>
      </c>
      <c r="AF14" s="21">
        <v>5</v>
      </c>
      <c r="AG14" s="21">
        <v>5</v>
      </c>
      <c r="AH14" s="21">
        <v>5</v>
      </c>
      <c r="AI14" s="21">
        <v>5</v>
      </c>
      <c r="AJ14" s="21">
        <v>5</v>
      </c>
      <c r="AK14" s="21">
        <v>5</v>
      </c>
      <c r="AL14" s="21">
        <v>5</v>
      </c>
      <c r="AM14" s="21">
        <v>5</v>
      </c>
      <c r="AN14" s="21">
        <v>5</v>
      </c>
      <c r="AO14" s="21">
        <v>5</v>
      </c>
      <c r="AP14" s="21">
        <v>5</v>
      </c>
      <c r="AQ14" s="21">
        <v>5</v>
      </c>
      <c r="AR14" s="21">
        <v>5</v>
      </c>
      <c r="AS14" s="21">
        <v>5</v>
      </c>
      <c r="AT14" s="21">
        <v>5</v>
      </c>
      <c r="AU14" s="21">
        <v>5</v>
      </c>
      <c r="AV14" s="21">
        <v>5</v>
      </c>
      <c r="AW14" s="21">
        <v>5</v>
      </c>
      <c r="AX14" s="21">
        <v>5</v>
      </c>
      <c r="AY14" s="21">
        <v>5</v>
      </c>
      <c r="AZ14" s="21">
        <v>5</v>
      </c>
      <c r="BA14" s="21">
        <v>5</v>
      </c>
      <c r="BB14" s="21">
        <v>5</v>
      </c>
      <c r="BC14" s="21">
        <v>5</v>
      </c>
      <c r="BD14" s="21">
        <v>5</v>
      </c>
      <c r="BE14" s="21">
        <v>5</v>
      </c>
      <c r="BF14" s="21">
        <v>5</v>
      </c>
      <c r="BG14" s="21">
        <v>5</v>
      </c>
      <c r="BH14" s="21">
        <v>5</v>
      </c>
      <c r="BI14" s="21">
        <v>5</v>
      </c>
      <c r="BJ14" s="21">
        <v>5</v>
      </c>
      <c r="BK14" s="21">
        <v>5</v>
      </c>
      <c r="BL14" s="21">
        <v>5</v>
      </c>
      <c r="BM14" s="21">
        <v>5</v>
      </c>
      <c r="BN14" s="21">
        <v>5</v>
      </c>
      <c r="BO14" s="21">
        <v>5</v>
      </c>
      <c r="BP14" s="21">
        <v>5</v>
      </c>
      <c r="BQ14" s="21">
        <v>5</v>
      </c>
      <c r="BR14" s="21">
        <v>5</v>
      </c>
      <c r="BS14" s="21">
        <v>5</v>
      </c>
      <c r="BT14" s="21">
        <v>5</v>
      </c>
      <c r="BU14" s="21">
        <v>5</v>
      </c>
      <c r="BV14" s="21">
        <v>5</v>
      </c>
      <c r="BW14" s="21">
        <v>5</v>
      </c>
      <c r="BX14" s="21">
        <v>5</v>
      </c>
      <c r="BY14" s="21">
        <v>5</v>
      </c>
      <c r="BZ14" s="21">
        <v>5</v>
      </c>
      <c r="CA14" s="21">
        <v>5</v>
      </c>
      <c r="CB14" s="21">
        <v>5</v>
      </c>
      <c r="CC14" s="21">
        <v>5</v>
      </c>
      <c r="CD14" s="21">
        <v>5</v>
      </c>
      <c r="CE14" s="21">
        <v>5</v>
      </c>
      <c r="CF14" s="21">
        <v>5</v>
      </c>
      <c r="CG14" s="21">
        <v>5</v>
      </c>
      <c r="CH14" s="21">
        <v>5</v>
      </c>
      <c r="CI14" s="21">
        <v>5</v>
      </c>
      <c r="CJ14" s="21">
        <v>5</v>
      </c>
      <c r="CK14" s="21">
        <v>5</v>
      </c>
      <c r="CL14" s="21">
        <v>5</v>
      </c>
      <c r="CM14" s="21">
        <v>5</v>
      </c>
      <c r="CN14" s="21">
        <v>5</v>
      </c>
      <c r="CO14" s="21">
        <v>5</v>
      </c>
      <c r="CP14" s="21">
        <v>5</v>
      </c>
      <c r="CQ14" s="21">
        <v>5</v>
      </c>
      <c r="CR14" s="21">
        <v>5</v>
      </c>
      <c r="CS14" s="21">
        <v>5</v>
      </c>
      <c r="CT14" s="21">
        <v>5</v>
      </c>
      <c r="CU14" s="21">
        <v>5</v>
      </c>
      <c r="CV14" s="21">
        <v>5</v>
      </c>
      <c r="CW14" s="21">
        <v>5</v>
      </c>
      <c r="CX14" s="21">
        <v>5</v>
      </c>
      <c r="CY14" s="21">
        <v>5</v>
      </c>
      <c r="CZ14" s="21">
        <v>5</v>
      </c>
      <c r="DA14" s="21">
        <v>5</v>
      </c>
      <c r="DB14" s="21">
        <v>5</v>
      </c>
      <c r="DC14" s="21">
        <v>5</v>
      </c>
      <c r="DD14" s="21">
        <v>5</v>
      </c>
      <c r="DE14" s="21">
        <v>5</v>
      </c>
      <c r="DF14" s="21">
        <v>5</v>
      </c>
      <c r="DG14" s="21">
        <v>5</v>
      </c>
      <c r="DH14" s="21">
        <v>5</v>
      </c>
      <c r="DI14" s="21">
        <v>5</v>
      </c>
      <c r="DJ14" s="21">
        <v>5</v>
      </c>
      <c r="DK14" s="21">
        <v>5</v>
      </c>
      <c r="DL14" s="21">
        <v>5</v>
      </c>
      <c r="DM14" s="21">
        <v>5</v>
      </c>
      <c r="DN14" s="21">
        <v>5</v>
      </c>
      <c r="DO14" s="21">
        <v>5</v>
      </c>
      <c r="DP14" s="21">
        <v>5</v>
      </c>
      <c r="DQ14" s="21">
        <v>5</v>
      </c>
      <c r="DR14" s="21">
        <v>5</v>
      </c>
      <c r="DS14" s="21">
        <v>5</v>
      </c>
      <c r="DT14" s="21">
        <v>5</v>
      </c>
      <c r="DU14" s="21">
        <v>5</v>
      </c>
      <c r="DV14" s="21">
        <v>5</v>
      </c>
      <c r="DW14" s="21">
        <v>5</v>
      </c>
      <c r="DX14" s="21">
        <v>5</v>
      </c>
      <c r="DY14" s="21">
        <v>5</v>
      </c>
      <c r="DZ14" s="21">
        <v>5</v>
      </c>
      <c r="EA14" s="21">
        <v>5</v>
      </c>
      <c r="EB14" s="21">
        <v>5</v>
      </c>
      <c r="EC14" s="21">
        <v>5</v>
      </c>
      <c r="ED14" s="21">
        <v>5</v>
      </c>
      <c r="EE14" s="21">
        <v>5</v>
      </c>
      <c r="EF14" s="21">
        <v>5</v>
      </c>
      <c r="EG14" s="21">
        <v>5</v>
      </c>
      <c r="EH14" s="21">
        <v>5</v>
      </c>
      <c r="EI14" s="21">
        <v>5</v>
      </c>
      <c r="EJ14" s="21">
        <v>5</v>
      </c>
      <c r="EK14" s="21">
        <v>5</v>
      </c>
      <c r="EL14" s="21">
        <v>5</v>
      </c>
      <c r="EM14" s="21">
        <v>5</v>
      </c>
      <c r="EN14" s="21">
        <v>5</v>
      </c>
      <c r="EO14" s="21">
        <v>5</v>
      </c>
      <c r="EP14" s="21">
        <v>5</v>
      </c>
      <c r="EQ14" s="21">
        <v>5</v>
      </c>
      <c r="ER14" s="21">
        <v>5</v>
      </c>
      <c r="ES14" s="21">
        <v>5</v>
      </c>
      <c r="ET14" s="21">
        <v>5</v>
      </c>
      <c r="EU14" s="21">
        <v>5</v>
      </c>
      <c r="EV14" s="21">
        <v>5</v>
      </c>
      <c r="EW14" s="21">
        <v>5</v>
      </c>
      <c r="EX14" s="21">
        <v>5</v>
      </c>
      <c r="EY14" s="21">
        <v>5</v>
      </c>
      <c r="EZ14" s="21">
        <v>5</v>
      </c>
      <c r="FA14" s="21">
        <v>5</v>
      </c>
      <c r="FB14" s="21">
        <v>5</v>
      </c>
      <c r="FC14" s="21">
        <v>5</v>
      </c>
      <c r="FD14" s="21">
        <v>5</v>
      </c>
      <c r="FE14" s="21">
        <v>5</v>
      </c>
      <c r="FF14" s="21">
        <v>5</v>
      </c>
      <c r="FG14" s="21">
        <v>5</v>
      </c>
      <c r="FH14" s="21">
        <v>5</v>
      </c>
      <c r="FI14" s="21">
        <v>5</v>
      </c>
      <c r="FJ14" s="21">
        <v>5</v>
      </c>
      <c r="FK14" s="21">
        <v>5</v>
      </c>
      <c r="FL14" s="21">
        <v>5</v>
      </c>
      <c r="FM14" s="21">
        <v>5</v>
      </c>
      <c r="FN14" s="21">
        <v>5</v>
      </c>
      <c r="FO14" s="21">
        <v>5</v>
      </c>
      <c r="FP14" s="21">
        <v>5</v>
      </c>
      <c r="FQ14" s="21">
        <v>5</v>
      </c>
      <c r="FR14" s="21">
        <v>5</v>
      </c>
      <c r="FS14" s="21">
        <v>5</v>
      </c>
      <c r="FT14" s="21">
        <v>5</v>
      </c>
      <c r="FU14" s="21">
        <v>5</v>
      </c>
      <c r="FV14" s="21">
        <v>5</v>
      </c>
      <c r="FW14" s="21">
        <v>5</v>
      </c>
      <c r="FX14" s="21">
        <v>5</v>
      </c>
      <c r="FY14" s="21">
        <v>5</v>
      </c>
      <c r="FZ14" s="22"/>
      <c r="GA14" s="11"/>
    </row>
    <row r="15" spans="1:255" x14ac:dyDescent="0.25">
      <c r="A15" t="s">
        <v>401</v>
      </c>
      <c r="C15" s="17">
        <f>C13</f>
        <v>38864454.279999994</v>
      </c>
      <c r="D15" s="17">
        <f t="shared" ref="D15:BO15" si="0">D13</f>
        <v>253832418.12177518</v>
      </c>
      <c r="E15" s="17">
        <f t="shared" si="0"/>
        <v>27538627.698000006</v>
      </c>
      <c r="F15" s="17">
        <f t="shared" si="0"/>
        <v>148542753.82100001</v>
      </c>
      <c r="G15" s="17">
        <f t="shared" si="0"/>
        <v>3650532.8863599985</v>
      </c>
      <c r="H15" s="17">
        <f t="shared" si="0"/>
        <v>8559170.1790000014</v>
      </c>
      <c r="I15" s="17">
        <f t="shared" si="0"/>
        <v>54458995.902000003</v>
      </c>
      <c r="J15" s="17">
        <f t="shared" si="0"/>
        <v>17664758.733999997</v>
      </c>
      <c r="K15" s="17">
        <f t="shared" si="0"/>
        <v>2529489.321</v>
      </c>
      <c r="L15" s="17">
        <f t="shared" si="0"/>
        <v>3117535.4856399978</v>
      </c>
      <c r="M15" s="17">
        <f t="shared" si="0"/>
        <v>5121841.9976199996</v>
      </c>
      <c r="N15" s="17">
        <f t="shared" si="0"/>
        <v>375015610.895836</v>
      </c>
      <c r="O15" s="17">
        <f t="shared" si="0"/>
        <v>66008161.186000012</v>
      </c>
      <c r="P15" s="17">
        <f t="shared" si="0"/>
        <v>3338701.352</v>
      </c>
      <c r="Q15" s="17">
        <f t="shared" si="0"/>
        <v>274099293.06199998</v>
      </c>
      <c r="R15" s="17">
        <f t="shared" si="0"/>
        <v>60561146.470468</v>
      </c>
      <c r="S15" s="17">
        <f t="shared" si="0"/>
        <v>3268783.9933800003</v>
      </c>
      <c r="T15" s="17">
        <f t="shared" si="0"/>
        <v>2343924.7256960003</v>
      </c>
      <c r="U15" s="17">
        <f t="shared" si="0"/>
        <v>437352.88410200004</v>
      </c>
      <c r="V15" s="17">
        <f t="shared" si="0"/>
        <v>2891879.4470000002</v>
      </c>
      <c r="W15" s="17">
        <f t="shared" si="0"/>
        <v>3183100.9049999998</v>
      </c>
      <c r="X15" s="17">
        <f t="shared" si="0"/>
        <v>771099.01804799994</v>
      </c>
      <c r="Y15" s="17">
        <f t="shared" si="0"/>
        <v>8636166.3732199986</v>
      </c>
      <c r="Z15" s="17">
        <f t="shared" si="0"/>
        <v>2834868.1830500001</v>
      </c>
      <c r="AA15" s="17">
        <f t="shared" si="0"/>
        <v>151585224.47300002</v>
      </c>
      <c r="AB15" s="17">
        <f t="shared" si="0"/>
        <v>25117730.309000015</v>
      </c>
      <c r="AC15" s="17">
        <f t="shared" si="0"/>
        <v>1914720.9081400007</v>
      </c>
      <c r="AD15" s="17">
        <f t="shared" si="0"/>
        <v>4246681.6201909995</v>
      </c>
      <c r="AE15" s="17">
        <f t="shared" si="0"/>
        <v>1265657.9516640001</v>
      </c>
      <c r="AF15" s="17">
        <f t="shared" si="0"/>
        <v>2045822.135886</v>
      </c>
      <c r="AG15" s="17">
        <f t="shared" si="0"/>
        <v>2921697.99345</v>
      </c>
      <c r="AH15" s="17">
        <f t="shared" si="0"/>
        <v>9775253.6507940013</v>
      </c>
      <c r="AI15" s="17">
        <f t="shared" si="0"/>
        <v>4560894.3950000005</v>
      </c>
      <c r="AJ15" s="17">
        <f t="shared" si="0"/>
        <v>2214680.6094200001</v>
      </c>
      <c r="AK15" s="17">
        <f t="shared" si="0"/>
        <v>1839978.8014399998</v>
      </c>
      <c r="AL15" s="17">
        <f t="shared" si="0"/>
        <v>1551478.325</v>
      </c>
      <c r="AM15" s="17">
        <f t="shared" si="0"/>
        <v>3688429.1250879997</v>
      </c>
      <c r="AN15" s="17">
        <f t="shared" si="0"/>
        <v>267685.0140680006</v>
      </c>
      <c r="AO15" s="17">
        <f t="shared" si="0"/>
        <v>31983046.658607997</v>
      </c>
      <c r="AP15" s="17">
        <f t="shared" si="0"/>
        <v>216156220.60300004</v>
      </c>
      <c r="AQ15" s="17">
        <f t="shared" si="0"/>
        <v>1687216.444649</v>
      </c>
      <c r="AR15" s="17">
        <f t="shared" si="0"/>
        <v>331935821.19399995</v>
      </c>
      <c r="AS15" s="17">
        <f t="shared" si="0"/>
        <v>13287338.909019999</v>
      </c>
      <c r="AT15" s="17">
        <f t="shared" si="0"/>
        <v>13476549.513</v>
      </c>
      <c r="AU15" s="17">
        <f t="shared" si="0"/>
        <v>2684858.4416960008</v>
      </c>
      <c r="AV15" s="17">
        <f t="shared" si="0"/>
        <v>3258296.5399999996</v>
      </c>
      <c r="AW15" s="17">
        <f t="shared" si="0"/>
        <v>3063970.524284</v>
      </c>
      <c r="AX15" s="17">
        <f t="shared" si="0"/>
        <v>867024.45683000004</v>
      </c>
      <c r="AY15" s="17">
        <f t="shared" si="0"/>
        <v>3823907.9199999995</v>
      </c>
      <c r="AZ15" s="17">
        <f t="shared" si="0"/>
        <v>118152732.09439999</v>
      </c>
      <c r="BA15" s="17">
        <f t="shared" si="0"/>
        <v>70293691.596919999</v>
      </c>
      <c r="BB15" s="17">
        <f t="shared" si="0"/>
        <v>73364291.823560014</v>
      </c>
      <c r="BC15" s="17">
        <f t="shared" si="0"/>
        <v>144320281.79535002</v>
      </c>
      <c r="BD15" s="17">
        <f t="shared" si="0"/>
        <v>20752100.750000004</v>
      </c>
      <c r="BE15" s="17">
        <f t="shared" si="0"/>
        <v>8985753.4580000006</v>
      </c>
      <c r="BF15" s="17">
        <f t="shared" si="0"/>
        <v>176637182.24000001</v>
      </c>
      <c r="BG15" s="17">
        <f t="shared" si="0"/>
        <v>8949604.7400000002</v>
      </c>
      <c r="BH15" s="17">
        <f t="shared" si="0"/>
        <v>4994166.3216399997</v>
      </c>
      <c r="BI15" s="17">
        <f t="shared" si="0"/>
        <v>3496628.1928099999</v>
      </c>
      <c r="BJ15" s="17">
        <f t="shared" si="0"/>
        <v>37961746.056639999</v>
      </c>
      <c r="BK15" s="17">
        <f t="shared" si="0"/>
        <v>263809991.78999999</v>
      </c>
      <c r="BL15" s="17">
        <f t="shared" si="0"/>
        <v>2188498.1040000003</v>
      </c>
      <c r="BM15" s="17">
        <v>3919411.3238441823</v>
      </c>
      <c r="BN15" s="17">
        <f t="shared" si="0"/>
        <v>23414239.869000003</v>
      </c>
      <c r="BO15" s="17">
        <f t="shared" si="0"/>
        <v>9961530.0109700002</v>
      </c>
      <c r="BP15" s="17">
        <f t="shared" ref="BP15:EA15" si="1">BP13</f>
        <v>799743.02535999985</v>
      </c>
      <c r="BQ15" s="17">
        <f t="shared" si="1"/>
        <v>16658257.831529997</v>
      </c>
      <c r="BR15" s="17">
        <f t="shared" si="1"/>
        <v>35371767.910000004</v>
      </c>
      <c r="BS15" s="17">
        <f t="shared" si="1"/>
        <v>7519312.4064500006</v>
      </c>
      <c r="BT15" s="17">
        <f t="shared" si="1"/>
        <v>2125385.8235900006</v>
      </c>
      <c r="BU15" s="17">
        <f t="shared" si="1"/>
        <v>3176555.6740400004</v>
      </c>
      <c r="BV15" s="17">
        <f t="shared" si="1"/>
        <v>0</v>
      </c>
      <c r="BW15" s="17">
        <f t="shared" si="1"/>
        <v>3735497.4529200001</v>
      </c>
      <c r="BX15" s="17">
        <f t="shared" si="1"/>
        <v>440362.88741999993</v>
      </c>
      <c r="BY15" s="17">
        <f t="shared" si="1"/>
        <v>2027956.2019260004</v>
      </c>
      <c r="BZ15" s="17">
        <f t="shared" si="1"/>
        <v>2306407.2930000001</v>
      </c>
      <c r="CA15" s="17">
        <f t="shared" si="1"/>
        <v>326278.30311699997</v>
      </c>
      <c r="CB15" s="17">
        <f t="shared" si="1"/>
        <v>396213636.67600006</v>
      </c>
      <c r="CC15" s="17">
        <f t="shared" si="1"/>
        <v>2641524.2059599999</v>
      </c>
      <c r="CD15" s="17">
        <f t="shared" si="1"/>
        <v>2688683.7503999998</v>
      </c>
      <c r="CE15" s="17">
        <f t="shared" si="1"/>
        <v>1544196.402</v>
      </c>
      <c r="CF15" s="17">
        <f t="shared" si="1"/>
        <v>1503965.0380460001</v>
      </c>
      <c r="CG15" s="17">
        <f t="shared" si="1"/>
        <v>2656956.4300000002</v>
      </c>
      <c r="CH15" s="17">
        <f t="shared" si="1"/>
        <v>1638724.9456239999</v>
      </c>
      <c r="CI15" s="17">
        <f t="shared" si="1"/>
        <v>4405668.5779999997</v>
      </c>
      <c r="CJ15" s="17">
        <f t="shared" si="1"/>
        <v>538344.14330000104</v>
      </c>
      <c r="CK15" s="17">
        <f t="shared" si="1"/>
        <v>36377540.020219997</v>
      </c>
      <c r="CL15" s="17">
        <f t="shared" si="1"/>
        <v>11314648.144660002</v>
      </c>
      <c r="CM15" s="17">
        <f t="shared" si="1"/>
        <v>7074642.0803800002</v>
      </c>
      <c r="CN15" s="17">
        <f t="shared" si="1"/>
        <v>156541271.09740001</v>
      </c>
      <c r="CO15" s="17">
        <f t="shared" si="1"/>
        <v>60898758.780320011</v>
      </c>
      <c r="CP15" s="17">
        <f t="shared" si="1"/>
        <v>5.259994650259614E-4</v>
      </c>
      <c r="CQ15" s="17">
        <f t="shared" si="1"/>
        <v>6680447.3747210009</v>
      </c>
      <c r="CR15" s="17">
        <f t="shared" si="1"/>
        <v>2914253.9008389995</v>
      </c>
      <c r="CS15" s="17">
        <f t="shared" si="1"/>
        <v>2659383.0819760002</v>
      </c>
      <c r="CT15" s="17">
        <f t="shared" si="1"/>
        <v>1304148.14536</v>
      </c>
      <c r="CU15" s="17">
        <f t="shared" si="1"/>
        <v>3708001.4872960006</v>
      </c>
      <c r="CV15" s="17">
        <f t="shared" si="1"/>
        <v>590418.50990799989</v>
      </c>
      <c r="CW15" s="17">
        <f t="shared" si="1"/>
        <v>2001208.0885590001</v>
      </c>
      <c r="CX15" s="17">
        <f t="shared" si="1"/>
        <v>3241728.8049760005</v>
      </c>
      <c r="CY15" s="17">
        <f t="shared" si="1"/>
        <v>880236.58000000007</v>
      </c>
      <c r="CZ15" s="17">
        <f t="shared" si="1"/>
        <v>13224240.129999999</v>
      </c>
      <c r="DA15" s="17">
        <f t="shared" si="1"/>
        <v>1964229.4389999998</v>
      </c>
      <c r="DB15" s="17">
        <f t="shared" si="1"/>
        <v>3201221.1770000001</v>
      </c>
      <c r="DC15" s="17">
        <f t="shared" si="1"/>
        <v>1850067.990492</v>
      </c>
      <c r="DD15" s="17">
        <f t="shared" si="1"/>
        <v>1566537.1754999999</v>
      </c>
      <c r="DE15" s="17">
        <f t="shared" si="1"/>
        <v>1510031.6259500005</v>
      </c>
      <c r="DF15" s="17">
        <f t="shared" si="1"/>
        <v>130010006.33579999</v>
      </c>
      <c r="DG15" s="17">
        <f t="shared" si="1"/>
        <v>626656.56728299998</v>
      </c>
      <c r="DH15" s="17">
        <f t="shared" si="1"/>
        <v>9010345.1044200025</v>
      </c>
      <c r="DI15" s="17">
        <f t="shared" si="1"/>
        <v>11209940.1536</v>
      </c>
      <c r="DJ15" s="17">
        <f t="shared" si="1"/>
        <v>5694741.8570799995</v>
      </c>
      <c r="DK15" s="17">
        <f t="shared" si="1"/>
        <v>4626758.9744999995</v>
      </c>
      <c r="DL15" s="17">
        <f t="shared" si="1"/>
        <v>38383823.356120005</v>
      </c>
      <c r="DM15" s="17">
        <f t="shared" si="1"/>
        <v>3327224.2655400001</v>
      </c>
      <c r="DN15" s="17">
        <f t="shared" si="1"/>
        <v>6938738.273000001</v>
      </c>
      <c r="DO15" s="17">
        <f t="shared" si="1"/>
        <v>24529244.189999998</v>
      </c>
      <c r="DP15" s="17">
        <f t="shared" si="1"/>
        <v>2580378.12</v>
      </c>
      <c r="DQ15" s="17">
        <f t="shared" si="1"/>
        <v>5.8207660913467407E-10</v>
      </c>
      <c r="DR15" s="17">
        <f t="shared" si="1"/>
        <v>12595433.504000001</v>
      </c>
      <c r="DS15" s="17">
        <f t="shared" si="1"/>
        <v>6791729.5869999994</v>
      </c>
      <c r="DT15" s="17">
        <f t="shared" si="1"/>
        <v>3032727.3464609999</v>
      </c>
      <c r="DU15" s="17">
        <f t="shared" si="1"/>
        <v>3861876.9440000001</v>
      </c>
      <c r="DV15" s="17">
        <f t="shared" si="1"/>
        <v>3249253.4040000001</v>
      </c>
      <c r="DW15" s="17">
        <f t="shared" si="1"/>
        <v>3736488.5469260002</v>
      </c>
      <c r="DX15" s="17">
        <f t="shared" si="1"/>
        <v>999917.34384000034</v>
      </c>
      <c r="DY15" s="17">
        <f t="shared" si="1"/>
        <v>1426404.7788799999</v>
      </c>
      <c r="DZ15" s="17">
        <f t="shared" si="1"/>
        <v>3445547.0411939994</v>
      </c>
      <c r="EA15" s="17">
        <f t="shared" si="1"/>
        <v>1.1641532182693481E-10</v>
      </c>
      <c r="EB15" s="17">
        <f t="shared" ref="EB15:FY15" si="2">EB13</f>
        <v>4173238.3499999996</v>
      </c>
      <c r="EC15" s="17">
        <f t="shared" si="2"/>
        <v>2925947.878</v>
      </c>
      <c r="ED15" s="17">
        <f t="shared" si="2"/>
        <v>0</v>
      </c>
      <c r="EE15" s="17">
        <f t="shared" si="2"/>
        <v>2769736.5459999996</v>
      </c>
      <c r="EF15" s="17">
        <f t="shared" si="2"/>
        <v>13269885.002824999</v>
      </c>
      <c r="EG15" s="17">
        <f t="shared" si="2"/>
        <v>2828005.014</v>
      </c>
      <c r="EH15" s="17">
        <f t="shared" si="2"/>
        <v>3303204.5769999996</v>
      </c>
      <c r="EI15" s="17">
        <f t="shared" si="2"/>
        <v>120831850.597</v>
      </c>
      <c r="EJ15" s="17">
        <f t="shared" si="2"/>
        <v>75028522.403000012</v>
      </c>
      <c r="EK15" s="17">
        <f t="shared" si="2"/>
        <v>3598146.9813699992</v>
      </c>
      <c r="EL15" s="17">
        <f t="shared" si="2"/>
        <v>3472131.3097200003</v>
      </c>
      <c r="EM15" s="17">
        <f t="shared" si="2"/>
        <v>2578106.4401519997</v>
      </c>
      <c r="EN15" s="17">
        <f t="shared" si="2"/>
        <v>8697123.6819999982</v>
      </c>
      <c r="EO15" s="17">
        <f t="shared" si="2"/>
        <v>3076004.611</v>
      </c>
      <c r="EP15" s="17">
        <f t="shared" si="2"/>
        <v>1774036.1293800005</v>
      </c>
      <c r="EQ15" s="17">
        <f t="shared" si="2"/>
        <v>15437799.556612002</v>
      </c>
      <c r="ER15" s="17">
        <v>1547472.3199357663</v>
      </c>
      <c r="ES15" s="17">
        <f t="shared" si="2"/>
        <v>2173353.0224980004</v>
      </c>
      <c r="ET15" s="17">
        <f t="shared" si="2"/>
        <v>2475460.0129999998</v>
      </c>
      <c r="EU15" s="17">
        <f t="shared" si="2"/>
        <v>5765704.5529999994</v>
      </c>
      <c r="EV15" s="17">
        <f t="shared" si="2"/>
        <v>635529.06802000001</v>
      </c>
      <c r="EW15" s="17">
        <f t="shared" si="2"/>
        <v>3142682.2188269999</v>
      </c>
      <c r="EX15" s="17">
        <f t="shared" si="2"/>
        <v>2922722.3816899997</v>
      </c>
      <c r="EY15" s="17">
        <f t="shared" si="2"/>
        <v>7291690.5389999999</v>
      </c>
      <c r="EZ15" s="17">
        <f t="shared" si="2"/>
        <v>1724256.5298420002</v>
      </c>
      <c r="FA15" s="17">
        <f t="shared" si="2"/>
        <v>1408539.8964000053</v>
      </c>
      <c r="FB15" s="17">
        <f t="shared" si="2"/>
        <v>3.3000005641952157E-3</v>
      </c>
      <c r="FC15" s="17">
        <f t="shared" si="2"/>
        <v>10231732.308700001</v>
      </c>
      <c r="FD15" s="17">
        <f t="shared" si="2"/>
        <v>3656738.2670000005</v>
      </c>
      <c r="FE15" s="17">
        <f t="shared" si="2"/>
        <v>1205060.9443880001</v>
      </c>
      <c r="FF15" s="17">
        <f t="shared" si="2"/>
        <v>2730192.4909999999</v>
      </c>
      <c r="FG15" s="17">
        <f t="shared" si="2"/>
        <v>1674474.4070000004</v>
      </c>
      <c r="FH15" s="17">
        <f t="shared" si="2"/>
        <v>539958.49071199994</v>
      </c>
      <c r="FI15" s="17">
        <f t="shared" si="2"/>
        <v>2713518.3779999991</v>
      </c>
      <c r="FJ15" s="17">
        <f t="shared" si="2"/>
        <v>0</v>
      </c>
      <c r="FK15" s="17">
        <f t="shared" si="2"/>
        <v>0</v>
      </c>
      <c r="FL15" s="17">
        <f t="shared" si="2"/>
        <v>17696731.979999997</v>
      </c>
      <c r="FM15" s="17">
        <f t="shared" si="2"/>
        <v>9653248.8029000051</v>
      </c>
      <c r="FN15" s="17">
        <f t="shared" si="2"/>
        <v>153345064.08099997</v>
      </c>
      <c r="FO15" s="17">
        <f t="shared" si="2"/>
        <v>4.8099999548867345E-3</v>
      </c>
      <c r="FP15" s="17">
        <f t="shared" si="2"/>
        <v>2817004.9753930033</v>
      </c>
      <c r="FQ15" s="17">
        <f t="shared" si="2"/>
        <v>3.249998961109668E-3</v>
      </c>
      <c r="FR15" s="17">
        <f t="shared" si="2"/>
        <v>0</v>
      </c>
      <c r="FS15" s="17">
        <f t="shared" si="2"/>
        <v>240901.23451999982</v>
      </c>
      <c r="FT15" s="17">
        <f t="shared" si="2"/>
        <v>2.8799997526220977E-3</v>
      </c>
      <c r="FU15" s="17">
        <f t="shared" si="2"/>
        <v>6066396.4729499994</v>
      </c>
      <c r="FV15" s="17">
        <f t="shared" si="2"/>
        <v>5367297.0962400008</v>
      </c>
      <c r="FW15" s="17">
        <f t="shared" si="2"/>
        <v>2558784.6400099997</v>
      </c>
      <c r="FX15" s="17">
        <f t="shared" si="2"/>
        <v>911392.60182500002</v>
      </c>
      <c r="FY15" s="17">
        <f t="shared" si="2"/>
        <v>224940206.09</v>
      </c>
      <c r="FZ15" s="11">
        <f>SUM(C15:FY15)</f>
        <v>4996792030.8101196</v>
      </c>
      <c r="GA15" s="23"/>
      <c r="GB15" s="11"/>
      <c r="GC15" s="24"/>
    </row>
    <row r="16" spans="1:255" x14ac:dyDescent="0.25">
      <c r="A16" t="s">
        <v>402</v>
      </c>
      <c r="C16" s="25">
        <v>24196888.300000001</v>
      </c>
      <c r="D16" s="25">
        <v>149737677.47</v>
      </c>
      <c r="E16" s="25">
        <v>17754364.530000001</v>
      </c>
      <c r="F16" s="25">
        <v>86889304.640000001</v>
      </c>
      <c r="G16" s="25">
        <v>2359844.5</v>
      </c>
      <c r="H16" s="25">
        <v>5101581.26</v>
      </c>
      <c r="I16" s="25">
        <v>32124795.470000003</v>
      </c>
      <c r="J16" s="25">
        <v>10152455.01</v>
      </c>
      <c r="K16" s="25">
        <v>1406009.75</v>
      </c>
      <c r="L16" s="25">
        <v>2099665.04</v>
      </c>
      <c r="M16" s="25">
        <v>3487890.73</v>
      </c>
      <c r="N16" s="25">
        <v>220892471.39999998</v>
      </c>
      <c r="O16" s="25">
        <v>39577902.649999999</v>
      </c>
      <c r="P16" s="25">
        <v>1794142.1800000004</v>
      </c>
      <c r="Q16" s="25">
        <v>170817904.76000002</v>
      </c>
      <c r="R16" s="25">
        <v>31801302.760000005</v>
      </c>
      <c r="S16" s="25">
        <v>3312867.8400000003</v>
      </c>
      <c r="T16" s="25">
        <v>1313537.8199999998</v>
      </c>
      <c r="U16" s="25">
        <v>261223.19999999998</v>
      </c>
      <c r="V16" s="25">
        <v>1649951.16</v>
      </c>
      <c r="W16" s="25">
        <v>1478337.02</v>
      </c>
      <c r="X16" s="25">
        <v>446600.55</v>
      </c>
      <c r="Y16" s="25">
        <v>4179601.8600000003</v>
      </c>
      <c r="Z16" s="25">
        <v>1623033.3800000001</v>
      </c>
      <c r="AA16" s="25">
        <v>95412341.030000001</v>
      </c>
      <c r="AB16" s="25">
        <v>24190144.699999999</v>
      </c>
      <c r="AC16" s="25">
        <v>1006032.9</v>
      </c>
      <c r="AD16" s="25">
        <v>2126527.67</v>
      </c>
      <c r="AE16" s="25">
        <v>730442.94000000006</v>
      </c>
      <c r="AF16" s="25">
        <v>1199225.4100000001</v>
      </c>
      <c r="AG16" s="25">
        <v>1449141.67</v>
      </c>
      <c r="AH16" s="25">
        <v>5734045.0899999999</v>
      </c>
      <c r="AI16" s="25">
        <v>2560615.77</v>
      </c>
      <c r="AJ16" s="25">
        <v>1230060.3800000001</v>
      </c>
      <c r="AK16" s="25">
        <v>1164010.43</v>
      </c>
      <c r="AL16" s="25">
        <v>1114736.55</v>
      </c>
      <c r="AM16" s="25">
        <v>2140354.04</v>
      </c>
      <c r="AN16" s="25">
        <v>399411.55000000005</v>
      </c>
      <c r="AO16" s="25">
        <v>19051207.23</v>
      </c>
      <c r="AP16" s="25">
        <v>128656636.67000002</v>
      </c>
      <c r="AQ16" s="25">
        <v>1094109.1900000002</v>
      </c>
      <c r="AR16" s="25">
        <v>193569734.73000002</v>
      </c>
      <c r="AS16" s="25">
        <v>9006452.9200000018</v>
      </c>
      <c r="AT16" s="25">
        <v>8227970.2699999996</v>
      </c>
      <c r="AU16" s="25">
        <v>1577592.7599999998</v>
      </c>
      <c r="AV16" s="25">
        <v>1954245.2199999997</v>
      </c>
      <c r="AW16" s="25">
        <v>1803025.3</v>
      </c>
      <c r="AX16" s="25">
        <v>483988.27999999991</v>
      </c>
      <c r="AY16" s="25">
        <v>2187083.94</v>
      </c>
      <c r="AZ16" s="25">
        <v>67397024.61999999</v>
      </c>
      <c r="BA16" s="25">
        <v>40991709.849999994</v>
      </c>
      <c r="BB16" s="25">
        <v>42704055.07</v>
      </c>
      <c r="BC16" s="25">
        <v>81041778.200000003</v>
      </c>
      <c r="BD16" s="25">
        <v>11670681.459999999</v>
      </c>
      <c r="BE16" s="25">
        <v>5149907.18</v>
      </c>
      <c r="BF16" s="25">
        <v>103082189.46999998</v>
      </c>
      <c r="BG16" s="25">
        <v>5338489.3899999997</v>
      </c>
      <c r="BH16" s="25">
        <v>3001636.3499999996</v>
      </c>
      <c r="BI16" s="25">
        <v>2047057.67</v>
      </c>
      <c r="BJ16" s="25">
        <v>22658251.530000001</v>
      </c>
      <c r="BK16" s="25">
        <v>148159941.91999999</v>
      </c>
      <c r="BL16" s="25">
        <v>1313861.4300000002</v>
      </c>
      <c r="BM16" s="25">
        <v>2082090.62</v>
      </c>
      <c r="BN16" s="25">
        <v>13683111.560000001</v>
      </c>
      <c r="BO16" s="25">
        <v>5895915.3999999994</v>
      </c>
      <c r="BP16" s="25">
        <v>655099.5</v>
      </c>
      <c r="BQ16" s="25">
        <v>11648462.460000001</v>
      </c>
      <c r="BR16" s="25">
        <v>21307392.149999999</v>
      </c>
      <c r="BS16" s="25">
        <v>4327440.3299999991</v>
      </c>
      <c r="BT16" s="25">
        <v>1359270.77</v>
      </c>
      <c r="BU16" s="25">
        <v>1803485</v>
      </c>
      <c r="BV16" s="25">
        <v>0</v>
      </c>
      <c r="BW16" s="25">
        <v>2248041.61</v>
      </c>
      <c r="BX16" s="25">
        <v>301982.26</v>
      </c>
      <c r="BY16" s="25">
        <v>1254035.2</v>
      </c>
      <c r="BZ16" s="25">
        <v>1399692.1199999999</v>
      </c>
      <c r="CA16" s="25">
        <v>135909.57</v>
      </c>
      <c r="CB16" s="25">
        <v>228261344.36000001</v>
      </c>
      <c r="CC16" s="25">
        <v>1480288.1300000001</v>
      </c>
      <c r="CD16" s="25">
        <v>1625771.9100000001</v>
      </c>
      <c r="CE16" s="25">
        <v>861981.77</v>
      </c>
      <c r="CF16" s="25">
        <v>854003.78999999992</v>
      </c>
      <c r="CG16" s="25">
        <v>1540905.9200000002</v>
      </c>
      <c r="CH16" s="25">
        <v>961978.07</v>
      </c>
      <c r="CI16" s="25">
        <v>2707068.1</v>
      </c>
      <c r="CJ16" s="25">
        <v>289866.41000000003</v>
      </c>
      <c r="CK16" s="25">
        <v>22358954.540000003</v>
      </c>
      <c r="CL16" s="25">
        <v>6707857.9900000002</v>
      </c>
      <c r="CM16" s="25">
        <v>4276148.01</v>
      </c>
      <c r="CN16" s="25">
        <v>102020415.57999998</v>
      </c>
      <c r="CO16" s="25">
        <v>36899785.439999998</v>
      </c>
      <c r="CP16" s="25">
        <v>341185.99</v>
      </c>
      <c r="CQ16" s="25">
        <v>4023152.3</v>
      </c>
      <c r="CR16" s="25">
        <v>1786842.73</v>
      </c>
      <c r="CS16" s="25">
        <v>1542566.61</v>
      </c>
      <c r="CT16" s="25">
        <v>810847.87</v>
      </c>
      <c r="CU16" s="25">
        <v>2289117.0499999998</v>
      </c>
      <c r="CV16" s="25">
        <v>329857.43000000005</v>
      </c>
      <c r="CW16" s="25">
        <v>1068083.18</v>
      </c>
      <c r="CX16" s="25">
        <v>1828202.7799999998</v>
      </c>
      <c r="CY16" s="25">
        <v>510978.19999999995</v>
      </c>
      <c r="CZ16" s="25">
        <v>7487746.7500000009</v>
      </c>
      <c r="DA16" s="25">
        <v>1068499.6199999999</v>
      </c>
      <c r="DB16" s="25">
        <v>1823317.26</v>
      </c>
      <c r="DC16" s="25">
        <v>934738.62</v>
      </c>
      <c r="DD16" s="25">
        <v>838794.4800000001</v>
      </c>
      <c r="DE16" s="25">
        <v>641182.04</v>
      </c>
      <c r="DF16" s="25">
        <v>75369088.390000001</v>
      </c>
      <c r="DG16" s="25">
        <v>326417.86</v>
      </c>
      <c r="DH16" s="25">
        <v>5434360.5300000003</v>
      </c>
      <c r="DI16" s="25">
        <v>7025983.5100000007</v>
      </c>
      <c r="DJ16" s="25">
        <v>3303418.39</v>
      </c>
      <c r="DK16" s="25">
        <v>2639499.0499999998</v>
      </c>
      <c r="DL16" s="25">
        <v>22997363.990000002</v>
      </c>
      <c r="DM16" s="25">
        <v>1995633.38</v>
      </c>
      <c r="DN16" s="25">
        <v>4129337.23</v>
      </c>
      <c r="DO16" s="25">
        <v>14654837.069999998</v>
      </c>
      <c r="DP16" s="25">
        <v>1543396.72</v>
      </c>
      <c r="DQ16" s="25">
        <v>0</v>
      </c>
      <c r="DR16" s="25">
        <v>7422876.9199999999</v>
      </c>
      <c r="DS16" s="25">
        <v>3986701.4800000004</v>
      </c>
      <c r="DT16" s="25">
        <v>1715710.2600000002</v>
      </c>
      <c r="DU16" s="25">
        <v>2221601.8600000003</v>
      </c>
      <c r="DV16" s="25">
        <v>1906412.0799999998</v>
      </c>
      <c r="DW16" s="25">
        <v>2195893.29</v>
      </c>
      <c r="DX16" s="25">
        <v>716084.69000000006</v>
      </c>
      <c r="DY16" s="25">
        <v>1097322.73</v>
      </c>
      <c r="DZ16" s="25">
        <v>2169711.79</v>
      </c>
      <c r="EA16" s="25">
        <v>0</v>
      </c>
      <c r="EB16" s="25">
        <v>2461703.0299999998</v>
      </c>
      <c r="EC16" s="25">
        <v>1695894.98</v>
      </c>
      <c r="ED16" s="25">
        <v>0</v>
      </c>
      <c r="EE16" s="25">
        <v>1655155.56</v>
      </c>
      <c r="EF16" s="25">
        <v>7727983.25</v>
      </c>
      <c r="EG16" s="25">
        <v>1657725.5699999998</v>
      </c>
      <c r="EH16" s="25">
        <v>1898646.8</v>
      </c>
      <c r="EI16" s="25">
        <v>70302687.170000002</v>
      </c>
      <c r="EJ16" s="25">
        <v>44201878.880000003</v>
      </c>
      <c r="EK16" s="25">
        <v>2245208.2599999998</v>
      </c>
      <c r="EL16" s="25">
        <v>2103308.85</v>
      </c>
      <c r="EM16" s="25">
        <v>1525148.7600000002</v>
      </c>
      <c r="EN16" s="25">
        <v>5173849.4099999992</v>
      </c>
      <c r="EO16" s="25">
        <v>1729175.2400000002</v>
      </c>
      <c r="EP16" s="25">
        <v>1062684.1100000001</v>
      </c>
      <c r="EQ16" s="25">
        <v>9530327.8200000003</v>
      </c>
      <c r="ER16" s="25">
        <v>950042.97</v>
      </c>
      <c r="ES16" s="25">
        <v>1257880.8</v>
      </c>
      <c r="ET16" s="25">
        <v>1520990.62</v>
      </c>
      <c r="EU16" s="25">
        <v>3373577.36</v>
      </c>
      <c r="EV16" s="25">
        <v>495777.51</v>
      </c>
      <c r="EW16" s="25">
        <v>2223426.89</v>
      </c>
      <c r="EX16" s="25">
        <v>1648075.6500000001</v>
      </c>
      <c r="EY16" s="25">
        <v>3377727.9600000004</v>
      </c>
      <c r="EZ16" s="25">
        <v>979667.64000000013</v>
      </c>
      <c r="FA16" s="25">
        <v>189976.17</v>
      </c>
      <c r="FB16" s="25">
        <v>50079.48</v>
      </c>
      <c r="FC16" s="25">
        <v>5739775.8700000001</v>
      </c>
      <c r="FD16" s="25">
        <v>2179723.4299999997</v>
      </c>
      <c r="FE16" s="25">
        <v>699610.14</v>
      </c>
      <c r="FF16" s="25">
        <v>1618003.2300000002</v>
      </c>
      <c r="FG16" s="25">
        <v>1030825.22</v>
      </c>
      <c r="FH16" s="25">
        <v>345598.43</v>
      </c>
      <c r="FI16" s="25">
        <v>453685.28</v>
      </c>
      <c r="FJ16" s="25">
        <v>0</v>
      </c>
      <c r="FK16" s="25">
        <v>0</v>
      </c>
      <c r="FL16" s="25">
        <v>10724811.57</v>
      </c>
      <c r="FM16" s="25">
        <v>9032458.6799999997</v>
      </c>
      <c r="FN16" s="25">
        <v>81948362.329999998</v>
      </c>
      <c r="FO16" s="25">
        <v>0</v>
      </c>
      <c r="FP16" s="25">
        <v>448008.71</v>
      </c>
      <c r="FQ16" s="25">
        <v>0</v>
      </c>
      <c r="FR16" s="25">
        <v>0</v>
      </c>
      <c r="FS16" s="25">
        <v>40150.21</v>
      </c>
      <c r="FT16" s="25">
        <v>0</v>
      </c>
      <c r="FU16" s="25">
        <v>3593087.63</v>
      </c>
      <c r="FV16" s="25">
        <v>3097331.8699999992</v>
      </c>
      <c r="FW16" s="25">
        <v>1482738.66</v>
      </c>
      <c r="FX16" s="25">
        <v>564046.81999999995</v>
      </c>
      <c r="FY16" s="25">
        <v>132243644.25</v>
      </c>
      <c r="FZ16" s="26">
        <f>SUM(C16:FY16)</f>
        <v>2952490599.8300009</v>
      </c>
      <c r="GA16" s="11"/>
      <c r="GD16" s="11"/>
    </row>
    <row r="17" spans="1:255" s="19" customFormat="1" x14ac:dyDescent="0.25">
      <c r="A17" s="19" t="s">
        <v>403</v>
      </c>
      <c r="C17" s="18">
        <f>IF(C15-C16&lt;0,0,ROUND((C15-C16)/C14,2))</f>
        <v>2933513.2</v>
      </c>
      <c r="D17" s="18">
        <f t="shared" ref="D17:BO17" si="3">IF(D15-D16&lt;0,0,ROUND((D15-D16)/D14,2))</f>
        <v>20818948.129999999</v>
      </c>
      <c r="E17" s="18">
        <f t="shared" si="3"/>
        <v>1956852.63</v>
      </c>
      <c r="F17" s="18">
        <f t="shared" si="3"/>
        <v>12330689.84</v>
      </c>
      <c r="G17" s="18">
        <f t="shared" si="3"/>
        <v>258137.68</v>
      </c>
      <c r="H17" s="18">
        <f t="shared" si="3"/>
        <v>691517.78</v>
      </c>
      <c r="I17" s="18">
        <f t="shared" si="3"/>
        <v>4466840.09</v>
      </c>
      <c r="J17" s="18">
        <f t="shared" si="3"/>
        <v>1502460.74</v>
      </c>
      <c r="K17" s="18">
        <f t="shared" si="3"/>
        <v>224695.91</v>
      </c>
      <c r="L17" s="18">
        <f t="shared" si="3"/>
        <v>203574.09</v>
      </c>
      <c r="M17" s="18">
        <f t="shared" si="3"/>
        <v>326790.25</v>
      </c>
      <c r="N17" s="18">
        <f t="shared" si="3"/>
        <v>30824627.899999999</v>
      </c>
      <c r="O17" s="18">
        <f t="shared" si="3"/>
        <v>5286051.71</v>
      </c>
      <c r="P17" s="18">
        <f t="shared" si="3"/>
        <v>308911.83</v>
      </c>
      <c r="Q17" s="18">
        <f t="shared" si="3"/>
        <v>20656277.66</v>
      </c>
      <c r="R17" s="18">
        <f t="shared" si="3"/>
        <v>5751968.7400000002</v>
      </c>
      <c r="S17" s="18">
        <f t="shared" si="3"/>
        <v>0</v>
      </c>
      <c r="T17" s="18">
        <f t="shared" si="3"/>
        <v>206077.38</v>
      </c>
      <c r="U17" s="18">
        <f t="shared" si="3"/>
        <v>35225.94</v>
      </c>
      <c r="V17" s="18">
        <f t="shared" si="3"/>
        <v>248385.66</v>
      </c>
      <c r="W17" s="18">
        <f t="shared" si="3"/>
        <v>340952.78</v>
      </c>
      <c r="X17" s="18">
        <f t="shared" si="3"/>
        <v>64899.69</v>
      </c>
      <c r="Y17" s="18">
        <f t="shared" si="3"/>
        <v>891312.9</v>
      </c>
      <c r="Z17" s="18">
        <f t="shared" si="3"/>
        <v>242366.96</v>
      </c>
      <c r="AA17" s="18">
        <f t="shared" si="3"/>
        <v>11234576.689999999</v>
      </c>
      <c r="AB17" s="18">
        <f t="shared" si="3"/>
        <v>185517.12</v>
      </c>
      <c r="AC17" s="18">
        <f t="shared" si="3"/>
        <v>181737.60000000001</v>
      </c>
      <c r="AD17" s="18">
        <f t="shared" si="3"/>
        <v>424030.79</v>
      </c>
      <c r="AE17" s="18">
        <f t="shared" si="3"/>
        <v>107043</v>
      </c>
      <c r="AF17" s="18">
        <f t="shared" si="3"/>
        <v>169319.35</v>
      </c>
      <c r="AG17" s="18">
        <f t="shared" si="3"/>
        <v>294511.26</v>
      </c>
      <c r="AH17" s="18">
        <f t="shared" si="3"/>
        <v>808241.71</v>
      </c>
      <c r="AI17" s="18">
        <f t="shared" si="3"/>
        <v>400055.73</v>
      </c>
      <c r="AJ17" s="18">
        <f t="shared" si="3"/>
        <v>196924.05</v>
      </c>
      <c r="AK17" s="18">
        <f t="shared" si="3"/>
        <v>135193.67000000001</v>
      </c>
      <c r="AL17" s="18">
        <f t="shared" si="3"/>
        <v>87348.36</v>
      </c>
      <c r="AM17" s="18">
        <f t="shared" si="3"/>
        <v>309615.02</v>
      </c>
      <c r="AN17" s="18">
        <f t="shared" si="3"/>
        <v>0</v>
      </c>
      <c r="AO17" s="18">
        <f t="shared" si="3"/>
        <v>2586367.89</v>
      </c>
      <c r="AP17" s="18">
        <f t="shared" si="3"/>
        <v>17499916.789999999</v>
      </c>
      <c r="AQ17" s="18">
        <f t="shared" si="3"/>
        <v>118621.45</v>
      </c>
      <c r="AR17" s="18">
        <f t="shared" si="3"/>
        <v>27673217.289999999</v>
      </c>
      <c r="AS17" s="18">
        <f t="shared" si="3"/>
        <v>856177.2</v>
      </c>
      <c r="AT17" s="18">
        <f t="shared" si="3"/>
        <v>1049715.8500000001</v>
      </c>
      <c r="AU17" s="18">
        <f t="shared" si="3"/>
        <v>221453.14</v>
      </c>
      <c r="AV17" s="18">
        <f t="shared" si="3"/>
        <v>260810.26</v>
      </c>
      <c r="AW17" s="18">
        <f t="shared" si="3"/>
        <v>252189.04</v>
      </c>
      <c r="AX17" s="18">
        <f t="shared" si="3"/>
        <v>76607.240000000005</v>
      </c>
      <c r="AY17" s="18">
        <f t="shared" si="3"/>
        <v>327364.8</v>
      </c>
      <c r="AZ17" s="18">
        <f t="shared" si="3"/>
        <v>10151141.49</v>
      </c>
      <c r="BA17" s="18">
        <f t="shared" si="3"/>
        <v>5860396.3499999996</v>
      </c>
      <c r="BB17" s="18">
        <f t="shared" si="3"/>
        <v>6132047.3499999996</v>
      </c>
      <c r="BC17" s="18">
        <f t="shared" si="3"/>
        <v>12655700.720000001</v>
      </c>
      <c r="BD17" s="18">
        <f t="shared" si="3"/>
        <v>1816283.86</v>
      </c>
      <c r="BE17" s="18">
        <f t="shared" si="3"/>
        <v>767169.26</v>
      </c>
      <c r="BF17" s="18">
        <f t="shared" si="3"/>
        <v>14710998.550000001</v>
      </c>
      <c r="BG17" s="18">
        <f t="shared" si="3"/>
        <v>722223.07</v>
      </c>
      <c r="BH17" s="18">
        <f t="shared" si="3"/>
        <v>398505.99</v>
      </c>
      <c r="BI17" s="18">
        <f t="shared" si="3"/>
        <v>289914.09999999998</v>
      </c>
      <c r="BJ17" s="18">
        <f t="shared" si="3"/>
        <v>3060698.91</v>
      </c>
      <c r="BK17" s="18">
        <f t="shared" si="3"/>
        <v>23130009.969999999</v>
      </c>
      <c r="BL17" s="18">
        <f t="shared" si="3"/>
        <v>174927.33</v>
      </c>
      <c r="BM17" s="18">
        <v>367464.14</v>
      </c>
      <c r="BN17" s="18">
        <f t="shared" si="3"/>
        <v>1946225.66</v>
      </c>
      <c r="BO17" s="18">
        <f t="shared" si="3"/>
        <v>813122.92</v>
      </c>
      <c r="BP17" s="18">
        <f t="shared" ref="BP17:EA17" si="4">IF(BP15-BP16&lt;0,0,ROUND((BP15-BP16)/BP14,2))</f>
        <v>28928.71</v>
      </c>
      <c r="BQ17" s="18">
        <f t="shared" si="4"/>
        <v>1001959.07</v>
      </c>
      <c r="BR17" s="18">
        <f t="shared" si="4"/>
        <v>2812875.15</v>
      </c>
      <c r="BS17" s="18">
        <f t="shared" si="4"/>
        <v>638374.42000000004</v>
      </c>
      <c r="BT17" s="18">
        <f t="shared" si="4"/>
        <v>153223.01</v>
      </c>
      <c r="BU17" s="18">
        <f t="shared" si="4"/>
        <v>274614.13</v>
      </c>
      <c r="BV17" s="18">
        <f t="shared" si="4"/>
        <v>0</v>
      </c>
      <c r="BW17" s="18">
        <f t="shared" si="4"/>
        <v>297491.17</v>
      </c>
      <c r="BX17" s="18">
        <f t="shared" si="4"/>
        <v>27676.13</v>
      </c>
      <c r="BY17" s="18">
        <f t="shared" si="4"/>
        <v>154784.20000000001</v>
      </c>
      <c r="BZ17" s="18">
        <f t="shared" si="4"/>
        <v>181343.03</v>
      </c>
      <c r="CA17" s="18">
        <f t="shared" si="4"/>
        <v>38073.75</v>
      </c>
      <c r="CB17" s="18">
        <f t="shared" si="4"/>
        <v>33590458.460000001</v>
      </c>
      <c r="CC17" s="18">
        <f t="shared" si="4"/>
        <v>232247.22</v>
      </c>
      <c r="CD17" s="18">
        <f t="shared" si="4"/>
        <v>212582.37</v>
      </c>
      <c r="CE17" s="18">
        <f t="shared" si="4"/>
        <v>136442.93</v>
      </c>
      <c r="CF17" s="18">
        <f t="shared" si="4"/>
        <v>129992.25</v>
      </c>
      <c r="CG17" s="18">
        <f t="shared" si="4"/>
        <v>223210.1</v>
      </c>
      <c r="CH17" s="18">
        <f t="shared" si="4"/>
        <v>135349.38</v>
      </c>
      <c r="CI17" s="18">
        <f t="shared" si="4"/>
        <v>339720.1</v>
      </c>
      <c r="CJ17" s="18">
        <f t="shared" si="4"/>
        <v>49695.55</v>
      </c>
      <c r="CK17" s="18">
        <f t="shared" si="4"/>
        <v>2803717.1</v>
      </c>
      <c r="CL17" s="18">
        <f t="shared" si="4"/>
        <v>921358.03</v>
      </c>
      <c r="CM17" s="18">
        <f t="shared" si="4"/>
        <v>559698.81000000006</v>
      </c>
      <c r="CN17" s="18">
        <f t="shared" si="4"/>
        <v>10904171.1</v>
      </c>
      <c r="CO17" s="18">
        <f t="shared" si="4"/>
        <v>4799794.67</v>
      </c>
      <c r="CP17" s="18">
        <f t="shared" si="4"/>
        <v>0</v>
      </c>
      <c r="CQ17" s="18">
        <f t="shared" si="4"/>
        <v>531459.01</v>
      </c>
      <c r="CR17" s="18">
        <f t="shared" si="4"/>
        <v>225482.23</v>
      </c>
      <c r="CS17" s="18">
        <f t="shared" si="4"/>
        <v>223363.29</v>
      </c>
      <c r="CT17" s="18">
        <f t="shared" si="4"/>
        <v>98660.06</v>
      </c>
      <c r="CU17" s="18">
        <f t="shared" si="4"/>
        <v>283776.89</v>
      </c>
      <c r="CV17" s="18">
        <f t="shared" si="4"/>
        <v>52112.22</v>
      </c>
      <c r="CW17" s="18">
        <f t="shared" si="4"/>
        <v>186624.98</v>
      </c>
      <c r="CX17" s="18">
        <f t="shared" si="4"/>
        <v>282705.2</v>
      </c>
      <c r="CY17" s="18">
        <f t="shared" si="4"/>
        <v>73851.679999999993</v>
      </c>
      <c r="CZ17" s="18">
        <f t="shared" si="4"/>
        <v>1147298.68</v>
      </c>
      <c r="DA17" s="18">
        <f t="shared" si="4"/>
        <v>179145.96</v>
      </c>
      <c r="DB17" s="18">
        <f t="shared" si="4"/>
        <v>275580.78000000003</v>
      </c>
      <c r="DC17" s="18">
        <f t="shared" si="4"/>
        <v>183065.87</v>
      </c>
      <c r="DD17" s="18">
        <f t="shared" si="4"/>
        <v>145548.54</v>
      </c>
      <c r="DE17" s="18">
        <f t="shared" si="4"/>
        <v>173769.92</v>
      </c>
      <c r="DF17" s="18">
        <f t="shared" si="4"/>
        <v>10928183.59</v>
      </c>
      <c r="DG17" s="18">
        <f t="shared" si="4"/>
        <v>60047.74</v>
      </c>
      <c r="DH17" s="18">
        <f t="shared" si="4"/>
        <v>715196.91</v>
      </c>
      <c r="DI17" s="18">
        <f t="shared" si="4"/>
        <v>836791.33</v>
      </c>
      <c r="DJ17" s="18">
        <f t="shared" si="4"/>
        <v>478264.69</v>
      </c>
      <c r="DK17" s="18">
        <f t="shared" si="4"/>
        <v>397451.98</v>
      </c>
      <c r="DL17" s="18">
        <f t="shared" si="4"/>
        <v>3077291.87</v>
      </c>
      <c r="DM17" s="18">
        <f t="shared" si="4"/>
        <v>266318.18</v>
      </c>
      <c r="DN17" s="18">
        <f t="shared" si="4"/>
        <v>561880.21</v>
      </c>
      <c r="DO17" s="18">
        <f t="shared" si="4"/>
        <v>1974881.42</v>
      </c>
      <c r="DP17" s="18">
        <f t="shared" si="4"/>
        <v>207396.28</v>
      </c>
      <c r="DQ17" s="18">
        <f t="shared" si="4"/>
        <v>0</v>
      </c>
      <c r="DR17" s="18">
        <f t="shared" si="4"/>
        <v>1034511.32</v>
      </c>
      <c r="DS17" s="18">
        <f t="shared" si="4"/>
        <v>561005.62</v>
      </c>
      <c r="DT17" s="18">
        <f t="shared" si="4"/>
        <v>263403.42</v>
      </c>
      <c r="DU17" s="18">
        <f t="shared" si="4"/>
        <v>328055.02</v>
      </c>
      <c r="DV17" s="18">
        <f t="shared" si="4"/>
        <v>268568.26</v>
      </c>
      <c r="DW17" s="18">
        <f t="shared" si="4"/>
        <v>308119.05</v>
      </c>
      <c r="DX17" s="18">
        <f t="shared" si="4"/>
        <v>56766.53</v>
      </c>
      <c r="DY17" s="18">
        <f t="shared" si="4"/>
        <v>65816.41</v>
      </c>
      <c r="DZ17" s="18">
        <f t="shared" si="4"/>
        <v>255167.05</v>
      </c>
      <c r="EA17" s="18">
        <f t="shared" si="4"/>
        <v>0</v>
      </c>
      <c r="EB17" s="18">
        <f t="shared" ref="EB17:FX17" si="5">IF(EB15-EB16&lt;0,0,ROUND((EB15-EB16)/EB14,2))</f>
        <v>342307.06</v>
      </c>
      <c r="EC17" s="18">
        <f t="shared" si="5"/>
        <v>246010.58</v>
      </c>
      <c r="ED17" s="18">
        <f t="shared" si="5"/>
        <v>0</v>
      </c>
      <c r="EE17" s="18">
        <f t="shared" si="5"/>
        <v>222916.2</v>
      </c>
      <c r="EF17" s="18">
        <f t="shared" si="5"/>
        <v>1108380.3500000001</v>
      </c>
      <c r="EG17" s="18">
        <f t="shared" si="5"/>
        <v>234055.89</v>
      </c>
      <c r="EH17" s="18">
        <f t="shared" si="5"/>
        <v>280911.56</v>
      </c>
      <c r="EI17" s="18">
        <f t="shared" si="5"/>
        <v>10105832.689999999</v>
      </c>
      <c r="EJ17" s="18">
        <f t="shared" si="5"/>
        <v>6165328.7000000002</v>
      </c>
      <c r="EK17" s="18">
        <f t="shared" si="5"/>
        <v>270587.74</v>
      </c>
      <c r="EL17" s="18">
        <f t="shared" si="5"/>
        <v>273764.49</v>
      </c>
      <c r="EM17" s="18">
        <f t="shared" si="5"/>
        <v>210591.54</v>
      </c>
      <c r="EN17" s="18">
        <f t="shared" si="5"/>
        <v>704654.85</v>
      </c>
      <c r="EO17" s="18">
        <f t="shared" si="5"/>
        <v>269365.87</v>
      </c>
      <c r="EP17" s="18">
        <f t="shared" si="5"/>
        <v>142270.39999999999</v>
      </c>
      <c r="EQ17" s="18">
        <f t="shared" si="5"/>
        <v>1181494.3500000001</v>
      </c>
      <c r="ER17" s="18">
        <v>119485.87</v>
      </c>
      <c r="ES17" s="18">
        <f t="shared" si="5"/>
        <v>183094.44</v>
      </c>
      <c r="ET17" s="18">
        <f t="shared" si="5"/>
        <v>190893.88</v>
      </c>
      <c r="EU17" s="18">
        <f t="shared" si="5"/>
        <v>478425.44</v>
      </c>
      <c r="EV17" s="18">
        <f t="shared" si="5"/>
        <v>27950.31</v>
      </c>
      <c r="EW17" s="18">
        <f t="shared" si="5"/>
        <v>183851.07</v>
      </c>
      <c r="EX17" s="18">
        <f t="shared" si="5"/>
        <v>254929.35</v>
      </c>
      <c r="EY17" s="18">
        <f t="shared" si="5"/>
        <v>782792.52</v>
      </c>
      <c r="EZ17" s="18">
        <f t="shared" si="5"/>
        <v>148917.78</v>
      </c>
      <c r="FA17" s="18">
        <f t="shared" si="5"/>
        <v>243712.75</v>
      </c>
      <c r="FB17" s="18">
        <f t="shared" si="5"/>
        <v>0</v>
      </c>
      <c r="FC17" s="18">
        <f t="shared" si="5"/>
        <v>898391.29</v>
      </c>
      <c r="FD17" s="18">
        <f t="shared" si="5"/>
        <v>295402.96999999997</v>
      </c>
      <c r="FE17" s="18">
        <f t="shared" si="5"/>
        <v>101090.16</v>
      </c>
      <c r="FF17" s="18">
        <f t="shared" si="5"/>
        <v>222437.85</v>
      </c>
      <c r="FG17" s="18">
        <f t="shared" si="5"/>
        <v>128729.84</v>
      </c>
      <c r="FH17" s="18">
        <f t="shared" si="5"/>
        <v>38872.01</v>
      </c>
      <c r="FI17" s="18">
        <f t="shared" si="5"/>
        <v>451966.62</v>
      </c>
      <c r="FJ17" s="18">
        <f t="shared" si="5"/>
        <v>0</v>
      </c>
      <c r="FK17" s="18">
        <f t="shared" si="5"/>
        <v>0</v>
      </c>
      <c r="FL17" s="18">
        <f t="shared" si="5"/>
        <v>1394384.08</v>
      </c>
      <c r="FM17" s="18">
        <f t="shared" si="5"/>
        <v>124158.02</v>
      </c>
      <c r="FN17" s="18">
        <f t="shared" si="5"/>
        <v>14279340.35</v>
      </c>
      <c r="FO17" s="18">
        <f t="shared" si="5"/>
        <v>0</v>
      </c>
      <c r="FP17" s="18">
        <f t="shared" si="5"/>
        <v>473799.25</v>
      </c>
      <c r="FQ17" s="18">
        <f t="shared" si="5"/>
        <v>0</v>
      </c>
      <c r="FR17" s="18">
        <f t="shared" si="5"/>
        <v>0</v>
      </c>
      <c r="FS17" s="18">
        <f t="shared" si="5"/>
        <v>40150.199999999997</v>
      </c>
      <c r="FT17" s="18">
        <f t="shared" si="5"/>
        <v>0</v>
      </c>
      <c r="FU17" s="18">
        <f t="shared" si="5"/>
        <v>494661.77</v>
      </c>
      <c r="FV17" s="18">
        <f t="shared" si="5"/>
        <v>453993.05</v>
      </c>
      <c r="FW17" s="18">
        <f t="shared" si="5"/>
        <v>215209.2</v>
      </c>
      <c r="FX17" s="18">
        <f t="shared" si="5"/>
        <v>69469.16</v>
      </c>
      <c r="FY17" s="18">
        <f>IF(FY15-FY16&lt;0,0,ROUND((FY15-FY16)/FY14,2))+0.03</f>
        <v>18539312.400000002</v>
      </c>
      <c r="FZ17" s="11">
        <f>SUM(C17:FY17)</f>
        <v>408973701.39000005</v>
      </c>
      <c r="GB17" s="18"/>
    </row>
    <row r="18" spans="1:255" x14ac:dyDescent="0.25"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27"/>
      <c r="GB18" s="27"/>
      <c r="GC18" s="24"/>
    </row>
    <row r="19" spans="1:255" x14ac:dyDescent="0.25">
      <c r="A19" s="28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29"/>
      <c r="FZ19" s="11"/>
    </row>
    <row r="20" spans="1:255" s="28" customFormat="1" ht="13" x14ac:dyDescent="0.3">
      <c r="A20" s="30" t="s">
        <v>404</v>
      </c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</row>
    <row r="21" spans="1:255" s="28" customFormat="1" x14ac:dyDescent="0.25">
      <c r="A21" s="55" t="s">
        <v>405</v>
      </c>
      <c r="C21" s="31">
        <v>-18412.740000000002</v>
      </c>
      <c r="D21" s="31">
        <v>-22537.57</v>
      </c>
      <c r="E21" s="31">
        <v>-18423</v>
      </c>
      <c r="F21" s="31">
        <v>0</v>
      </c>
      <c r="G21" s="31">
        <v>0</v>
      </c>
      <c r="H21" s="31">
        <v>0</v>
      </c>
      <c r="I21" s="31">
        <v>-20011.13</v>
      </c>
      <c r="J21" s="31">
        <v>-11739.24</v>
      </c>
      <c r="K21" s="31">
        <v>0</v>
      </c>
      <c r="L21" s="31">
        <v>-8806.58</v>
      </c>
      <c r="M21" s="31">
        <v>0</v>
      </c>
      <c r="N21" s="31">
        <v>0</v>
      </c>
      <c r="O21" s="31">
        <v>-21511.79</v>
      </c>
      <c r="P21" s="31">
        <v>0</v>
      </c>
      <c r="Q21" s="31">
        <v>-15731.52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1">
        <v>0</v>
      </c>
      <c r="Y21" s="31">
        <v>0</v>
      </c>
      <c r="Z21" s="31">
        <v>0</v>
      </c>
      <c r="AA21" s="31">
        <v>-33612.269999999997</v>
      </c>
      <c r="AB21" s="31">
        <v>-24391.59</v>
      </c>
      <c r="AC21" s="31">
        <v>0</v>
      </c>
      <c r="AD21" s="31">
        <v>0</v>
      </c>
      <c r="AE21" s="31">
        <v>0</v>
      </c>
      <c r="AF21" s="31">
        <v>0</v>
      </c>
      <c r="AG21" s="31">
        <v>0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0</v>
      </c>
      <c r="AO21" s="31">
        <v>-10654.78</v>
      </c>
      <c r="AP21" s="31">
        <v>-44547.93</v>
      </c>
      <c r="AQ21" s="31">
        <v>0</v>
      </c>
      <c r="AR21" s="31">
        <v>-20970.939999999999</v>
      </c>
      <c r="AS21" s="31">
        <v>-9311.35</v>
      </c>
      <c r="AT21" s="31">
        <v>0</v>
      </c>
      <c r="AU21" s="31">
        <v>0</v>
      </c>
      <c r="AV21" s="31">
        <v>0</v>
      </c>
      <c r="AW21" s="31">
        <v>0</v>
      </c>
      <c r="AX21" s="31">
        <v>0</v>
      </c>
      <c r="AY21" s="31">
        <v>0</v>
      </c>
      <c r="AZ21" s="31">
        <v>-6560.67</v>
      </c>
      <c r="BA21" s="31">
        <v>-5154.8100000000004</v>
      </c>
      <c r="BB21" s="31">
        <v>-4393.3</v>
      </c>
      <c r="BC21" s="31">
        <v>0</v>
      </c>
      <c r="BD21" s="31">
        <v>-2831.24</v>
      </c>
      <c r="BE21" s="31">
        <v>0</v>
      </c>
      <c r="BF21" s="31">
        <v>-20015.34</v>
      </c>
      <c r="BG21" s="31">
        <v>-585.78</v>
      </c>
      <c r="BH21" s="31">
        <v>0</v>
      </c>
      <c r="BI21" s="31">
        <v>0</v>
      </c>
      <c r="BJ21" s="31">
        <v>0</v>
      </c>
      <c r="BK21" s="31">
        <v>-4038.24</v>
      </c>
      <c r="BL21" s="31">
        <v>0</v>
      </c>
      <c r="BM21" s="31">
        <v>0</v>
      </c>
      <c r="BN21" s="31">
        <v>0</v>
      </c>
      <c r="BO21" s="31">
        <v>0</v>
      </c>
      <c r="BP21" s="31">
        <v>0</v>
      </c>
      <c r="BQ21" s="31">
        <v>0</v>
      </c>
      <c r="BR21" s="31">
        <v>0</v>
      </c>
      <c r="BS21" s="31">
        <v>0</v>
      </c>
      <c r="BT21" s="31">
        <v>0</v>
      </c>
      <c r="BU21" s="31">
        <v>0</v>
      </c>
      <c r="BV21" s="31">
        <v>0</v>
      </c>
      <c r="BW21" s="31">
        <v>0</v>
      </c>
      <c r="BX21" s="31">
        <v>0</v>
      </c>
      <c r="BY21" s="31">
        <v>0</v>
      </c>
      <c r="BZ21" s="31">
        <v>0</v>
      </c>
      <c r="CA21" s="31">
        <v>0</v>
      </c>
      <c r="CB21" s="31">
        <v>-40858.14</v>
      </c>
      <c r="CC21" s="31">
        <v>0</v>
      </c>
      <c r="CD21" s="31">
        <v>0</v>
      </c>
      <c r="CE21" s="31">
        <v>0</v>
      </c>
      <c r="CF21" s="31">
        <v>0</v>
      </c>
      <c r="CG21" s="31">
        <v>0</v>
      </c>
      <c r="CH21" s="31">
        <v>0</v>
      </c>
      <c r="CI21" s="31">
        <v>0</v>
      </c>
      <c r="CJ21" s="31">
        <v>0</v>
      </c>
      <c r="CK21" s="31">
        <v>0</v>
      </c>
      <c r="CL21" s="31">
        <v>0</v>
      </c>
      <c r="CM21" s="31">
        <v>0</v>
      </c>
      <c r="CN21" s="31">
        <v>-37014.86</v>
      </c>
      <c r="CO21" s="31">
        <v>-18492.88</v>
      </c>
      <c r="CP21" s="31">
        <v>0</v>
      </c>
      <c r="CQ21" s="31">
        <v>0</v>
      </c>
      <c r="CR21" s="31">
        <v>0</v>
      </c>
      <c r="CS21" s="31">
        <v>0</v>
      </c>
      <c r="CT21" s="31">
        <v>0</v>
      </c>
      <c r="CU21" s="31">
        <v>0</v>
      </c>
      <c r="CV21" s="31">
        <v>0</v>
      </c>
      <c r="CW21" s="31">
        <v>0</v>
      </c>
      <c r="CX21" s="31">
        <v>0</v>
      </c>
      <c r="CY21" s="31">
        <v>0</v>
      </c>
      <c r="CZ21" s="31">
        <v>-2083.21</v>
      </c>
      <c r="DA21" s="31">
        <v>0</v>
      </c>
      <c r="DB21" s="31">
        <v>0</v>
      </c>
      <c r="DC21" s="31">
        <v>0</v>
      </c>
      <c r="DD21" s="31">
        <v>0</v>
      </c>
      <c r="DE21" s="31">
        <v>0</v>
      </c>
      <c r="DF21" s="31">
        <v>-29781.54</v>
      </c>
      <c r="DG21" s="31">
        <v>0</v>
      </c>
      <c r="DH21" s="31">
        <v>-10014.450000000001</v>
      </c>
      <c r="DI21" s="31">
        <v>0</v>
      </c>
      <c r="DJ21" s="31">
        <v>0</v>
      </c>
      <c r="DK21" s="31">
        <v>0</v>
      </c>
      <c r="DL21" s="31">
        <v>-6153.97</v>
      </c>
      <c r="DM21" s="31">
        <v>0</v>
      </c>
      <c r="DN21" s="31">
        <v>0</v>
      </c>
      <c r="DO21" s="31">
        <v>0</v>
      </c>
      <c r="DP21" s="31">
        <v>0</v>
      </c>
      <c r="DQ21" s="31">
        <v>0</v>
      </c>
      <c r="DR21" s="31">
        <v>0</v>
      </c>
      <c r="DS21" s="31">
        <v>0</v>
      </c>
      <c r="DT21" s="31">
        <v>0</v>
      </c>
      <c r="DU21" s="31">
        <v>0</v>
      </c>
      <c r="DV21" s="31">
        <v>0</v>
      </c>
      <c r="DW21" s="31">
        <v>0</v>
      </c>
      <c r="DX21" s="31">
        <v>0</v>
      </c>
      <c r="DY21" s="31">
        <v>0</v>
      </c>
      <c r="DZ21" s="31">
        <v>0</v>
      </c>
      <c r="EA21" s="31">
        <v>0</v>
      </c>
      <c r="EB21" s="31">
        <v>0</v>
      </c>
      <c r="EC21" s="31">
        <v>0</v>
      </c>
      <c r="ED21" s="31">
        <v>0</v>
      </c>
      <c r="EE21" s="31">
        <v>0</v>
      </c>
      <c r="EF21" s="31">
        <v>0</v>
      </c>
      <c r="EG21" s="31">
        <v>0</v>
      </c>
      <c r="EH21" s="31">
        <v>0</v>
      </c>
      <c r="EI21" s="31">
        <v>0</v>
      </c>
      <c r="EJ21" s="31">
        <v>0</v>
      </c>
      <c r="EK21" s="31">
        <v>0</v>
      </c>
      <c r="EL21" s="31">
        <v>-8365.43</v>
      </c>
      <c r="EM21" s="31">
        <v>0</v>
      </c>
      <c r="EN21" s="31">
        <v>0</v>
      </c>
      <c r="EO21" s="31">
        <v>0</v>
      </c>
      <c r="EP21" s="31">
        <v>0</v>
      </c>
      <c r="EQ21" s="31">
        <v>0</v>
      </c>
      <c r="ER21" s="31">
        <v>0</v>
      </c>
      <c r="ES21" s="31">
        <v>0</v>
      </c>
      <c r="ET21" s="31">
        <v>0</v>
      </c>
      <c r="EU21" s="31">
        <v>0</v>
      </c>
      <c r="EV21" s="31">
        <v>0</v>
      </c>
      <c r="EW21" s="31">
        <v>0</v>
      </c>
      <c r="EX21" s="31">
        <v>0</v>
      </c>
      <c r="EY21" s="31">
        <v>0</v>
      </c>
      <c r="EZ21" s="31">
        <v>0</v>
      </c>
      <c r="FA21" s="31">
        <v>0</v>
      </c>
      <c r="FB21" s="31">
        <v>0</v>
      </c>
      <c r="FC21" s="31">
        <v>-16460.939999999999</v>
      </c>
      <c r="FD21" s="31">
        <v>0</v>
      </c>
      <c r="FE21" s="31">
        <v>0</v>
      </c>
      <c r="FF21" s="31">
        <v>0</v>
      </c>
      <c r="FG21" s="31">
        <v>0</v>
      </c>
      <c r="FH21" s="31">
        <v>0</v>
      </c>
      <c r="FI21" s="31">
        <v>0</v>
      </c>
      <c r="FJ21" s="31">
        <v>0</v>
      </c>
      <c r="FK21" s="31">
        <v>0</v>
      </c>
      <c r="FL21" s="31">
        <v>-19410.939999999999</v>
      </c>
      <c r="FM21" s="31">
        <v>0</v>
      </c>
      <c r="FN21" s="31">
        <v>-13459.12</v>
      </c>
      <c r="FO21" s="31">
        <v>0</v>
      </c>
      <c r="FP21" s="31">
        <v>0</v>
      </c>
      <c r="FQ21" s="31">
        <v>0</v>
      </c>
      <c r="FR21" s="31">
        <v>0</v>
      </c>
      <c r="FS21" s="31">
        <v>0</v>
      </c>
      <c r="FT21" s="31">
        <v>0</v>
      </c>
      <c r="FU21" s="31">
        <v>0</v>
      </c>
      <c r="FV21" s="31">
        <v>0</v>
      </c>
      <c r="FW21" s="31">
        <v>0</v>
      </c>
      <c r="FX21" s="31">
        <v>0</v>
      </c>
      <c r="FY21" s="31">
        <v>0</v>
      </c>
      <c r="FZ21" s="28">
        <f>SUM(C21:FY21)</f>
        <v>-526337.28999999992</v>
      </c>
    </row>
    <row r="22" spans="1:255" s="28" customFormat="1" x14ac:dyDescent="0.25">
      <c r="A22" s="55" t="s">
        <v>406</v>
      </c>
      <c r="C22" s="31">
        <v>0</v>
      </c>
      <c r="D22" s="31">
        <v>-457131.37</v>
      </c>
      <c r="E22" s="31">
        <v>0</v>
      </c>
      <c r="F22" s="31">
        <v>-190853.97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v>-78877.37</v>
      </c>
      <c r="O22" s="31">
        <v>-81943.33</v>
      </c>
      <c r="P22" s="31">
        <v>0</v>
      </c>
      <c r="Q22" s="31">
        <v>-395371.17000000004</v>
      </c>
      <c r="R22" s="31">
        <v>0</v>
      </c>
      <c r="S22" s="31">
        <v>0</v>
      </c>
      <c r="T22" s="31">
        <v>0</v>
      </c>
      <c r="U22" s="31">
        <v>0</v>
      </c>
      <c r="V22" s="31">
        <v>0</v>
      </c>
      <c r="W22" s="31">
        <v>0</v>
      </c>
      <c r="X22" s="31">
        <v>0</v>
      </c>
      <c r="Y22" s="31">
        <v>0</v>
      </c>
      <c r="Z22" s="31">
        <v>0</v>
      </c>
      <c r="AA22" s="31">
        <v>-363984.68</v>
      </c>
      <c r="AB22" s="31">
        <v>-119289.58</v>
      </c>
      <c r="AC22" s="31">
        <v>0</v>
      </c>
      <c r="AD22" s="31">
        <v>0</v>
      </c>
      <c r="AE22" s="31">
        <v>0</v>
      </c>
      <c r="AF22" s="31">
        <v>0</v>
      </c>
      <c r="AG22" s="31">
        <v>0</v>
      </c>
      <c r="AH22" s="31">
        <v>0</v>
      </c>
      <c r="AI22" s="31">
        <v>0</v>
      </c>
      <c r="AJ22" s="31">
        <v>0</v>
      </c>
      <c r="AK22" s="31">
        <v>0</v>
      </c>
      <c r="AL22" s="31">
        <v>0</v>
      </c>
      <c r="AM22" s="31">
        <v>0</v>
      </c>
      <c r="AN22" s="31">
        <v>0</v>
      </c>
      <c r="AO22" s="31">
        <v>0</v>
      </c>
      <c r="AP22" s="31">
        <v>-206383.55</v>
      </c>
      <c r="AQ22" s="31">
        <v>0</v>
      </c>
      <c r="AR22" s="31">
        <v>-1636563.9800000002</v>
      </c>
      <c r="AS22" s="31">
        <v>0</v>
      </c>
      <c r="AT22" s="31">
        <v>-52815.46</v>
      </c>
      <c r="AU22" s="31">
        <v>0</v>
      </c>
      <c r="AV22" s="31">
        <v>0</v>
      </c>
      <c r="AW22" s="31">
        <v>0</v>
      </c>
      <c r="AX22" s="31">
        <v>0</v>
      </c>
      <c r="AY22" s="31">
        <v>0</v>
      </c>
      <c r="AZ22" s="31">
        <v>-254756.5</v>
      </c>
      <c r="BA22" s="31">
        <v>-13864.58</v>
      </c>
      <c r="BB22" s="31">
        <v>0</v>
      </c>
      <c r="BC22" s="31">
        <v>-44679</v>
      </c>
      <c r="BD22" s="31">
        <v>0</v>
      </c>
      <c r="BE22" s="31">
        <v>0</v>
      </c>
      <c r="BF22" s="31">
        <v>-369476.67</v>
      </c>
      <c r="BG22" s="31">
        <v>0</v>
      </c>
      <c r="BH22" s="31">
        <v>0</v>
      </c>
      <c r="BI22" s="31">
        <v>0</v>
      </c>
      <c r="BJ22" s="31">
        <v>-231364.78999999998</v>
      </c>
      <c r="BK22" s="31">
        <v>-729202.22999999986</v>
      </c>
      <c r="BL22" s="31">
        <v>0</v>
      </c>
      <c r="BM22" s="31">
        <v>0</v>
      </c>
      <c r="BN22" s="31">
        <v>0</v>
      </c>
      <c r="BO22" s="31">
        <v>0</v>
      </c>
      <c r="BP22" s="31">
        <v>0</v>
      </c>
      <c r="BQ22" s="31">
        <v>-42338.77</v>
      </c>
      <c r="BR22" s="31">
        <v>0</v>
      </c>
      <c r="BS22" s="31">
        <v>0</v>
      </c>
      <c r="BT22" s="31">
        <v>0</v>
      </c>
      <c r="BU22" s="31">
        <v>0</v>
      </c>
      <c r="BV22" s="31">
        <v>0</v>
      </c>
      <c r="BW22" s="31">
        <v>0</v>
      </c>
      <c r="BX22" s="31">
        <v>0</v>
      </c>
      <c r="BY22" s="31">
        <v>0</v>
      </c>
      <c r="BZ22" s="31">
        <v>0</v>
      </c>
      <c r="CA22" s="31">
        <v>0</v>
      </c>
      <c r="CB22" s="31">
        <v>-466912.37</v>
      </c>
      <c r="CC22" s="31">
        <v>0</v>
      </c>
      <c r="CD22" s="31">
        <v>0</v>
      </c>
      <c r="CE22" s="31">
        <v>0</v>
      </c>
      <c r="CF22" s="31">
        <v>0</v>
      </c>
      <c r="CG22" s="31">
        <v>0</v>
      </c>
      <c r="CH22" s="31">
        <v>0</v>
      </c>
      <c r="CI22" s="31">
        <v>0</v>
      </c>
      <c r="CJ22" s="31">
        <v>0</v>
      </c>
      <c r="CK22" s="31">
        <v>-18702.38</v>
      </c>
      <c r="CL22" s="31">
        <v>0</v>
      </c>
      <c r="CM22" s="31">
        <v>0</v>
      </c>
      <c r="CN22" s="31">
        <v>-249998.65999999997</v>
      </c>
      <c r="CO22" s="31">
        <v>-294046.01</v>
      </c>
      <c r="CP22" s="31">
        <v>0</v>
      </c>
      <c r="CQ22" s="31">
        <v>0</v>
      </c>
      <c r="CR22" s="31">
        <v>0</v>
      </c>
      <c r="CS22" s="31">
        <v>0</v>
      </c>
      <c r="CT22" s="31">
        <v>0</v>
      </c>
      <c r="CU22" s="31">
        <v>0</v>
      </c>
      <c r="CV22" s="31">
        <v>0</v>
      </c>
      <c r="CW22" s="31">
        <v>0</v>
      </c>
      <c r="CX22" s="31">
        <v>0</v>
      </c>
      <c r="CY22" s="31">
        <v>0</v>
      </c>
      <c r="CZ22" s="31">
        <v>0</v>
      </c>
      <c r="DA22" s="31">
        <v>0</v>
      </c>
      <c r="DB22" s="31">
        <v>0</v>
      </c>
      <c r="DC22" s="31">
        <v>0</v>
      </c>
      <c r="DD22" s="31">
        <v>0</v>
      </c>
      <c r="DE22" s="31">
        <v>0</v>
      </c>
      <c r="DF22" s="31">
        <v>-59542.29</v>
      </c>
      <c r="DG22" s="31">
        <v>0</v>
      </c>
      <c r="DH22" s="31">
        <v>0</v>
      </c>
      <c r="DI22" s="31">
        <v>0</v>
      </c>
      <c r="DJ22" s="31">
        <v>0</v>
      </c>
      <c r="DK22" s="31">
        <v>0</v>
      </c>
      <c r="DL22" s="31">
        <v>0</v>
      </c>
      <c r="DM22" s="31">
        <v>0</v>
      </c>
      <c r="DN22" s="31">
        <v>0</v>
      </c>
      <c r="DO22" s="31">
        <v>0</v>
      </c>
      <c r="DP22" s="31">
        <v>0</v>
      </c>
      <c r="DQ22" s="31">
        <v>0</v>
      </c>
      <c r="DR22" s="31">
        <v>0</v>
      </c>
      <c r="DS22" s="31">
        <v>0</v>
      </c>
      <c r="DT22" s="31">
        <v>0</v>
      </c>
      <c r="DU22" s="31">
        <v>0</v>
      </c>
      <c r="DV22" s="31">
        <v>0</v>
      </c>
      <c r="DW22" s="31">
        <v>0</v>
      </c>
      <c r="DX22" s="31">
        <v>0</v>
      </c>
      <c r="DY22" s="31">
        <v>0</v>
      </c>
      <c r="DZ22" s="31">
        <v>0</v>
      </c>
      <c r="EA22" s="31">
        <v>0</v>
      </c>
      <c r="EB22" s="31">
        <v>0</v>
      </c>
      <c r="EC22" s="31">
        <v>0</v>
      </c>
      <c r="ED22" s="31">
        <v>0</v>
      </c>
      <c r="EE22" s="31">
        <v>0</v>
      </c>
      <c r="EF22" s="31">
        <v>0</v>
      </c>
      <c r="EG22" s="31">
        <v>0</v>
      </c>
      <c r="EH22" s="31">
        <v>0</v>
      </c>
      <c r="EI22" s="31">
        <v>-210237.51</v>
      </c>
      <c r="EJ22" s="31">
        <v>-145737.66</v>
      </c>
      <c r="EK22" s="31">
        <v>0</v>
      </c>
      <c r="EL22" s="31">
        <v>0</v>
      </c>
      <c r="EM22" s="31">
        <v>0</v>
      </c>
      <c r="EN22" s="31">
        <v>0</v>
      </c>
      <c r="EO22" s="31">
        <v>0</v>
      </c>
      <c r="EP22" s="31">
        <v>0</v>
      </c>
      <c r="EQ22" s="31">
        <v>0</v>
      </c>
      <c r="ER22" s="31">
        <v>0</v>
      </c>
      <c r="ES22" s="31">
        <v>0</v>
      </c>
      <c r="ET22" s="31">
        <v>0</v>
      </c>
      <c r="EU22" s="31">
        <v>0</v>
      </c>
      <c r="EV22" s="31">
        <v>0</v>
      </c>
      <c r="EW22" s="31">
        <v>0</v>
      </c>
      <c r="EX22" s="31">
        <v>0</v>
      </c>
      <c r="EY22" s="31">
        <v>0</v>
      </c>
      <c r="EZ22" s="31">
        <v>0</v>
      </c>
      <c r="FA22" s="31">
        <v>0</v>
      </c>
      <c r="FB22" s="31">
        <v>0</v>
      </c>
      <c r="FC22" s="31">
        <v>0</v>
      </c>
      <c r="FD22" s="31">
        <v>0</v>
      </c>
      <c r="FE22" s="31">
        <v>0</v>
      </c>
      <c r="FF22" s="31">
        <v>0</v>
      </c>
      <c r="FG22" s="31">
        <v>0</v>
      </c>
      <c r="FH22" s="31">
        <v>0</v>
      </c>
      <c r="FI22" s="31">
        <v>0</v>
      </c>
      <c r="FJ22" s="31">
        <v>0</v>
      </c>
      <c r="FK22" s="31">
        <v>0</v>
      </c>
      <c r="FL22" s="31">
        <v>-117753.76</v>
      </c>
      <c r="FM22" s="31">
        <v>-59833.8</v>
      </c>
      <c r="FN22" s="31">
        <v>-487036.64999999997</v>
      </c>
      <c r="FO22" s="31">
        <v>0</v>
      </c>
      <c r="FP22" s="31">
        <v>0</v>
      </c>
      <c r="FQ22" s="31">
        <v>0</v>
      </c>
      <c r="FR22" s="31">
        <v>0</v>
      </c>
      <c r="FS22" s="31">
        <v>0</v>
      </c>
      <c r="FT22" s="31">
        <v>0</v>
      </c>
      <c r="FU22" s="31">
        <v>0</v>
      </c>
      <c r="FV22" s="31">
        <v>0</v>
      </c>
      <c r="FW22" s="31">
        <v>0</v>
      </c>
      <c r="FX22" s="31">
        <v>0</v>
      </c>
      <c r="FY22" s="31">
        <v>-1909789.98</v>
      </c>
      <c r="FZ22" s="28">
        <f>SUM(C22:FY22)</f>
        <v>-9288488.0699999984</v>
      </c>
    </row>
    <row r="23" spans="1:255" s="33" customFormat="1" x14ac:dyDescent="0.25">
      <c r="A23" s="31" t="s">
        <v>407</v>
      </c>
      <c r="C23" s="31">
        <v>0</v>
      </c>
      <c r="D23" s="31">
        <v>-83595.570000000007</v>
      </c>
      <c r="E23" s="31">
        <v>3969.73</v>
      </c>
      <c r="F23" s="31">
        <v>-5937.79</v>
      </c>
      <c r="G23" s="31">
        <v>0</v>
      </c>
      <c r="H23" s="31">
        <v>0</v>
      </c>
      <c r="I23" s="31">
        <v>28742.981464619283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35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 s="31">
        <v>0</v>
      </c>
      <c r="AC23" s="31">
        <v>0</v>
      </c>
      <c r="AD23" s="31">
        <v>5805.2709964836249</v>
      </c>
      <c r="AE23" s="31">
        <v>0</v>
      </c>
      <c r="AF23" s="31">
        <v>0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1">
        <v>0</v>
      </c>
      <c r="AQ23" s="31">
        <v>0</v>
      </c>
      <c r="AR23" s="35">
        <v>0</v>
      </c>
      <c r="AS23" s="35">
        <v>0</v>
      </c>
      <c r="AT23" s="31">
        <v>0</v>
      </c>
      <c r="AU23" s="31">
        <v>0</v>
      </c>
      <c r="AV23" s="31">
        <v>0</v>
      </c>
      <c r="AW23" s="31">
        <v>0</v>
      </c>
      <c r="AX23" s="31">
        <v>0</v>
      </c>
      <c r="AY23" s="31">
        <v>0</v>
      </c>
      <c r="AZ23" s="31">
        <v>0</v>
      </c>
      <c r="BA23" s="31">
        <v>0</v>
      </c>
      <c r="BB23" s="31">
        <v>0</v>
      </c>
      <c r="BC23" s="31">
        <v>148203.01</v>
      </c>
      <c r="BD23" s="31">
        <v>0</v>
      </c>
      <c r="BE23" s="31">
        <v>0</v>
      </c>
      <c r="BF23" s="31">
        <v>0</v>
      </c>
      <c r="BG23" s="31">
        <v>0</v>
      </c>
      <c r="BH23" s="31">
        <v>0</v>
      </c>
      <c r="BI23" s="31">
        <v>0</v>
      </c>
      <c r="BJ23" s="31">
        <v>0</v>
      </c>
      <c r="BK23" s="31">
        <v>0</v>
      </c>
      <c r="BL23" s="31">
        <v>0</v>
      </c>
      <c r="BM23" s="31">
        <v>0</v>
      </c>
      <c r="BN23" s="31">
        <v>0</v>
      </c>
      <c r="BO23" s="31">
        <v>0</v>
      </c>
      <c r="BP23" s="31">
        <v>0</v>
      </c>
      <c r="BQ23" s="31">
        <v>13144.304867697492</v>
      </c>
      <c r="BR23" s="31">
        <v>0</v>
      </c>
      <c r="BS23" s="31">
        <v>0</v>
      </c>
      <c r="BT23" s="31">
        <v>0</v>
      </c>
      <c r="BU23" s="31">
        <v>0</v>
      </c>
      <c r="BV23" s="31">
        <v>0</v>
      </c>
      <c r="BW23" s="31">
        <v>0</v>
      </c>
      <c r="BX23" s="31">
        <v>0</v>
      </c>
      <c r="BY23" s="31">
        <v>0</v>
      </c>
      <c r="BZ23" s="31">
        <v>0</v>
      </c>
      <c r="CA23" s="31">
        <v>0</v>
      </c>
      <c r="CB23" s="31">
        <v>1211.4012998945157</v>
      </c>
      <c r="CC23" s="31">
        <v>0</v>
      </c>
      <c r="CD23" s="31">
        <v>0</v>
      </c>
      <c r="CE23" s="31">
        <v>0</v>
      </c>
      <c r="CF23" s="31">
        <v>0</v>
      </c>
      <c r="CG23" s="31">
        <v>0</v>
      </c>
      <c r="CH23" s="31">
        <v>0</v>
      </c>
      <c r="CI23" s="31">
        <v>0</v>
      </c>
      <c r="CJ23" s="31">
        <v>0</v>
      </c>
      <c r="CK23" s="31">
        <v>18957.84</v>
      </c>
      <c r="CL23" s="31">
        <v>0</v>
      </c>
      <c r="CM23" s="31">
        <v>0</v>
      </c>
      <c r="CN23" s="31">
        <v>0</v>
      </c>
      <c r="CO23" s="31">
        <v>0</v>
      </c>
      <c r="CP23" s="31">
        <v>0</v>
      </c>
      <c r="CQ23" s="31">
        <v>0</v>
      </c>
      <c r="CR23" s="31">
        <v>0</v>
      </c>
      <c r="CS23" s="31">
        <v>0</v>
      </c>
      <c r="CT23" s="31">
        <v>0</v>
      </c>
      <c r="CU23" s="31">
        <v>0</v>
      </c>
      <c r="CV23" s="31">
        <v>0</v>
      </c>
      <c r="CW23" s="31">
        <v>0</v>
      </c>
      <c r="CX23" s="31">
        <v>0</v>
      </c>
      <c r="CY23" s="31">
        <v>0</v>
      </c>
      <c r="CZ23" s="31">
        <v>0</v>
      </c>
      <c r="DA23" s="31">
        <v>0</v>
      </c>
      <c r="DB23" s="31">
        <v>0</v>
      </c>
      <c r="DC23" s="31">
        <v>0</v>
      </c>
      <c r="DD23" s="31">
        <v>0</v>
      </c>
      <c r="DE23" s="31">
        <v>0</v>
      </c>
      <c r="DF23" s="31">
        <v>0</v>
      </c>
      <c r="DG23" s="31">
        <v>0</v>
      </c>
      <c r="DH23" s="31">
        <v>0</v>
      </c>
      <c r="DI23" s="31">
        <v>-3117.7152101712418</v>
      </c>
      <c r="DJ23" s="31">
        <v>0</v>
      </c>
      <c r="DK23" s="31">
        <v>0</v>
      </c>
      <c r="DL23" s="31">
        <v>0</v>
      </c>
      <c r="DM23" s="31">
        <v>0</v>
      </c>
      <c r="DN23" s="31">
        <v>0</v>
      </c>
      <c r="DO23" s="31">
        <v>0</v>
      </c>
      <c r="DP23" s="31">
        <v>0</v>
      </c>
      <c r="DQ23" s="31">
        <v>0</v>
      </c>
      <c r="DR23" s="31">
        <v>0</v>
      </c>
      <c r="DS23" s="31">
        <v>0</v>
      </c>
      <c r="DT23" s="31">
        <v>0</v>
      </c>
      <c r="DU23" s="31">
        <v>0</v>
      </c>
      <c r="DV23" s="31">
        <v>0</v>
      </c>
      <c r="DW23" s="31">
        <v>0</v>
      </c>
      <c r="DX23" s="31">
        <v>0</v>
      </c>
      <c r="DY23" s="31">
        <v>0</v>
      </c>
      <c r="DZ23" s="31">
        <v>0</v>
      </c>
      <c r="EA23" s="31">
        <v>0</v>
      </c>
      <c r="EB23" s="31">
        <v>0</v>
      </c>
      <c r="EC23" s="31">
        <v>0</v>
      </c>
      <c r="ED23" s="31">
        <v>0</v>
      </c>
      <c r="EE23" s="31">
        <v>0</v>
      </c>
      <c r="EF23" s="31">
        <v>0</v>
      </c>
      <c r="EG23" s="31">
        <v>0</v>
      </c>
      <c r="EH23" s="31">
        <v>0</v>
      </c>
      <c r="EI23" s="31">
        <v>0</v>
      </c>
      <c r="EJ23" s="31">
        <v>0</v>
      </c>
      <c r="EK23" s="31">
        <v>0</v>
      </c>
      <c r="EL23" s="31">
        <v>0</v>
      </c>
      <c r="EM23" s="31">
        <v>0</v>
      </c>
      <c r="EN23" s="31">
        <v>0</v>
      </c>
      <c r="EO23" s="31">
        <v>0</v>
      </c>
      <c r="EP23" s="31">
        <v>0</v>
      </c>
      <c r="EQ23" s="31">
        <v>2919.6823720419779</v>
      </c>
      <c r="ER23" s="31">
        <v>0</v>
      </c>
      <c r="ES23" s="31">
        <v>0</v>
      </c>
      <c r="ET23" s="31">
        <v>0</v>
      </c>
      <c r="EU23" s="31">
        <v>0</v>
      </c>
      <c r="EV23" s="31">
        <v>0</v>
      </c>
      <c r="EW23" s="31">
        <v>0</v>
      </c>
      <c r="EX23" s="31">
        <v>0</v>
      </c>
      <c r="EY23" s="31">
        <v>0</v>
      </c>
      <c r="EZ23" s="31">
        <v>0</v>
      </c>
      <c r="FA23" s="31">
        <v>0</v>
      </c>
      <c r="FB23" s="31">
        <v>0</v>
      </c>
      <c r="FC23" s="31">
        <v>0</v>
      </c>
      <c r="FD23" s="31">
        <v>0</v>
      </c>
      <c r="FE23" s="31">
        <v>0</v>
      </c>
      <c r="FF23" s="31">
        <v>0</v>
      </c>
      <c r="FG23" s="31">
        <v>0</v>
      </c>
      <c r="FH23" s="31">
        <v>0</v>
      </c>
      <c r="FI23" s="31">
        <v>0</v>
      </c>
      <c r="FJ23" s="31">
        <v>0</v>
      </c>
      <c r="FK23" s="31">
        <v>0</v>
      </c>
      <c r="FL23" s="31">
        <v>0</v>
      </c>
      <c r="FM23" s="31">
        <v>0</v>
      </c>
      <c r="FN23" s="31">
        <v>0</v>
      </c>
      <c r="FO23" s="31">
        <v>0</v>
      </c>
      <c r="FP23" s="31">
        <v>0</v>
      </c>
      <c r="FQ23" s="31">
        <v>0</v>
      </c>
      <c r="FR23" s="31">
        <v>0</v>
      </c>
      <c r="FS23" s="31">
        <v>0</v>
      </c>
      <c r="FT23" s="31">
        <v>0</v>
      </c>
      <c r="FU23" s="31">
        <v>0</v>
      </c>
      <c r="FV23" s="31">
        <v>0</v>
      </c>
      <c r="FW23" s="31">
        <v>0</v>
      </c>
      <c r="FX23" s="31">
        <v>0</v>
      </c>
      <c r="FY23" s="28">
        <v>-557754.34</v>
      </c>
      <c r="FZ23" s="28">
        <f>SUM(C23:FY23)</f>
        <v>-427451.19420943432</v>
      </c>
      <c r="GA23" s="28"/>
      <c r="GB23" s="28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</row>
    <row r="24" spans="1:255" s="33" customFormat="1" x14ac:dyDescent="0.25">
      <c r="A24" s="55" t="s">
        <v>408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1">
        <v>0</v>
      </c>
      <c r="W24" s="31">
        <v>0</v>
      </c>
      <c r="X24" s="31">
        <v>0</v>
      </c>
      <c r="Y24" s="31">
        <v>0</v>
      </c>
      <c r="Z24" s="31">
        <v>0</v>
      </c>
      <c r="AA24" s="31">
        <v>0</v>
      </c>
      <c r="AB24" s="31">
        <v>0</v>
      </c>
      <c r="AC24" s="31">
        <v>0</v>
      </c>
      <c r="AD24" s="31">
        <v>0</v>
      </c>
      <c r="AE24" s="31">
        <v>0</v>
      </c>
      <c r="AF24" s="31">
        <v>0</v>
      </c>
      <c r="AG24" s="31">
        <v>0</v>
      </c>
      <c r="AH24" s="31">
        <v>0</v>
      </c>
      <c r="AI24" s="31">
        <v>0</v>
      </c>
      <c r="AJ24" s="31">
        <v>0</v>
      </c>
      <c r="AK24" s="31">
        <v>0</v>
      </c>
      <c r="AL24" s="31">
        <v>0</v>
      </c>
      <c r="AM24" s="31">
        <v>0</v>
      </c>
      <c r="AN24" s="31">
        <v>0</v>
      </c>
      <c r="AO24" s="31">
        <v>0</v>
      </c>
      <c r="AP24" s="31">
        <v>0</v>
      </c>
      <c r="AQ24" s="31">
        <v>0</v>
      </c>
      <c r="AR24" s="31">
        <v>0</v>
      </c>
      <c r="AS24" s="31">
        <v>0</v>
      </c>
      <c r="AT24" s="31">
        <v>0</v>
      </c>
      <c r="AU24" s="31">
        <v>0</v>
      </c>
      <c r="AV24" s="31">
        <v>0</v>
      </c>
      <c r="AW24" s="31">
        <v>0</v>
      </c>
      <c r="AX24" s="31">
        <v>0</v>
      </c>
      <c r="AY24" s="31">
        <v>0</v>
      </c>
      <c r="AZ24" s="31">
        <v>0</v>
      </c>
      <c r="BA24" s="31">
        <v>0</v>
      </c>
      <c r="BB24" s="31">
        <v>0</v>
      </c>
      <c r="BC24" s="31">
        <v>0</v>
      </c>
      <c r="BD24" s="31">
        <v>0</v>
      </c>
      <c r="BE24" s="31">
        <v>0</v>
      </c>
      <c r="BF24" s="31">
        <v>0</v>
      </c>
      <c r="BG24" s="31">
        <v>0</v>
      </c>
      <c r="BH24" s="31">
        <v>0</v>
      </c>
      <c r="BI24" s="31">
        <v>0</v>
      </c>
      <c r="BJ24" s="31">
        <v>0</v>
      </c>
      <c r="BK24" s="31">
        <v>0</v>
      </c>
      <c r="BL24" s="31">
        <v>0</v>
      </c>
      <c r="BM24" s="31">
        <v>0</v>
      </c>
      <c r="BN24" s="31">
        <v>0</v>
      </c>
      <c r="BO24" s="31">
        <v>0</v>
      </c>
      <c r="BP24" s="31">
        <v>0</v>
      </c>
      <c r="BQ24" s="31">
        <v>0</v>
      </c>
      <c r="BR24" s="31">
        <v>0</v>
      </c>
      <c r="BS24" s="31">
        <v>0</v>
      </c>
      <c r="BT24" s="31">
        <v>0</v>
      </c>
      <c r="BU24" s="31">
        <v>0</v>
      </c>
      <c r="BV24" s="31">
        <v>0</v>
      </c>
      <c r="BW24" s="31">
        <v>0</v>
      </c>
      <c r="BX24" s="31">
        <v>0</v>
      </c>
      <c r="BY24" s="31">
        <v>0</v>
      </c>
      <c r="BZ24" s="31">
        <v>0</v>
      </c>
      <c r="CA24" s="31">
        <v>0</v>
      </c>
      <c r="CB24" s="31">
        <v>0</v>
      </c>
      <c r="CC24" s="31">
        <v>0</v>
      </c>
      <c r="CD24" s="31">
        <v>0</v>
      </c>
      <c r="CE24" s="34">
        <v>-700</v>
      </c>
      <c r="CF24" s="31">
        <v>0</v>
      </c>
      <c r="CG24" s="31">
        <v>0</v>
      </c>
      <c r="CH24" s="31">
        <v>0</v>
      </c>
      <c r="CI24" s="31">
        <v>0</v>
      </c>
      <c r="CJ24" s="31">
        <v>0</v>
      </c>
      <c r="CK24" s="31">
        <v>0</v>
      </c>
      <c r="CL24" s="31">
        <v>0</v>
      </c>
      <c r="CM24" s="31">
        <v>0</v>
      </c>
      <c r="CN24" s="31">
        <v>0</v>
      </c>
      <c r="CO24" s="31">
        <v>0</v>
      </c>
      <c r="CP24" s="31">
        <v>0</v>
      </c>
      <c r="CQ24" s="31">
        <v>0</v>
      </c>
      <c r="CR24" s="31">
        <v>0</v>
      </c>
      <c r="CS24" s="31">
        <v>0</v>
      </c>
      <c r="CT24" s="31">
        <v>0</v>
      </c>
      <c r="CU24" s="31">
        <v>0</v>
      </c>
      <c r="CV24" s="31">
        <v>0</v>
      </c>
      <c r="CW24" s="31">
        <v>0</v>
      </c>
      <c r="CX24" s="31">
        <v>0</v>
      </c>
      <c r="CY24" s="35">
        <v>0</v>
      </c>
      <c r="CZ24" s="31">
        <v>0</v>
      </c>
      <c r="DA24" s="31">
        <v>0</v>
      </c>
      <c r="DB24" s="31">
        <v>0</v>
      </c>
      <c r="DC24" s="31">
        <v>0</v>
      </c>
      <c r="DD24" s="31">
        <v>0</v>
      </c>
      <c r="DE24" s="31">
        <v>0</v>
      </c>
      <c r="DF24" s="31">
        <v>0</v>
      </c>
      <c r="DG24" s="31">
        <v>0</v>
      </c>
      <c r="DH24" s="31">
        <v>0</v>
      </c>
      <c r="DI24" s="31">
        <v>0</v>
      </c>
      <c r="DJ24" s="31">
        <v>0</v>
      </c>
      <c r="DK24" s="31">
        <v>0</v>
      </c>
      <c r="DL24" s="31">
        <v>0</v>
      </c>
      <c r="DM24" s="31">
        <v>0</v>
      </c>
      <c r="DN24" s="31">
        <v>0</v>
      </c>
      <c r="DO24" s="31">
        <v>0</v>
      </c>
      <c r="DP24" s="31">
        <v>0</v>
      </c>
      <c r="DQ24" s="31">
        <v>0</v>
      </c>
      <c r="DR24" s="31">
        <v>0</v>
      </c>
      <c r="DS24" s="31">
        <v>0</v>
      </c>
      <c r="DT24" s="31">
        <v>0</v>
      </c>
      <c r="DU24" s="31">
        <v>0</v>
      </c>
      <c r="DV24" s="31">
        <v>0</v>
      </c>
      <c r="DW24" s="31">
        <v>0</v>
      </c>
      <c r="DX24" s="31">
        <v>0</v>
      </c>
      <c r="DY24" s="31">
        <v>0</v>
      </c>
      <c r="DZ24" s="31">
        <v>0</v>
      </c>
      <c r="EA24" s="31">
        <v>0</v>
      </c>
      <c r="EB24" s="31">
        <v>0</v>
      </c>
      <c r="EC24" s="31">
        <v>0</v>
      </c>
      <c r="ED24" s="32">
        <v>0</v>
      </c>
      <c r="EE24" s="31">
        <v>0</v>
      </c>
      <c r="EF24" s="31">
        <v>0</v>
      </c>
      <c r="EG24" s="31">
        <v>0</v>
      </c>
      <c r="EH24" s="31">
        <v>0</v>
      </c>
      <c r="EI24" s="31">
        <v>0</v>
      </c>
      <c r="EJ24" s="31">
        <v>0</v>
      </c>
      <c r="EK24" s="31">
        <v>0</v>
      </c>
      <c r="EL24" s="31">
        <v>0</v>
      </c>
      <c r="EM24" s="31">
        <v>0</v>
      </c>
      <c r="EN24" s="31">
        <v>0</v>
      </c>
      <c r="EO24" s="31">
        <v>0</v>
      </c>
      <c r="EP24" s="31">
        <v>0</v>
      </c>
      <c r="EQ24" s="31">
        <v>0</v>
      </c>
      <c r="ER24" s="31">
        <v>0</v>
      </c>
      <c r="ES24" s="31">
        <v>0</v>
      </c>
      <c r="ET24" s="31">
        <v>0</v>
      </c>
      <c r="EU24" s="31">
        <v>0</v>
      </c>
      <c r="EV24" s="31">
        <v>0</v>
      </c>
      <c r="EW24" s="31">
        <v>0</v>
      </c>
      <c r="EX24" s="31">
        <v>0</v>
      </c>
      <c r="EY24" s="31">
        <v>0</v>
      </c>
      <c r="EZ24" s="31">
        <v>0</v>
      </c>
      <c r="FA24" s="31">
        <v>0</v>
      </c>
      <c r="FB24" s="31">
        <v>0</v>
      </c>
      <c r="FC24" s="31">
        <v>0</v>
      </c>
      <c r="FD24" s="31">
        <v>0</v>
      </c>
      <c r="FE24" s="31">
        <v>0</v>
      </c>
      <c r="FF24" s="31">
        <v>0</v>
      </c>
      <c r="FG24" s="31">
        <v>0</v>
      </c>
      <c r="FH24" s="31">
        <v>0</v>
      </c>
      <c r="FI24" s="31">
        <v>0</v>
      </c>
      <c r="FJ24" s="31">
        <v>0</v>
      </c>
      <c r="FK24" s="31">
        <v>0</v>
      </c>
      <c r="FL24" s="31">
        <v>0</v>
      </c>
      <c r="FM24" s="31">
        <v>0</v>
      </c>
      <c r="FN24" s="31">
        <v>0</v>
      </c>
      <c r="FO24" s="31">
        <v>0</v>
      </c>
      <c r="FP24" s="31">
        <v>0</v>
      </c>
      <c r="FQ24" s="31">
        <v>0</v>
      </c>
      <c r="FR24" s="31">
        <v>0</v>
      </c>
      <c r="FS24" s="31">
        <v>0</v>
      </c>
      <c r="FT24" s="31">
        <v>0</v>
      </c>
      <c r="FU24" s="31">
        <v>0</v>
      </c>
      <c r="FV24" s="31">
        <v>0</v>
      </c>
      <c r="FW24" s="31">
        <v>0</v>
      </c>
      <c r="FX24" s="31">
        <v>0</v>
      </c>
      <c r="FY24" s="31">
        <v>0</v>
      </c>
      <c r="FZ24" s="28">
        <f>SUM(C24:FY24)</f>
        <v>-700</v>
      </c>
      <c r="GA24" s="11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</row>
    <row r="25" spans="1:255" x14ac:dyDescent="0.25">
      <c r="A25" s="55" t="s">
        <v>409</v>
      </c>
      <c r="B25" s="28"/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1">
        <v>0</v>
      </c>
      <c r="W25" s="31">
        <v>0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1">
        <v>0</v>
      </c>
      <c r="AQ25" s="31">
        <v>0</v>
      </c>
      <c r="AR25" s="31">
        <v>0</v>
      </c>
      <c r="AS25" s="31">
        <v>0</v>
      </c>
      <c r="AT25" s="31">
        <v>0</v>
      </c>
      <c r="AU25" s="31">
        <v>0</v>
      </c>
      <c r="AV25" s="31">
        <v>0</v>
      </c>
      <c r="AW25" s="31">
        <v>0</v>
      </c>
      <c r="AX25" s="31">
        <v>0</v>
      </c>
      <c r="AY25" s="31">
        <v>0</v>
      </c>
      <c r="AZ25" s="31">
        <v>0</v>
      </c>
      <c r="BA25" s="31">
        <v>0</v>
      </c>
      <c r="BB25" s="31">
        <v>0</v>
      </c>
      <c r="BC25" s="31">
        <v>0</v>
      </c>
      <c r="BD25" s="31">
        <v>0</v>
      </c>
      <c r="BE25" s="31">
        <v>0</v>
      </c>
      <c r="BF25" s="31">
        <v>0</v>
      </c>
      <c r="BG25" s="31">
        <v>0</v>
      </c>
      <c r="BH25" s="31">
        <v>0</v>
      </c>
      <c r="BI25" s="31">
        <v>0</v>
      </c>
      <c r="BJ25" s="31">
        <v>0</v>
      </c>
      <c r="BK25" s="31">
        <v>0</v>
      </c>
      <c r="BL25" s="31">
        <v>0</v>
      </c>
      <c r="BM25" s="31">
        <v>0</v>
      </c>
      <c r="BN25" s="31">
        <v>0</v>
      </c>
      <c r="BO25" s="31">
        <v>0</v>
      </c>
      <c r="BP25" s="31">
        <v>0</v>
      </c>
      <c r="BQ25" s="31">
        <v>0</v>
      </c>
      <c r="BR25" s="31">
        <v>0</v>
      </c>
      <c r="BS25" s="31">
        <v>0</v>
      </c>
      <c r="BT25" s="31">
        <v>0</v>
      </c>
      <c r="BU25" s="31">
        <v>0</v>
      </c>
      <c r="BV25" s="31">
        <v>0</v>
      </c>
      <c r="BW25" s="31">
        <v>0</v>
      </c>
      <c r="BX25" s="31">
        <v>0</v>
      </c>
      <c r="BY25" s="31">
        <v>0</v>
      </c>
      <c r="BZ25" s="31">
        <v>0</v>
      </c>
      <c r="CA25" s="31">
        <v>0</v>
      </c>
      <c r="CB25" s="31">
        <v>0</v>
      </c>
      <c r="CC25" s="31">
        <v>0</v>
      </c>
      <c r="CD25" s="31">
        <v>0</v>
      </c>
      <c r="CE25" s="31">
        <v>0</v>
      </c>
      <c r="CF25" s="31">
        <v>0</v>
      </c>
      <c r="CG25" s="31">
        <v>0</v>
      </c>
      <c r="CH25" s="31">
        <v>0</v>
      </c>
      <c r="CI25" s="31">
        <v>0</v>
      </c>
      <c r="CJ25" s="31">
        <v>0</v>
      </c>
      <c r="CK25" s="31">
        <v>0</v>
      </c>
      <c r="CL25" s="31">
        <v>0</v>
      </c>
      <c r="CM25" s="31">
        <v>0</v>
      </c>
      <c r="CN25" s="31">
        <v>0</v>
      </c>
      <c r="CO25" s="31">
        <v>0</v>
      </c>
      <c r="CP25" s="31">
        <v>0</v>
      </c>
      <c r="CQ25" s="31">
        <v>0</v>
      </c>
      <c r="CR25" s="31">
        <v>0</v>
      </c>
      <c r="CS25" s="31">
        <v>0</v>
      </c>
      <c r="CT25" s="31">
        <v>0</v>
      </c>
      <c r="CU25" s="31">
        <v>0</v>
      </c>
      <c r="CV25" s="31">
        <v>0</v>
      </c>
      <c r="CW25" s="31">
        <v>0</v>
      </c>
      <c r="CX25" s="31">
        <v>0</v>
      </c>
      <c r="CY25" s="31">
        <v>0</v>
      </c>
      <c r="CZ25" s="31">
        <v>0</v>
      </c>
      <c r="DA25" s="31">
        <v>0</v>
      </c>
      <c r="DB25" s="31">
        <v>0</v>
      </c>
      <c r="DC25" s="31">
        <v>0</v>
      </c>
      <c r="DD25" s="31">
        <v>0</v>
      </c>
      <c r="DE25" s="31">
        <v>0</v>
      </c>
      <c r="DF25" s="31">
        <v>0</v>
      </c>
      <c r="DG25" s="31">
        <v>0</v>
      </c>
      <c r="DH25" s="31">
        <v>0</v>
      </c>
      <c r="DI25" s="31">
        <v>0</v>
      </c>
      <c r="DJ25" s="31">
        <v>0</v>
      </c>
      <c r="DK25" s="31">
        <v>0</v>
      </c>
      <c r="DL25" s="31">
        <v>0</v>
      </c>
      <c r="DM25" s="31">
        <v>0</v>
      </c>
      <c r="DN25" s="31">
        <v>0</v>
      </c>
      <c r="DO25" s="31">
        <v>0</v>
      </c>
      <c r="DP25" s="31">
        <v>0</v>
      </c>
      <c r="DQ25" s="31">
        <v>0</v>
      </c>
      <c r="DR25" s="31">
        <v>0</v>
      </c>
      <c r="DS25" s="31">
        <v>0</v>
      </c>
      <c r="DT25" s="31">
        <v>0</v>
      </c>
      <c r="DU25" s="31">
        <v>0</v>
      </c>
      <c r="DV25" s="31">
        <v>0</v>
      </c>
      <c r="DW25" s="31">
        <v>0</v>
      </c>
      <c r="DX25" s="31">
        <v>0</v>
      </c>
      <c r="DY25" s="31">
        <v>0</v>
      </c>
      <c r="DZ25" s="31">
        <v>0</v>
      </c>
      <c r="EA25" s="31">
        <v>0</v>
      </c>
      <c r="EB25" s="31">
        <v>0</v>
      </c>
      <c r="EC25" s="31">
        <v>0</v>
      </c>
      <c r="ED25" s="31">
        <v>0</v>
      </c>
      <c r="EE25" s="31">
        <v>0</v>
      </c>
      <c r="EF25" s="31">
        <v>0</v>
      </c>
      <c r="EG25" s="31">
        <v>0</v>
      </c>
      <c r="EH25" s="31">
        <v>0</v>
      </c>
      <c r="EI25" s="31">
        <v>0</v>
      </c>
      <c r="EJ25" s="31">
        <v>0</v>
      </c>
      <c r="EK25" s="31">
        <v>0</v>
      </c>
      <c r="EL25" s="31">
        <v>0</v>
      </c>
      <c r="EM25" s="31">
        <v>0</v>
      </c>
      <c r="EN25" s="31">
        <v>0</v>
      </c>
      <c r="EO25" s="31">
        <v>0</v>
      </c>
      <c r="EP25" s="31">
        <v>0</v>
      </c>
      <c r="EQ25" s="31">
        <v>0</v>
      </c>
      <c r="ER25" s="31">
        <v>0</v>
      </c>
      <c r="ES25" s="31">
        <v>0</v>
      </c>
      <c r="ET25" s="31">
        <v>0</v>
      </c>
      <c r="EU25" s="31">
        <v>0</v>
      </c>
      <c r="EV25" s="31">
        <v>0</v>
      </c>
      <c r="EW25" s="31">
        <v>0</v>
      </c>
      <c r="EX25" s="31">
        <v>0</v>
      </c>
      <c r="EY25" s="31">
        <v>0</v>
      </c>
      <c r="EZ25" s="31">
        <v>0</v>
      </c>
      <c r="FA25" s="31">
        <v>0</v>
      </c>
      <c r="FB25" s="31">
        <v>0</v>
      </c>
      <c r="FC25" s="31">
        <v>0</v>
      </c>
      <c r="FD25" s="31">
        <v>0</v>
      </c>
      <c r="FE25" s="31">
        <v>0</v>
      </c>
      <c r="FF25" s="31">
        <v>0</v>
      </c>
      <c r="FG25" s="31">
        <v>0</v>
      </c>
      <c r="FH25" s="31">
        <v>0</v>
      </c>
      <c r="FI25" s="31">
        <v>0</v>
      </c>
      <c r="FJ25" s="31">
        <v>0</v>
      </c>
      <c r="FK25" s="31">
        <v>0</v>
      </c>
      <c r="FL25" s="31">
        <v>0</v>
      </c>
      <c r="FM25" s="31">
        <v>0</v>
      </c>
      <c r="FN25" s="31">
        <v>0</v>
      </c>
      <c r="FO25" s="31">
        <v>0</v>
      </c>
      <c r="FP25" s="31">
        <v>0</v>
      </c>
      <c r="FQ25" s="31">
        <v>0</v>
      </c>
      <c r="FR25" s="31">
        <v>0</v>
      </c>
      <c r="FS25" s="31">
        <v>0</v>
      </c>
      <c r="FT25" s="31">
        <v>0</v>
      </c>
      <c r="FU25" s="31">
        <v>0</v>
      </c>
      <c r="FV25" s="31">
        <v>0</v>
      </c>
      <c r="FW25" s="31">
        <v>0</v>
      </c>
      <c r="FX25" s="31">
        <v>0</v>
      </c>
      <c r="FY25" s="31">
        <v>0</v>
      </c>
      <c r="FZ25" s="36">
        <f>SUM(C25:FY25)</f>
        <v>0</v>
      </c>
      <c r="GA25" s="28"/>
    </row>
    <row r="26" spans="1:255" x14ac:dyDescent="0.25">
      <c r="A26" s="28"/>
      <c r="FY26" s="11"/>
      <c r="FZ26" s="28"/>
      <c r="GA26" s="11"/>
    </row>
    <row r="27" spans="1:255" x14ac:dyDescent="0.25">
      <c r="A27" s="28" t="s">
        <v>410</v>
      </c>
      <c r="C27" s="28">
        <f>SUM(C21:C26)</f>
        <v>-18412.740000000002</v>
      </c>
      <c r="D27" s="28">
        <f>SUM(D21:D26)</f>
        <v>-563264.51</v>
      </c>
      <c r="E27" s="28">
        <f t="shared" ref="E27:BP27" si="6">SUM(E21:E26)</f>
        <v>-14453.27</v>
      </c>
      <c r="F27" s="28">
        <f t="shared" si="6"/>
        <v>-196791.76</v>
      </c>
      <c r="G27" s="28">
        <f t="shared" si="6"/>
        <v>0</v>
      </c>
      <c r="H27" s="28">
        <f t="shared" si="6"/>
        <v>0</v>
      </c>
      <c r="I27" s="28">
        <f t="shared" si="6"/>
        <v>8731.8514646192816</v>
      </c>
      <c r="J27" s="28">
        <f t="shared" si="6"/>
        <v>-11739.24</v>
      </c>
      <c r="K27" s="28">
        <f t="shared" si="6"/>
        <v>0</v>
      </c>
      <c r="L27" s="28">
        <f t="shared" si="6"/>
        <v>-8806.58</v>
      </c>
      <c r="M27" s="28">
        <f t="shared" si="6"/>
        <v>0</v>
      </c>
      <c r="N27" s="28">
        <f t="shared" si="6"/>
        <v>-78877.37</v>
      </c>
      <c r="O27" s="28">
        <f t="shared" si="6"/>
        <v>-103455.12</v>
      </c>
      <c r="P27" s="28">
        <f t="shared" si="6"/>
        <v>0</v>
      </c>
      <c r="Q27" s="28">
        <f t="shared" si="6"/>
        <v>-411102.69000000006</v>
      </c>
      <c r="R27" s="28">
        <f t="shared" si="6"/>
        <v>0</v>
      </c>
      <c r="S27" s="28">
        <f t="shared" si="6"/>
        <v>0</v>
      </c>
      <c r="T27" s="28">
        <f t="shared" si="6"/>
        <v>0</v>
      </c>
      <c r="U27" s="28">
        <f t="shared" si="6"/>
        <v>0</v>
      </c>
      <c r="V27" s="28">
        <f t="shared" si="6"/>
        <v>0</v>
      </c>
      <c r="W27" s="28">
        <f t="shared" si="6"/>
        <v>0</v>
      </c>
      <c r="X27" s="28">
        <f t="shared" si="6"/>
        <v>0</v>
      </c>
      <c r="Y27" s="28">
        <f t="shared" si="6"/>
        <v>0</v>
      </c>
      <c r="Z27" s="28">
        <f t="shared" si="6"/>
        <v>0</v>
      </c>
      <c r="AA27" s="28">
        <f t="shared" si="6"/>
        <v>-397596.95</v>
      </c>
      <c r="AB27" s="28">
        <f t="shared" si="6"/>
        <v>-143681.17000000001</v>
      </c>
      <c r="AC27" s="28">
        <f t="shared" si="6"/>
        <v>0</v>
      </c>
      <c r="AD27" s="28">
        <f t="shared" si="6"/>
        <v>5805.2709964836249</v>
      </c>
      <c r="AE27" s="28">
        <f t="shared" si="6"/>
        <v>0</v>
      </c>
      <c r="AF27" s="28">
        <f t="shared" si="6"/>
        <v>0</v>
      </c>
      <c r="AG27" s="28">
        <f t="shared" si="6"/>
        <v>0</v>
      </c>
      <c r="AH27" s="28">
        <f t="shared" si="6"/>
        <v>0</v>
      </c>
      <c r="AI27" s="28">
        <f t="shared" si="6"/>
        <v>0</v>
      </c>
      <c r="AJ27" s="28">
        <f t="shared" si="6"/>
        <v>0</v>
      </c>
      <c r="AK27" s="28">
        <f t="shared" si="6"/>
        <v>0</v>
      </c>
      <c r="AL27" s="28">
        <f t="shared" si="6"/>
        <v>0</v>
      </c>
      <c r="AM27" s="28">
        <f t="shared" si="6"/>
        <v>0</v>
      </c>
      <c r="AN27" s="28">
        <f t="shared" si="6"/>
        <v>0</v>
      </c>
      <c r="AO27" s="28">
        <f t="shared" si="6"/>
        <v>-10654.78</v>
      </c>
      <c r="AP27" s="28">
        <f t="shared" si="6"/>
        <v>-250931.47999999998</v>
      </c>
      <c r="AQ27" s="28">
        <f t="shared" si="6"/>
        <v>0</v>
      </c>
      <c r="AR27" s="28">
        <f t="shared" si="6"/>
        <v>-1657534.9200000002</v>
      </c>
      <c r="AS27" s="28">
        <f t="shared" si="6"/>
        <v>-9311.35</v>
      </c>
      <c r="AT27" s="28">
        <f t="shared" si="6"/>
        <v>-52815.46</v>
      </c>
      <c r="AU27" s="28">
        <f t="shared" si="6"/>
        <v>0</v>
      </c>
      <c r="AV27" s="28">
        <f t="shared" si="6"/>
        <v>0</v>
      </c>
      <c r="AW27" s="28">
        <f t="shared" si="6"/>
        <v>0</v>
      </c>
      <c r="AX27" s="28">
        <f t="shared" si="6"/>
        <v>0</v>
      </c>
      <c r="AY27" s="28">
        <f t="shared" si="6"/>
        <v>0</v>
      </c>
      <c r="AZ27" s="28">
        <f t="shared" si="6"/>
        <v>-261317.17</v>
      </c>
      <c r="BA27" s="28">
        <f t="shared" si="6"/>
        <v>-19019.39</v>
      </c>
      <c r="BB27" s="28">
        <f t="shared" si="6"/>
        <v>-4393.3</v>
      </c>
      <c r="BC27" s="28">
        <f t="shared" si="6"/>
        <v>103524.01000000001</v>
      </c>
      <c r="BD27" s="28">
        <f t="shared" si="6"/>
        <v>-2831.24</v>
      </c>
      <c r="BE27" s="28">
        <f t="shared" si="6"/>
        <v>0</v>
      </c>
      <c r="BF27" s="28">
        <f t="shared" si="6"/>
        <v>-389492.01</v>
      </c>
      <c r="BG27" s="28">
        <f t="shared" si="6"/>
        <v>-585.78</v>
      </c>
      <c r="BH27" s="28">
        <f t="shared" si="6"/>
        <v>0</v>
      </c>
      <c r="BI27" s="28">
        <f t="shared" si="6"/>
        <v>0</v>
      </c>
      <c r="BJ27" s="28">
        <f t="shared" si="6"/>
        <v>-231364.78999999998</v>
      </c>
      <c r="BK27" s="28">
        <f t="shared" si="6"/>
        <v>-733240.46999999986</v>
      </c>
      <c r="BL27" s="28">
        <f t="shared" si="6"/>
        <v>0</v>
      </c>
      <c r="BM27" s="28">
        <v>0</v>
      </c>
      <c r="BN27" s="28">
        <f t="shared" si="6"/>
        <v>0</v>
      </c>
      <c r="BO27" s="28">
        <f t="shared" si="6"/>
        <v>0</v>
      </c>
      <c r="BP27" s="28">
        <f t="shared" si="6"/>
        <v>0</v>
      </c>
      <c r="BQ27" s="28">
        <f t="shared" ref="BQ27:EB27" si="7">SUM(BQ21:BQ26)</f>
        <v>-29194.465132302503</v>
      </c>
      <c r="BR27" s="28">
        <f t="shared" si="7"/>
        <v>0</v>
      </c>
      <c r="BS27" s="28">
        <f t="shared" si="7"/>
        <v>0</v>
      </c>
      <c r="BT27" s="28">
        <f t="shared" si="7"/>
        <v>0</v>
      </c>
      <c r="BU27" s="28">
        <f t="shared" si="7"/>
        <v>0</v>
      </c>
      <c r="BV27" s="28">
        <f t="shared" si="7"/>
        <v>0</v>
      </c>
      <c r="BW27" s="28">
        <f t="shared" si="7"/>
        <v>0</v>
      </c>
      <c r="BX27" s="28">
        <f t="shared" si="7"/>
        <v>0</v>
      </c>
      <c r="BY27" s="28">
        <f t="shared" si="7"/>
        <v>0</v>
      </c>
      <c r="BZ27" s="28">
        <f t="shared" si="7"/>
        <v>0</v>
      </c>
      <c r="CA27" s="28">
        <f t="shared" si="7"/>
        <v>0</v>
      </c>
      <c r="CB27" s="28">
        <f t="shared" si="7"/>
        <v>-506559.10870010551</v>
      </c>
      <c r="CC27" s="28">
        <f t="shared" si="7"/>
        <v>0</v>
      </c>
      <c r="CD27" s="28">
        <f t="shared" si="7"/>
        <v>0</v>
      </c>
      <c r="CE27" s="28">
        <f t="shared" si="7"/>
        <v>-700</v>
      </c>
      <c r="CF27" s="28">
        <f t="shared" si="7"/>
        <v>0</v>
      </c>
      <c r="CG27" s="28">
        <f t="shared" si="7"/>
        <v>0</v>
      </c>
      <c r="CH27" s="28">
        <f t="shared" si="7"/>
        <v>0</v>
      </c>
      <c r="CI27" s="28">
        <f t="shared" si="7"/>
        <v>0</v>
      </c>
      <c r="CJ27" s="28">
        <f t="shared" si="7"/>
        <v>0</v>
      </c>
      <c r="CK27" s="28">
        <f t="shared" si="7"/>
        <v>255.45999999999913</v>
      </c>
      <c r="CL27" s="28">
        <f t="shared" si="7"/>
        <v>0</v>
      </c>
      <c r="CM27" s="28">
        <f t="shared" si="7"/>
        <v>0</v>
      </c>
      <c r="CN27" s="28">
        <f t="shared" si="7"/>
        <v>-287013.51999999996</v>
      </c>
      <c r="CO27" s="28">
        <f t="shared" si="7"/>
        <v>-312538.89</v>
      </c>
      <c r="CP27" s="28">
        <f t="shared" si="7"/>
        <v>0</v>
      </c>
      <c r="CQ27" s="28">
        <f t="shared" si="7"/>
        <v>0</v>
      </c>
      <c r="CR27" s="28">
        <f t="shared" si="7"/>
        <v>0</v>
      </c>
      <c r="CS27" s="28">
        <f t="shared" si="7"/>
        <v>0</v>
      </c>
      <c r="CT27" s="28">
        <f t="shared" si="7"/>
        <v>0</v>
      </c>
      <c r="CU27" s="28">
        <f t="shared" si="7"/>
        <v>0</v>
      </c>
      <c r="CV27" s="28">
        <f t="shared" si="7"/>
        <v>0</v>
      </c>
      <c r="CW27" s="28">
        <f t="shared" si="7"/>
        <v>0</v>
      </c>
      <c r="CX27" s="28">
        <f t="shared" si="7"/>
        <v>0</v>
      </c>
      <c r="CY27" s="28">
        <f t="shared" si="7"/>
        <v>0</v>
      </c>
      <c r="CZ27" s="28">
        <f t="shared" si="7"/>
        <v>-2083.21</v>
      </c>
      <c r="DA27" s="28">
        <f t="shared" si="7"/>
        <v>0</v>
      </c>
      <c r="DB27" s="28">
        <f t="shared" si="7"/>
        <v>0</v>
      </c>
      <c r="DC27" s="28">
        <f t="shared" si="7"/>
        <v>0</v>
      </c>
      <c r="DD27" s="28">
        <f t="shared" si="7"/>
        <v>0</v>
      </c>
      <c r="DE27" s="28">
        <f t="shared" si="7"/>
        <v>0</v>
      </c>
      <c r="DF27" s="28">
        <f t="shared" si="7"/>
        <v>-89323.83</v>
      </c>
      <c r="DG27" s="28">
        <f t="shared" si="7"/>
        <v>0</v>
      </c>
      <c r="DH27" s="28">
        <f t="shared" si="7"/>
        <v>-10014.450000000001</v>
      </c>
      <c r="DI27" s="28">
        <f t="shared" si="7"/>
        <v>-3117.7152101712418</v>
      </c>
      <c r="DJ27" s="28">
        <f t="shared" si="7"/>
        <v>0</v>
      </c>
      <c r="DK27" s="28">
        <f t="shared" si="7"/>
        <v>0</v>
      </c>
      <c r="DL27" s="28">
        <f t="shared" si="7"/>
        <v>-6153.97</v>
      </c>
      <c r="DM27" s="28">
        <f t="shared" si="7"/>
        <v>0</v>
      </c>
      <c r="DN27" s="28">
        <f t="shared" si="7"/>
        <v>0</v>
      </c>
      <c r="DO27" s="28">
        <f t="shared" si="7"/>
        <v>0</v>
      </c>
      <c r="DP27" s="28">
        <f t="shared" si="7"/>
        <v>0</v>
      </c>
      <c r="DQ27" s="28">
        <f t="shared" si="7"/>
        <v>0</v>
      </c>
      <c r="DR27" s="28">
        <f t="shared" si="7"/>
        <v>0</v>
      </c>
      <c r="DS27" s="28">
        <f t="shared" si="7"/>
        <v>0</v>
      </c>
      <c r="DT27" s="28">
        <f t="shared" si="7"/>
        <v>0</v>
      </c>
      <c r="DU27" s="28">
        <f t="shared" si="7"/>
        <v>0</v>
      </c>
      <c r="DV27" s="28">
        <f t="shared" si="7"/>
        <v>0</v>
      </c>
      <c r="DW27" s="28">
        <f t="shared" si="7"/>
        <v>0</v>
      </c>
      <c r="DX27" s="28">
        <f t="shared" si="7"/>
        <v>0</v>
      </c>
      <c r="DY27" s="28">
        <f t="shared" si="7"/>
        <v>0</v>
      </c>
      <c r="DZ27" s="28">
        <f t="shared" si="7"/>
        <v>0</v>
      </c>
      <c r="EA27" s="28">
        <f t="shared" si="7"/>
        <v>0</v>
      </c>
      <c r="EB27" s="28">
        <f t="shared" si="7"/>
        <v>0</v>
      </c>
      <c r="EC27" s="28">
        <f t="shared" ref="EC27:FY27" si="8">SUM(EC21:EC26)</f>
        <v>0</v>
      </c>
      <c r="ED27" s="28">
        <f t="shared" si="8"/>
        <v>0</v>
      </c>
      <c r="EE27" s="28">
        <f t="shared" si="8"/>
        <v>0</v>
      </c>
      <c r="EF27" s="28">
        <f t="shared" si="8"/>
        <v>0</v>
      </c>
      <c r="EG27" s="28">
        <f t="shared" si="8"/>
        <v>0</v>
      </c>
      <c r="EH27" s="28">
        <f t="shared" si="8"/>
        <v>0</v>
      </c>
      <c r="EI27" s="28">
        <f t="shared" si="8"/>
        <v>-210237.51</v>
      </c>
      <c r="EJ27" s="28">
        <f t="shared" si="8"/>
        <v>-145737.66</v>
      </c>
      <c r="EK27" s="28">
        <f t="shared" si="8"/>
        <v>0</v>
      </c>
      <c r="EL27" s="28">
        <f t="shared" si="8"/>
        <v>-8365.43</v>
      </c>
      <c r="EM27" s="28">
        <f t="shared" si="8"/>
        <v>0</v>
      </c>
      <c r="EN27" s="28">
        <f t="shared" si="8"/>
        <v>0</v>
      </c>
      <c r="EO27" s="28">
        <f t="shared" si="8"/>
        <v>0</v>
      </c>
      <c r="EP27" s="28">
        <f t="shared" si="8"/>
        <v>0</v>
      </c>
      <c r="EQ27" s="28">
        <f t="shared" si="8"/>
        <v>2919.6823720419779</v>
      </c>
      <c r="ER27" s="28">
        <v>0</v>
      </c>
      <c r="ES27" s="28">
        <f t="shared" si="8"/>
        <v>0</v>
      </c>
      <c r="ET27" s="28">
        <f t="shared" si="8"/>
        <v>0</v>
      </c>
      <c r="EU27" s="28">
        <f t="shared" si="8"/>
        <v>0</v>
      </c>
      <c r="EV27" s="28">
        <f t="shared" si="8"/>
        <v>0</v>
      </c>
      <c r="EW27" s="28">
        <f t="shared" si="8"/>
        <v>0</v>
      </c>
      <c r="EX27" s="28">
        <f t="shared" si="8"/>
        <v>0</v>
      </c>
      <c r="EY27" s="28">
        <f t="shared" si="8"/>
        <v>0</v>
      </c>
      <c r="EZ27" s="28">
        <f t="shared" si="8"/>
        <v>0</v>
      </c>
      <c r="FA27" s="28">
        <f t="shared" si="8"/>
        <v>0</v>
      </c>
      <c r="FB27" s="28">
        <f t="shared" si="8"/>
        <v>0</v>
      </c>
      <c r="FC27" s="28">
        <f t="shared" si="8"/>
        <v>-16460.939999999999</v>
      </c>
      <c r="FD27" s="28">
        <f t="shared" si="8"/>
        <v>0</v>
      </c>
      <c r="FE27" s="28">
        <f t="shared" si="8"/>
        <v>0</v>
      </c>
      <c r="FF27" s="28">
        <f t="shared" si="8"/>
        <v>0</v>
      </c>
      <c r="FG27" s="28">
        <f t="shared" si="8"/>
        <v>0</v>
      </c>
      <c r="FH27" s="28">
        <f t="shared" si="8"/>
        <v>0</v>
      </c>
      <c r="FI27" s="28">
        <f t="shared" si="8"/>
        <v>0</v>
      </c>
      <c r="FJ27" s="28">
        <f t="shared" si="8"/>
        <v>0</v>
      </c>
      <c r="FK27" s="28">
        <f t="shared" si="8"/>
        <v>0</v>
      </c>
      <c r="FL27" s="28">
        <f t="shared" si="8"/>
        <v>-137164.69999999998</v>
      </c>
      <c r="FM27" s="28">
        <f t="shared" si="8"/>
        <v>-59833.8</v>
      </c>
      <c r="FN27" s="28">
        <f t="shared" si="8"/>
        <v>-500495.76999999996</v>
      </c>
      <c r="FO27" s="28">
        <f t="shared" si="8"/>
        <v>0</v>
      </c>
      <c r="FP27" s="28">
        <f t="shared" si="8"/>
        <v>0</v>
      </c>
      <c r="FQ27" s="28">
        <f t="shared" si="8"/>
        <v>0</v>
      </c>
      <c r="FR27" s="28">
        <f t="shared" si="8"/>
        <v>0</v>
      </c>
      <c r="FS27" s="28">
        <f t="shared" si="8"/>
        <v>0</v>
      </c>
      <c r="FT27" s="28">
        <f t="shared" si="8"/>
        <v>0</v>
      </c>
      <c r="FU27" s="28">
        <f t="shared" si="8"/>
        <v>0</v>
      </c>
      <c r="FV27" s="28">
        <f t="shared" si="8"/>
        <v>0</v>
      </c>
      <c r="FW27" s="28">
        <f t="shared" si="8"/>
        <v>0</v>
      </c>
      <c r="FX27" s="28">
        <f t="shared" si="8"/>
        <v>0</v>
      </c>
      <c r="FY27" s="28">
        <f t="shared" si="8"/>
        <v>-2467544.3199999998</v>
      </c>
      <c r="FZ27" s="28">
        <f>SUM(C27:FY27)</f>
        <v>-10242976.554209433</v>
      </c>
    </row>
    <row r="28" spans="1:255" x14ac:dyDescent="0.25">
      <c r="FW28" s="33"/>
      <c r="FY28" s="11"/>
      <c r="FZ28" s="28"/>
    </row>
    <row r="29" spans="1:255" ht="13" x14ac:dyDescent="0.3">
      <c r="A29" s="37" t="s">
        <v>411</v>
      </c>
      <c r="C29" s="38">
        <f>ROUND(C17+C27,2)</f>
        <v>2915100.46</v>
      </c>
      <c r="D29" s="38">
        <f t="shared" ref="D29:BO29" si="9">ROUND(D17+D27,2)</f>
        <v>20255683.620000001</v>
      </c>
      <c r="E29" s="38">
        <f t="shared" si="9"/>
        <v>1942399.36</v>
      </c>
      <c r="F29" s="38">
        <f t="shared" si="9"/>
        <v>12133898.08</v>
      </c>
      <c r="G29" s="38">
        <f t="shared" si="9"/>
        <v>258137.68</v>
      </c>
      <c r="H29" s="38">
        <f t="shared" si="9"/>
        <v>691517.78</v>
      </c>
      <c r="I29" s="38">
        <f t="shared" si="9"/>
        <v>4475571.9400000004</v>
      </c>
      <c r="J29" s="38">
        <f t="shared" si="9"/>
        <v>1490721.5</v>
      </c>
      <c r="K29" s="38">
        <f t="shared" si="9"/>
        <v>224695.91</v>
      </c>
      <c r="L29" s="38">
        <f t="shared" si="9"/>
        <v>194767.51</v>
      </c>
      <c r="M29" s="38">
        <f t="shared" si="9"/>
        <v>326790.25</v>
      </c>
      <c r="N29" s="38">
        <f t="shared" si="9"/>
        <v>30745750.530000001</v>
      </c>
      <c r="O29" s="38">
        <f t="shared" si="9"/>
        <v>5182596.59</v>
      </c>
      <c r="P29" s="38">
        <f t="shared" si="9"/>
        <v>308911.83</v>
      </c>
      <c r="Q29" s="38">
        <f t="shared" si="9"/>
        <v>20245174.969999999</v>
      </c>
      <c r="R29" s="38">
        <f t="shared" si="9"/>
        <v>5751968.7400000002</v>
      </c>
      <c r="S29" s="38">
        <f t="shared" si="9"/>
        <v>0</v>
      </c>
      <c r="T29" s="38">
        <f t="shared" si="9"/>
        <v>206077.38</v>
      </c>
      <c r="U29" s="38">
        <f t="shared" si="9"/>
        <v>35225.94</v>
      </c>
      <c r="V29" s="38">
        <f t="shared" si="9"/>
        <v>248385.66</v>
      </c>
      <c r="W29" s="38">
        <f t="shared" si="9"/>
        <v>340952.78</v>
      </c>
      <c r="X29" s="38">
        <f t="shared" si="9"/>
        <v>64899.69</v>
      </c>
      <c r="Y29" s="38">
        <f t="shared" si="9"/>
        <v>891312.9</v>
      </c>
      <c r="Z29" s="38">
        <f t="shared" si="9"/>
        <v>242366.96</v>
      </c>
      <c r="AA29" s="38">
        <f t="shared" si="9"/>
        <v>10836979.74</v>
      </c>
      <c r="AB29" s="38">
        <f t="shared" si="9"/>
        <v>41835.949999999997</v>
      </c>
      <c r="AC29" s="38">
        <f t="shared" si="9"/>
        <v>181737.60000000001</v>
      </c>
      <c r="AD29" s="38">
        <f t="shared" si="9"/>
        <v>429836.06</v>
      </c>
      <c r="AE29" s="38">
        <f t="shared" si="9"/>
        <v>107043</v>
      </c>
      <c r="AF29" s="38">
        <f t="shared" si="9"/>
        <v>169319.35</v>
      </c>
      <c r="AG29" s="38">
        <f t="shared" si="9"/>
        <v>294511.26</v>
      </c>
      <c r="AH29" s="38">
        <f t="shared" si="9"/>
        <v>808241.71</v>
      </c>
      <c r="AI29" s="38">
        <f t="shared" si="9"/>
        <v>400055.73</v>
      </c>
      <c r="AJ29" s="38">
        <f t="shared" si="9"/>
        <v>196924.05</v>
      </c>
      <c r="AK29" s="38">
        <f t="shared" si="9"/>
        <v>135193.67000000001</v>
      </c>
      <c r="AL29" s="38">
        <f t="shared" si="9"/>
        <v>87348.36</v>
      </c>
      <c r="AM29" s="38">
        <f t="shared" si="9"/>
        <v>309615.02</v>
      </c>
      <c r="AN29" s="38">
        <f t="shared" si="9"/>
        <v>0</v>
      </c>
      <c r="AO29" s="38">
        <f t="shared" si="9"/>
        <v>2575713.11</v>
      </c>
      <c r="AP29" s="38">
        <f t="shared" si="9"/>
        <v>17248985.309999999</v>
      </c>
      <c r="AQ29" s="38">
        <f t="shared" si="9"/>
        <v>118621.45</v>
      </c>
      <c r="AR29" s="38">
        <f t="shared" si="9"/>
        <v>26015682.370000001</v>
      </c>
      <c r="AS29" s="38">
        <f t="shared" si="9"/>
        <v>846865.85</v>
      </c>
      <c r="AT29" s="38">
        <f t="shared" si="9"/>
        <v>996900.39</v>
      </c>
      <c r="AU29" s="38">
        <f t="shared" si="9"/>
        <v>221453.14</v>
      </c>
      <c r="AV29" s="38">
        <f t="shared" si="9"/>
        <v>260810.26</v>
      </c>
      <c r="AW29" s="38">
        <f t="shared" si="9"/>
        <v>252189.04</v>
      </c>
      <c r="AX29" s="38">
        <f t="shared" si="9"/>
        <v>76607.240000000005</v>
      </c>
      <c r="AY29" s="38">
        <f t="shared" si="9"/>
        <v>327364.8</v>
      </c>
      <c r="AZ29" s="38">
        <f t="shared" si="9"/>
        <v>9889824.3200000003</v>
      </c>
      <c r="BA29" s="38">
        <f t="shared" si="9"/>
        <v>5841376.96</v>
      </c>
      <c r="BB29" s="38">
        <f t="shared" si="9"/>
        <v>6127654.0499999998</v>
      </c>
      <c r="BC29" s="38">
        <f t="shared" si="9"/>
        <v>12759224.73</v>
      </c>
      <c r="BD29" s="38">
        <f t="shared" si="9"/>
        <v>1813452.62</v>
      </c>
      <c r="BE29" s="38">
        <f t="shared" si="9"/>
        <v>767169.26</v>
      </c>
      <c r="BF29" s="38">
        <f t="shared" si="9"/>
        <v>14321506.539999999</v>
      </c>
      <c r="BG29" s="38">
        <f t="shared" si="9"/>
        <v>721637.29</v>
      </c>
      <c r="BH29" s="38">
        <f t="shared" si="9"/>
        <v>398505.99</v>
      </c>
      <c r="BI29" s="38">
        <f t="shared" si="9"/>
        <v>289914.09999999998</v>
      </c>
      <c r="BJ29" s="38">
        <f t="shared" si="9"/>
        <v>2829334.12</v>
      </c>
      <c r="BK29" s="38">
        <f t="shared" si="9"/>
        <v>22396769.5</v>
      </c>
      <c r="BL29" s="38">
        <f t="shared" si="9"/>
        <v>174927.33</v>
      </c>
      <c r="BM29" s="38">
        <v>367464.14</v>
      </c>
      <c r="BN29" s="38">
        <f t="shared" si="9"/>
        <v>1946225.66</v>
      </c>
      <c r="BO29" s="38">
        <f t="shared" si="9"/>
        <v>813122.92</v>
      </c>
      <c r="BP29" s="38">
        <f t="shared" ref="BP29:EA29" si="10">ROUND(BP17+BP27,2)</f>
        <v>28928.71</v>
      </c>
      <c r="BQ29" s="38">
        <f t="shared" si="10"/>
        <v>972764.6</v>
      </c>
      <c r="BR29" s="38">
        <f t="shared" si="10"/>
        <v>2812875.15</v>
      </c>
      <c r="BS29" s="38">
        <f t="shared" si="10"/>
        <v>638374.42000000004</v>
      </c>
      <c r="BT29" s="38">
        <f t="shared" si="10"/>
        <v>153223.01</v>
      </c>
      <c r="BU29" s="38">
        <f t="shared" si="10"/>
        <v>274614.13</v>
      </c>
      <c r="BV29" s="38">
        <f t="shared" si="10"/>
        <v>0</v>
      </c>
      <c r="BW29" s="38">
        <f t="shared" si="10"/>
        <v>297491.17</v>
      </c>
      <c r="BX29" s="38">
        <f t="shared" si="10"/>
        <v>27676.13</v>
      </c>
      <c r="BY29" s="38">
        <f t="shared" si="10"/>
        <v>154784.20000000001</v>
      </c>
      <c r="BZ29" s="38">
        <f t="shared" si="10"/>
        <v>181343.03</v>
      </c>
      <c r="CA29" s="38">
        <f t="shared" si="10"/>
        <v>38073.75</v>
      </c>
      <c r="CB29" s="38">
        <f t="shared" si="10"/>
        <v>33083899.350000001</v>
      </c>
      <c r="CC29" s="38">
        <f t="shared" si="10"/>
        <v>232247.22</v>
      </c>
      <c r="CD29" s="38">
        <f t="shared" si="10"/>
        <v>212582.37</v>
      </c>
      <c r="CE29" s="38">
        <f t="shared" si="10"/>
        <v>135742.93</v>
      </c>
      <c r="CF29" s="38">
        <f t="shared" si="10"/>
        <v>129992.25</v>
      </c>
      <c r="CG29" s="38">
        <f t="shared" si="10"/>
        <v>223210.1</v>
      </c>
      <c r="CH29" s="38">
        <f t="shared" si="10"/>
        <v>135349.38</v>
      </c>
      <c r="CI29" s="38">
        <f t="shared" si="10"/>
        <v>339720.1</v>
      </c>
      <c r="CJ29" s="38">
        <f t="shared" si="10"/>
        <v>49695.55</v>
      </c>
      <c r="CK29" s="38">
        <f t="shared" si="10"/>
        <v>2803972.56</v>
      </c>
      <c r="CL29" s="38">
        <f t="shared" si="10"/>
        <v>921358.03</v>
      </c>
      <c r="CM29" s="38">
        <f t="shared" si="10"/>
        <v>559698.81000000006</v>
      </c>
      <c r="CN29" s="38">
        <f t="shared" si="10"/>
        <v>10617157.58</v>
      </c>
      <c r="CO29" s="38">
        <f t="shared" si="10"/>
        <v>4487255.78</v>
      </c>
      <c r="CP29" s="38">
        <f t="shared" si="10"/>
        <v>0</v>
      </c>
      <c r="CQ29" s="38">
        <f t="shared" si="10"/>
        <v>531459.01</v>
      </c>
      <c r="CR29" s="38">
        <f t="shared" si="10"/>
        <v>225482.23</v>
      </c>
      <c r="CS29" s="38">
        <f t="shared" si="10"/>
        <v>223363.29</v>
      </c>
      <c r="CT29" s="38">
        <f t="shared" si="10"/>
        <v>98660.06</v>
      </c>
      <c r="CU29" s="38">
        <f t="shared" si="10"/>
        <v>283776.89</v>
      </c>
      <c r="CV29" s="38">
        <f t="shared" si="10"/>
        <v>52112.22</v>
      </c>
      <c r="CW29" s="38">
        <f t="shared" si="10"/>
        <v>186624.98</v>
      </c>
      <c r="CX29" s="38">
        <f t="shared" si="10"/>
        <v>282705.2</v>
      </c>
      <c r="CY29" s="38">
        <f t="shared" si="10"/>
        <v>73851.679999999993</v>
      </c>
      <c r="CZ29" s="38">
        <f t="shared" si="10"/>
        <v>1145215.47</v>
      </c>
      <c r="DA29" s="38">
        <f t="shared" si="10"/>
        <v>179145.96</v>
      </c>
      <c r="DB29" s="38">
        <f t="shared" si="10"/>
        <v>275580.78000000003</v>
      </c>
      <c r="DC29" s="38">
        <f t="shared" si="10"/>
        <v>183065.87</v>
      </c>
      <c r="DD29" s="38">
        <f t="shared" si="10"/>
        <v>145548.54</v>
      </c>
      <c r="DE29" s="38">
        <f t="shared" si="10"/>
        <v>173769.92</v>
      </c>
      <c r="DF29" s="38">
        <f t="shared" si="10"/>
        <v>10838859.76</v>
      </c>
      <c r="DG29" s="38">
        <f t="shared" si="10"/>
        <v>60047.74</v>
      </c>
      <c r="DH29" s="38">
        <f t="shared" si="10"/>
        <v>705182.46</v>
      </c>
      <c r="DI29" s="38">
        <f t="shared" si="10"/>
        <v>833673.61</v>
      </c>
      <c r="DJ29" s="38">
        <f t="shared" si="10"/>
        <v>478264.69</v>
      </c>
      <c r="DK29" s="38">
        <f t="shared" si="10"/>
        <v>397451.98</v>
      </c>
      <c r="DL29" s="38">
        <f t="shared" si="10"/>
        <v>3071137.9</v>
      </c>
      <c r="DM29" s="38">
        <f t="shared" si="10"/>
        <v>266318.18</v>
      </c>
      <c r="DN29" s="38">
        <f t="shared" si="10"/>
        <v>561880.21</v>
      </c>
      <c r="DO29" s="38">
        <f t="shared" si="10"/>
        <v>1974881.42</v>
      </c>
      <c r="DP29" s="38">
        <f t="shared" si="10"/>
        <v>207396.28</v>
      </c>
      <c r="DQ29" s="38">
        <f t="shared" si="10"/>
        <v>0</v>
      </c>
      <c r="DR29" s="38">
        <f t="shared" si="10"/>
        <v>1034511.32</v>
      </c>
      <c r="DS29" s="38">
        <f t="shared" si="10"/>
        <v>561005.62</v>
      </c>
      <c r="DT29" s="38">
        <f t="shared" si="10"/>
        <v>263403.42</v>
      </c>
      <c r="DU29" s="38">
        <f t="shared" si="10"/>
        <v>328055.02</v>
      </c>
      <c r="DV29" s="38">
        <f t="shared" si="10"/>
        <v>268568.26</v>
      </c>
      <c r="DW29" s="38">
        <f t="shared" si="10"/>
        <v>308119.05</v>
      </c>
      <c r="DX29" s="38">
        <f t="shared" si="10"/>
        <v>56766.53</v>
      </c>
      <c r="DY29" s="38">
        <f t="shared" si="10"/>
        <v>65816.41</v>
      </c>
      <c r="DZ29" s="38">
        <f t="shared" si="10"/>
        <v>255167.05</v>
      </c>
      <c r="EA29" s="38">
        <f t="shared" si="10"/>
        <v>0</v>
      </c>
      <c r="EB29" s="38">
        <f t="shared" ref="EB29:FY29" si="11">ROUND(EB17+EB27,2)</f>
        <v>342307.06</v>
      </c>
      <c r="EC29" s="38">
        <f t="shared" si="11"/>
        <v>246010.58</v>
      </c>
      <c r="ED29" s="38">
        <f t="shared" si="11"/>
        <v>0</v>
      </c>
      <c r="EE29" s="38">
        <f t="shared" si="11"/>
        <v>222916.2</v>
      </c>
      <c r="EF29" s="38">
        <f t="shared" si="11"/>
        <v>1108380.3500000001</v>
      </c>
      <c r="EG29" s="38">
        <f t="shared" si="11"/>
        <v>234055.89</v>
      </c>
      <c r="EH29" s="38">
        <f t="shared" si="11"/>
        <v>280911.56</v>
      </c>
      <c r="EI29" s="38">
        <f t="shared" si="11"/>
        <v>9895595.1799999997</v>
      </c>
      <c r="EJ29" s="38">
        <f t="shared" si="11"/>
        <v>6019591.04</v>
      </c>
      <c r="EK29" s="38">
        <f t="shared" si="11"/>
        <v>270587.74</v>
      </c>
      <c r="EL29" s="38">
        <f t="shared" si="11"/>
        <v>265399.06</v>
      </c>
      <c r="EM29" s="38">
        <f t="shared" si="11"/>
        <v>210591.54</v>
      </c>
      <c r="EN29" s="38">
        <f t="shared" si="11"/>
        <v>704654.85</v>
      </c>
      <c r="EO29" s="38">
        <f t="shared" si="11"/>
        <v>269365.87</v>
      </c>
      <c r="EP29" s="38">
        <f t="shared" si="11"/>
        <v>142270.39999999999</v>
      </c>
      <c r="EQ29" s="38">
        <f t="shared" si="11"/>
        <v>1184414.03</v>
      </c>
      <c r="ER29" s="38">
        <v>119485.87</v>
      </c>
      <c r="ES29" s="38">
        <f t="shared" si="11"/>
        <v>183094.44</v>
      </c>
      <c r="ET29" s="38">
        <f t="shared" si="11"/>
        <v>190893.88</v>
      </c>
      <c r="EU29" s="38">
        <f t="shared" si="11"/>
        <v>478425.44</v>
      </c>
      <c r="EV29" s="38">
        <f t="shared" si="11"/>
        <v>27950.31</v>
      </c>
      <c r="EW29" s="38">
        <f t="shared" si="11"/>
        <v>183851.07</v>
      </c>
      <c r="EX29" s="38">
        <f t="shared" si="11"/>
        <v>254929.35</v>
      </c>
      <c r="EY29" s="38">
        <f t="shared" si="11"/>
        <v>782792.52</v>
      </c>
      <c r="EZ29" s="38">
        <f t="shared" si="11"/>
        <v>148917.78</v>
      </c>
      <c r="FA29" s="38">
        <f t="shared" si="11"/>
        <v>243712.75</v>
      </c>
      <c r="FB29" s="38">
        <f t="shared" si="11"/>
        <v>0</v>
      </c>
      <c r="FC29" s="38">
        <f t="shared" si="11"/>
        <v>881930.35</v>
      </c>
      <c r="FD29" s="38">
        <f t="shared" si="11"/>
        <v>295402.96999999997</v>
      </c>
      <c r="FE29" s="38">
        <f t="shared" si="11"/>
        <v>101090.16</v>
      </c>
      <c r="FF29" s="38">
        <f t="shared" si="11"/>
        <v>222437.85</v>
      </c>
      <c r="FG29" s="38">
        <f t="shared" si="11"/>
        <v>128729.84</v>
      </c>
      <c r="FH29" s="38">
        <f t="shared" si="11"/>
        <v>38872.01</v>
      </c>
      <c r="FI29" s="38">
        <f t="shared" si="11"/>
        <v>451966.62</v>
      </c>
      <c r="FJ29" s="38">
        <f t="shared" si="11"/>
        <v>0</v>
      </c>
      <c r="FK29" s="38">
        <f t="shared" si="11"/>
        <v>0</v>
      </c>
      <c r="FL29" s="38">
        <f t="shared" si="11"/>
        <v>1257219.3799999999</v>
      </c>
      <c r="FM29" s="38">
        <f t="shared" si="11"/>
        <v>64324.22</v>
      </c>
      <c r="FN29" s="38">
        <f t="shared" si="11"/>
        <v>13778844.58</v>
      </c>
      <c r="FO29" s="38">
        <f t="shared" si="11"/>
        <v>0</v>
      </c>
      <c r="FP29" s="38">
        <f t="shared" si="11"/>
        <v>473799.25</v>
      </c>
      <c r="FQ29" s="38">
        <f t="shared" si="11"/>
        <v>0</v>
      </c>
      <c r="FR29" s="38">
        <f t="shared" si="11"/>
        <v>0</v>
      </c>
      <c r="FS29" s="38">
        <f t="shared" si="11"/>
        <v>40150.199999999997</v>
      </c>
      <c r="FT29" s="38">
        <f t="shared" si="11"/>
        <v>0</v>
      </c>
      <c r="FU29" s="38">
        <f t="shared" si="11"/>
        <v>494661.77</v>
      </c>
      <c r="FV29" s="38">
        <f t="shared" si="11"/>
        <v>453993.05</v>
      </c>
      <c r="FW29" s="38">
        <f t="shared" si="11"/>
        <v>215209.2</v>
      </c>
      <c r="FX29" s="38">
        <f t="shared" si="11"/>
        <v>69469.16</v>
      </c>
      <c r="FY29" s="38">
        <f t="shared" si="11"/>
        <v>16071768.08</v>
      </c>
      <c r="FZ29" s="38">
        <f>SUM(C29:FY29)</f>
        <v>398730724.81999999</v>
      </c>
      <c r="GA29" s="33"/>
      <c r="GB29" s="33"/>
    </row>
    <row r="30" spans="1:255" x14ac:dyDescent="0.25">
      <c r="A30" s="28" t="s">
        <v>0</v>
      </c>
      <c r="FY30" s="11"/>
      <c r="FZ30" s="11"/>
      <c r="GA30" s="33"/>
    </row>
    <row r="31" spans="1:255" x14ac:dyDescent="0.25">
      <c r="C31" t="s">
        <v>412</v>
      </c>
      <c r="D31" s="33" t="s">
        <v>413</v>
      </c>
      <c r="M31" s="24"/>
      <c r="Y31" s="33"/>
      <c r="AB31" s="38"/>
      <c r="AK31" s="11"/>
      <c r="AP31" s="24"/>
      <c r="AR31" s="38"/>
      <c r="BX31" s="24"/>
      <c r="CA31" s="24"/>
      <c r="CF31" s="24"/>
      <c r="CP31" s="24"/>
      <c r="DC31" s="24"/>
      <c r="DD31" s="41"/>
      <c r="EA31" s="19"/>
      <c r="ED31" s="24"/>
      <c r="EK31" s="33"/>
      <c r="EP31" s="33"/>
      <c r="ER31" s="33"/>
      <c r="EV31" s="24"/>
      <c r="EY31" s="24"/>
      <c r="FA31" s="24"/>
      <c r="FB31" s="24"/>
      <c r="FH31" s="24"/>
      <c r="FI31" s="24"/>
      <c r="FK31" s="24"/>
      <c r="FO31" s="24"/>
      <c r="FY31" s="38"/>
      <c r="FZ31" s="11"/>
    </row>
    <row r="32" spans="1:255" x14ac:dyDescent="0.25">
      <c r="C32" s="46">
        <f>FZ17</f>
        <v>408973701.39000005</v>
      </c>
      <c r="D32" s="47">
        <f>FZ29</f>
        <v>398730724.81999999</v>
      </c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11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24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8"/>
      <c r="EV32" s="43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  <c r="FP32" s="42"/>
      <c r="FQ32" s="42"/>
      <c r="FR32" s="42"/>
      <c r="FS32" s="42"/>
      <c r="FT32" s="42"/>
      <c r="FU32" s="42"/>
      <c r="FV32" s="42"/>
      <c r="FW32" s="42"/>
      <c r="FX32" s="42"/>
      <c r="FY32" s="11"/>
      <c r="FZ32" s="11"/>
    </row>
    <row r="33" spans="1:184" x14ac:dyDescent="0.25">
      <c r="C33" s="49">
        <f>+C17+L17+N17+O17+Q17+AB17+AL17+AN17+AP17+AR17+AS17+AT17+BV17+CJ17+CN17+CO17+CP17+CZ17+EA17+ED17+EP17+ER17+EW17+FA17+FI17+FK17+FL17+FM17+FP17+BM17+BA17</f>
        <v>133518385.72</v>
      </c>
      <c r="D33" s="50">
        <f>+C29+L29+N29+O29+Q29+AB29+AL29+AN29+AP29+AR29+AS29+AT29+BV29+CJ29+CN29+CO29+CP29+CZ29+EA29+ED29+EP29+ER29+EW29+FA29+FI29+FK29+FL29+FM29+FP29+BM29+BA29</f>
        <v>129965803.33</v>
      </c>
      <c r="E33" t="s">
        <v>414</v>
      </c>
      <c r="F33" s="24"/>
      <c r="AK33" s="11"/>
      <c r="AR33" s="33"/>
      <c r="CF33" s="38"/>
      <c r="ED33" s="24"/>
      <c r="FY33" s="11"/>
      <c r="FZ33" s="11"/>
    </row>
    <row r="34" spans="1:184" x14ac:dyDescent="0.25">
      <c r="C34" s="24">
        <f>C32-C33</f>
        <v>275455315.67000008</v>
      </c>
      <c r="D34" s="24">
        <f>D32-D33</f>
        <v>268764921.49000001</v>
      </c>
      <c r="AK34" s="11"/>
      <c r="FY34" s="11"/>
      <c r="FZ34" s="17"/>
    </row>
    <row r="35" spans="1:184" x14ac:dyDescent="0.25">
      <c r="C35" s="24"/>
      <c r="D35" s="24"/>
      <c r="AK35" s="11"/>
      <c r="FY35" s="11"/>
      <c r="FZ35" s="17"/>
    </row>
    <row r="36" spans="1:184" x14ac:dyDescent="0.25">
      <c r="A36" s="39" t="s">
        <v>415</v>
      </c>
      <c r="C36" s="24"/>
      <c r="FY36" s="11"/>
    </row>
    <row r="37" spans="1:184" x14ac:dyDescent="0.25">
      <c r="A37" t="s">
        <v>416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7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7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</row>
    <row r="38" spans="1:184" x14ac:dyDescent="0.25">
      <c r="A38" t="s">
        <v>417</v>
      </c>
      <c r="C38" s="23">
        <f>C17-C37</f>
        <v>2933513.2</v>
      </c>
      <c r="D38" s="23">
        <f t="shared" ref="D38:BO38" si="12">D17-D37</f>
        <v>20818948.129999999</v>
      </c>
      <c r="E38" s="23">
        <f t="shared" si="12"/>
        <v>1956852.63</v>
      </c>
      <c r="F38" s="23">
        <f t="shared" si="12"/>
        <v>12330689.84</v>
      </c>
      <c r="G38" s="23">
        <f t="shared" si="12"/>
        <v>258137.68</v>
      </c>
      <c r="H38" s="23">
        <f t="shared" si="12"/>
        <v>691517.78</v>
      </c>
      <c r="I38" s="23">
        <f t="shared" si="12"/>
        <v>4466840.09</v>
      </c>
      <c r="J38" s="23">
        <f t="shared" si="12"/>
        <v>1502460.74</v>
      </c>
      <c r="K38" s="23">
        <f t="shared" si="12"/>
        <v>224695.91</v>
      </c>
      <c r="L38" s="23">
        <f t="shared" si="12"/>
        <v>203574.09</v>
      </c>
      <c r="M38" s="23">
        <f t="shared" si="12"/>
        <v>326790.25</v>
      </c>
      <c r="N38" s="23">
        <f t="shared" si="12"/>
        <v>30824627.899999999</v>
      </c>
      <c r="O38" s="23">
        <f t="shared" si="12"/>
        <v>5286051.71</v>
      </c>
      <c r="P38" s="23">
        <f t="shared" si="12"/>
        <v>308911.83</v>
      </c>
      <c r="Q38" s="23">
        <f t="shared" si="12"/>
        <v>20656277.66</v>
      </c>
      <c r="R38" s="23">
        <f t="shared" si="12"/>
        <v>5751968.7400000002</v>
      </c>
      <c r="S38" s="23">
        <f t="shared" si="12"/>
        <v>0</v>
      </c>
      <c r="T38" s="23">
        <f t="shared" si="12"/>
        <v>206077.38</v>
      </c>
      <c r="U38" s="23">
        <f t="shared" si="12"/>
        <v>35225.94</v>
      </c>
      <c r="V38" s="23">
        <f t="shared" si="12"/>
        <v>248385.66</v>
      </c>
      <c r="W38" s="23">
        <f t="shared" si="12"/>
        <v>340952.78</v>
      </c>
      <c r="X38" s="23">
        <f t="shared" si="12"/>
        <v>64899.69</v>
      </c>
      <c r="Y38" s="23">
        <f t="shared" si="12"/>
        <v>891312.9</v>
      </c>
      <c r="Z38" s="23">
        <f t="shared" si="12"/>
        <v>242366.96</v>
      </c>
      <c r="AA38" s="23">
        <f t="shared" si="12"/>
        <v>11234576.689999999</v>
      </c>
      <c r="AB38" s="23">
        <f t="shared" si="12"/>
        <v>185517.12</v>
      </c>
      <c r="AC38" s="23">
        <f t="shared" si="12"/>
        <v>181737.60000000001</v>
      </c>
      <c r="AD38" s="23">
        <f t="shared" si="12"/>
        <v>424030.79</v>
      </c>
      <c r="AE38" s="23">
        <f t="shared" si="12"/>
        <v>107043</v>
      </c>
      <c r="AF38" s="23">
        <f t="shared" si="12"/>
        <v>169319.35</v>
      </c>
      <c r="AG38" s="23">
        <f t="shared" si="12"/>
        <v>294511.26</v>
      </c>
      <c r="AH38" s="23">
        <f t="shared" si="12"/>
        <v>808241.71</v>
      </c>
      <c r="AI38" s="23">
        <f t="shared" si="12"/>
        <v>400055.73</v>
      </c>
      <c r="AJ38" s="23">
        <f t="shared" si="12"/>
        <v>196924.05</v>
      </c>
      <c r="AK38" s="23">
        <f t="shared" si="12"/>
        <v>135193.67000000001</v>
      </c>
      <c r="AL38" s="23">
        <f t="shared" si="12"/>
        <v>87348.36</v>
      </c>
      <c r="AM38" s="23">
        <f t="shared" si="12"/>
        <v>309615.02</v>
      </c>
      <c r="AN38" s="23">
        <f t="shared" si="12"/>
        <v>0</v>
      </c>
      <c r="AO38" s="23">
        <f t="shared" si="12"/>
        <v>2586367.89</v>
      </c>
      <c r="AP38" s="23">
        <f t="shared" si="12"/>
        <v>17499916.789999999</v>
      </c>
      <c r="AQ38" s="23">
        <f t="shared" si="12"/>
        <v>118621.45</v>
      </c>
      <c r="AR38" s="23">
        <f t="shared" si="12"/>
        <v>27673217.289999999</v>
      </c>
      <c r="AS38" s="23">
        <f t="shared" si="12"/>
        <v>856177.2</v>
      </c>
      <c r="AT38" s="23">
        <f t="shared" si="12"/>
        <v>1049715.8500000001</v>
      </c>
      <c r="AU38" s="23">
        <f t="shared" si="12"/>
        <v>221453.14</v>
      </c>
      <c r="AV38" s="23">
        <f t="shared" si="12"/>
        <v>260810.26</v>
      </c>
      <c r="AW38" s="23">
        <f t="shared" si="12"/>
        <v>252189.04</v>
      </c>
      <c r="AX38" s="23">
        <f t="shared" si="12"/>
        <v>76607.240000000005</v>
      </c>
      <c r="AY38" s="23">
        <f t="shared" si="12"/>
        <v>327364.8</v>
      </c>
      <c r="AZ38" s="23">
        <v>0</v>
      </c>
      <c r="BA38" s="23">
        <f>BA17-BA37</f>
        <v>5860396.3499999996</v>
      </c>
      <c r="BB38" s="23">
        <f t="shared" si="12"/>
        <v>6132047.3499999996</v>
      </c>
      <c r="BC38" s="23">
        <f t="shared" si="12"/>
        <v>12655700.720000001</v>
      </c>
      <c r="BD38" s="23">
        <f t="shared" si="12"/>
        <v>1816283.86</v>
      </c>
      <c r="BE38" s="23">
        <f t="shared" si="12"/>
        <v>767169.26</v>
      </c>
      <c r="BF38" s="23">
        <f t="shared" si="12"/>
        <v>14710998.550000001</v>
      </c>
      <c r="BG38" s="23">
        <f t="shared" si="12"/>
        <v>722223.07</v>
      </c>
      <c r="BH38" s="23">
        <f t="shared" si="12"/>
        <v>398505.99</v>
      </c>
      <c r="BI38" s="23">
        <f t="shared" si="12"/>
        <v>289914.09999999998</v>
      </c>
      <c r="BJ38" s="23">
        <f t="shared" si="12"/>
        <v>3060698.91</v>
      </c>
      <c r="BK38" s="23">
        <f t="shared" si="12"/>
        <v>23130009.969999999</v>
      </c>
      <c r="BL38" s="23">
        <f t="shared" si="12"/>
        <v>174927.33</v>
      </c>
      <c r="BM38" s="23">
        <v>367464.14</v>
      </c>
      <c r="BN38" s="23">
        <f t="shared" si="12"/>
        <v>1946225.66</v>
      </c>
      <c r="BO38" s="23">
        <f t="shared" si="12"/>
        <v>813122.92</v>
      </c>
      <c r="BP38" s="23">
        <f t="shared" ref="BP38:EA38" si="13">BP17-BP37</f>
        <v>28928.71</v>
      </c>
      <c r="BQ38" s="23">
        <f t="shared" si="13"/>
        <v>1001959.07</v>
      </c>
      <c r="BR38" s="23">
        <f t="shared" si="13"/>
        <v>2812875.15</v>
      </c>
      <c r="BS38" s="23">
        <f t="shared" si="13"/>
        <v>638374.42000000004</v>
      </c>
      <c r="BT38" s="23">
        <f t="shared" si="13"/>
        <v>153223.01</v>
      </c>
      <c r="BU38" s="23">
        <f t="shared" si="13"/>
        <v>274614.13</v>
      </c>
      <c r="BV38" s="23">
        <f t="shared" si="13"/>
        <v>0</v>
      </c>
      <c r="BW38" s="23">
        <f t="shared" si="13"/>
        <v>297491.17</v>
      </c>
      <c r="BX38" s="23">
        <f t="shared" si="13"/>
        <v>27676.13</v>
      </c>
      <c r="BY38" s="23">
        <f t="shared" si="13"/>
        <v>154784.20000000001</v>
      </c>
      <c r="BZ38" s="23">
        <f t="shared" si="13"/>
        <v>181343.03</v>
      </c>
      <c r="CA38" s="23">
        <f t="shared" si="13"/>
        <v>38073.75</v>
      </c>
      <c r="CB38" s="23">
        <f t="shared" si="13"/>
        <v>33590458.460000001</v>
      </c>
      <c r="CC38" s="23">
        <f t="shared" si="13"/>
        <v>232247.22</v>
      </c>
      <c r="CD38" s="23">
        <f t="shared" si="13"/>
        <v>212582.37</v>
      </c>
      <c r="CE38" s="23">
        <f t="shared" si="13"/>
        <v>136442.93</v>
      </c>
      <c r="CF38" s="23">
        <f t="shared" si="13"/>
        <v>129992.25</v>
      </c>
      <c r="CG38" s="23">
        <f t="shared" si="13"/>
        <v>223210.1</v>
      </c>
      <c r="CH38" s="23">
        <f t="shared" si="13"/>
        <v>135349.38</v>
      </c>
      <c r="CI38" s="23">
        <f t="shared" si="13"/>
        <v>339720.1</v>
      </c>
      <c r="CJ38" s="23">
        <f t="shared" si="13"/>
        <v>49695.55</v>
      </c>
      <c r="CK38" s="23">
        <f t="shared" si="13"/>
        <v>2803717.1</v>
      </c>
      <c r="CL38" s="23">
        <f t="shared" si="13"/>
        <v>921358.03</v>
      </c>
      <c r="CM38" s="23">
        <f t="shared" si="13"/>
        <v>559698.81000000006</v>
      </c>
      <c r="CN38" s="23">
        <f t="shared" si="13"/>
        <v>10904171.1</v>
      </c>
      <c r="CO38" s="23">
        <f t="shared" si="13"/>
        <v>4799794.67</v>
      </c>
      <c r="CP38" s="23">
        <f t="shared" si="13"/>
        <v>0</v>
      </c>
      <c r="CQ38" s="23">
        <f t="shared" si="13"/>
        <v>531459.01</v>
      </c>
      <c r="CR38" s="23">
        <f t="shared" si="13"/>
        <v>225482.23</v>
      </c>
      <c r="CS38" s="23">
        <f t="shared" si="13"/>
        <v>223363.29</v>
      </c>
      <c r="CT38" s="23">
        <f t="shared" si="13"/>
        <v>98660.06</v>
      </c>
      <c r="CU38" s="23">
        <f t="shared" si="13"/>
        <v>283776.89</v>
      </c>
      <c r="CV38" s="23">
        <f t="shared" si="13"/>
        <v>52112.22</v>
      </c>
      <c r="CW38" s="23">
        <f t="shared" si="13"/>
        <v>186624.98</v>
      </c>
      <c r="CX38" s="23">
        <f t="shared" si="13"/>
        <v>282705.2</v>
      </c>
      <c r="CY38" s="23">
        <f t="shared" si="13"/>
        <v>73851.679999999993</v>
      </c>
      <c r="CZ38" s="23">
        <f t="shared" si="13"/>
        <v>1147298.68</v>
      </c>
      <c r="DA38" s="23">
        <f t="shared" si="13"/>
        <v>179145.96</v>
      </c>
      <c r="DB38" s="23">
        <f t="shared" si="13"/>
        <v>275580.78000000003</v>
      </c>
      <c r="DC38" s="23">
        <f t="shared" si="13"/>
        <v>183065.87</v>
      </c>
      <c r="DD38" s="23">
        <f t="shared" si="13"/>
        <v>145548.54</v>
      </c>
      <c r="DE38" s="23">
        <f t="shared" si="13"/>
        <v>173769.92</v>
      </c>
      <c r="DF38" s="23">
        <f t="shared" si="13"/>
        <v>10928183.59</v>
      </c>
      <c r="DG38" s="23">
        <f t="shared" si="13"/>
        <v>60047.74</v>
      </c>
      <c r="DH38" s="23">
        <f t="shared" si="13"/>
        <v>715196.91</v>
      </c>
      <c r="DI38" s="23">
        <f t="shared" si="13"/>
        <v>836791.33</v>
      </c>
      <c r="DJ38" s="23">
        <f t="shared" si="13"/>
        <v>478264.69</v>
      </c>
      <c r="DK38" s="23">
        <f t="shared" si="13"/>
        <v>397451.98</v>
      </c>
      <c r="DL38" s="23">
        <f t="shared" si="13"/>
        <v>3077291.87</v>
      </c>
      <c r="DM38" s="23">
        <f t="shared" si="13"/>
        <v>266318.18</v>
      </c>
      <c r="DN38" s="23">
        <f t="shared" si="13"/>
        <v>561880.21</v>
      </c>
      <c r="DO38" s="23">
        <f t="shared" si="13"/>
        <v>1974881.42</v>
      </c>
      <c r="DP38" s="23">
        <f t="shared" si="13"/>
        <v>207396.28</v>
      </c>
      <c r="DQ38" s="23">
        <f t="shared" si="13"/>
        <v>0</v>
      </c>
      <c r="DR38" s="23">
        <f t="shared" si="13"/>
        <v>1034511.32</v>
      </c>
      <c r="DS38" s="23">
        <f t="shared" si="13"/>
        <v>561005.62</v>
      </c>
      <c r="DT38" s="23">
        <f t="shared" si="13"/>
        <v>263403.42</v>
      </c>
      <c r="DU38" s="23">
        <f t="shared" si="13"/>
        <v>328055.02</v>
      </c>
      <c r="DV38" s="23">
        <f t="shared" si="13"/>
        <v>268568.26</v>
      </c>
      <c r="DW38" s="23">
        <f t="shared" si="13"/>
        <v>308119.05</v>
      </c>
      <c r="DX38" s="23">
        <f t="shared" si="13"/>
        <v>56766.53</v>
      </c>
      <c r="DY38" s="23">
        <f t="shared" si="13"/>
        <v>65816.41</v>
      </c>
      <c r="DZ38" s="23">
        <f t="shared" si="13"/>
        <v>255167.05</v>
      </c>
      <c r="EA38" s="23">
        <f t="shared" si="13"/>
        <v>0</v>
      </c>
      <c r="EB38" s="23">
        <f t="shared" ref="EB38:FX38" si="14">EB17-EB37</f>
        <v>342307.06</v>
      </c>
      <c r="EC38" s="23">
        <f t="shared" si="14"/>
        <v>246010.58</v>
      </c>
      <c r="ED38" s="23">
        <f t="shared" si="14"/>
        <v>0</v>
      </c>
      <c r="EE38" s="23">
        <f t="shared" si="14"/>
        <v>222916.2</v>
      </c>
      <c r="EF38" s="23">
        <f t="shared" si="14"/>
        <v>1108380.3500000001</v>
      </c>
      <c r="EG38" s="23">
        <f t="shared" si="14"/>
        <v>234055.89</v>
      </c>
      <c r="EH38" s="23">
        <f t="shared" si="14"/>
        <v>280911.56</v>
      </c>
      <c r="EI38" s="23">
        <f t="shared" si="14"/>
        <v>10105832.689999999</v>
      </c>
      <c r="EJ38" s="23">
        <f t="shared" si="14"/>
        <v>6165328.7000000002</v>
      </c>
      <c r="EK38" s="23">
        <f t="shared" si="14"/>
        <v>270587.74</v>
      </c>
      <c r="EL38" s="23">
        <f t="shared" si="14"/>
        <v>273764.49</v>
      </c>
      <c r="EM38" s="23">
        <f t="shared" si="14"/>
        <v>210591.54</v>
      </c>
      <c r="EN38" s="23">
        <f t="shared" si="14"/>
        <v>704654.85</v>
      </c>
      <c r="EO38" s="23">
        <f t="shared" si="14"/>
        <v>269365.87</v>
      </c>
      <c r="EP38" s="23">
        <f t="shared" si="14"/>
        <v>142270.39999999999</v>
      </c>
      <c r="EQ38" s="23">
        <f t="shared" si="14"/>
        <v>1181494.3500000001</v>
      </c>
      <c r="ER38" s="23">
        <v>119485.87</v>
      </c>
      <c r="ES38" s="23">
        <f t="shared" si="14"/>
        <v>183094.44</v>
      </c>
      <c r="ET38" s="23">
        <f t="shared" si="14"/>
        <v>190893.88</v>
      </c>
      <c r="EU38" s="23">
        <f t="shared" si="14"/>
        <v>478425.44</v>
      </c>
      <c r="EV38" s="23">
        <f t="shared" si="14"/>
        <v>27950.31</v>
      </c>
      <c r="EW38" s="23">
        <f t="shared" si="14"/>
        <v>183851.07</v>
      </c>
      <c r="EX38" s="23">
        <f t="shared" si="14"/>
        <v>254929.35</v>
      </c>
      <c r="EY38" s="23">
        <f t="shared" si="14"/>
        <v>782792.52</v>
      </c>
      <c r="EZ38" s="23">
        <f t="shared" si="14"/>
        <v>148917.78</v>
      </c>
      <c r="FA38" s="23">
        <f t="shared" si="14"/>
        <v>243712.75</v>
      </c>
      <c r="FB38" s="23">
        <f t="shared" si="14"/>
        <v>0</v>
      </c>
      <c r="FC38" s="23">
        <f t="shared" si="14"/>
        <v>898391.29</v>
      </c>
      <c r="FD38" s="23">
        <f t="shared" si="14"/>
        <v>295402.96999999997</v>
      </c>
      <c r="FE38" s="23">
        <f t="shared" si="14"/>
        <v>101090.16</v>
      </c>
      <c r="FF38" s="23">
        <f t="shared" si="14"/>
        <v>222437.85</v>
      </c>
      <c r="FG38" s="23">
        <f t="shared" si="14"/>
        <v>128729.84</v>
      </c>
      <c r="FH38" s="23">
        <f t="shared" si="14"/>
        <v>38872.01</v>
      </c>
      <c r="FI38" s="23">
        <f t="shared" si="14"/>
        <v>451966.62</v>
      </c>
      <c r="FJ38" s="23">
        <f t="shared" si="14"/>
        <v>0</v>
      </c>
      <c r="FK38" s="23">
        <f t="shared" si="14"/>
        <v>0</v>
      </c>
      <c r="FL38" s="23">
        <f t="shared" si="14"/>
        <v>1394384.08</v>
      </c>
      <c r="FM38" s="23">
        <f t="shared" si="14"/>
        <v>124158.02</v>
      </c>
      <c r="FN38" s="23">
        <f t="shared" si="14"/>
        <v>14279340.35</v>
      </c>
      <c r="FO38" s="23">
        <f t="shared" si="14"/>
        <v>0</v>
      </c>
      <c r="FP38" s="23">
        <f t="shared" si="14"/>
        <v>473799.25</v>
      </c>
      <c r="FQ38" s="23">
        <f t="shared" si="14"/>
        <v>0</v>
      </c>
      <c r="FR38" s="23">
        <f t="shared" si="14"/>
        <v>0</v>
      </c>
      <c r="FS38" s="23">
        <f t="shared" si="14"/>
        <v>40150.199999999997</v>
      </c>
      <c r="FT38" s="23">
        <f t="shared" si="14"/>
        <v>0</v>
      </c>
      <c r="FU38" s="23">
        <f t="shared" si="14"/>
        <v>494661.77</v>
      </c>
      <c r="FV38" s="23">
        <f t="shared" si="14"/>
        <v>453993.05</v>
      </c>
      <c r="FW38" s="23">
        <f t="shared" si="14"/>
        <v>215209.2</v>
      </c>
      <c r="FX38" s="23">
        <f t="shared" si="14"/>
        <v>69469.16</v>
      </c>
      <c r="FY38" s="11"/>
      <c r="FZ38" s="19">
        <f>SUM(C38:FY38)</f>
        <v>380283247.50000006</v>
      </c>
      <c r="GA38" s="23"/>
      <c r="GB38" s="24"/>
    </row>
    <row r="39" spans="1:184" x14ac:dyDescent="0.25">
      <c r="FY39" s="11"/>
    </row>
    <row r="40" spans="1:184" x14ac:dyDescent="0.25">
      <c r="A40" t="s">
        <v>418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7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7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11"/>
      <c r="FZ40" s="24"/>
    </row>
    <row r="41" spans="1:184" x14ac:dyDescent="0.25">
      <c r="A41" t="s">
        <v>419</v>
      </c>
      <c r="C41" s="40">
        <f>C29-C40</f>
        <v>2915100.46</v>
      </c>
      <c r="D41" s="23">
        <f t="shared" ref="D41:BO41" si="15">D29-D40</f>
        <v>20255683.620000001</v>
      </c>
      <c r="E41" s="23">
        <f t="shared" si="15"/>
        <v>1942399.36</v>
      </c>
      <c r="F41" s="23">
        <f t="shared" si="15"/>
        <v>12133898.08</v>
      </c>
      <c r="G41" s="23">
        <f t="shared" si="15"/>
        <v>258137.68</v>
      </c>
      <c r="H41" s="23">
        <f t="shared" si="15"/>
        <v>691517.78</v>
      </c>
      <c r="I41" s="23">
        <f t="shared" si="15"/>
        <v>4475571.9400000004</v>
      </c>
      <c r="J41" s="23">
        <f t="shared" si="15"/>
        <v>1490721.5</v>
      </c>
      <c r="K41" s="23">
        <f t="shared" si="15"/>
        <v>224695.91</v>
      </c>
      <c r="L41" s="23">
        <f t="shared" si="15"/>
        <v>194767.51</v>
      </c>
      <c r="M41" s="23">
        <f t="shared" si="15"/>
        <v>326790.25</v>
      </c>
      <c r="N41" s="23">
        <f t="shared" si="15"/>
        <v>30745750.530000001</v>
      </c>
      <c r="O41" s="23">
        <f t="shared" si="15"/>
        <v>5182596.59</v>
      </c>
      <c r="P41" s="23">
        <f t="shared" si="15"/>
        <v>308911.83</v>
      </c>
      <c r="Q41" s="23">
        <f t="shared" si="15"/>
        <v>20245174.969999999</v>
      </c>
      <c r="R41" s="23">
        <f t="shared" si="15"/>
        <v>5751968.7400000002</v>
      </c>
      <c r="S41" s="23">
        <f t="shared" si="15"/>
        <v>0</v>
      </c>
      <c r="T41" s="23">
        <f t="shared" si="15"/>
        <v>206077.38</v>
      </c>
      <c r="U41" s="23">
        <f t="shared" si="15"/>
        <v>35225.94</v>
      </c>
      <c r="V41" s="23">
        <f t="shared" si="15"/>
        <v>248385.66</v>
      </c>
      <c r="W41" s="23">
        <f t="shared" si="15"/>
        <v>340952.78</v>
      </c>
      <c r="X41" s="23">
        <f t="shared" si="15"/>
        <v>64899.69</v>
      </c>
      <c r="Y41" s="23">
        <f t="shared" si="15"/>
        <v>891312.9</v>
      </c>
      <c r="Z41" s="23">
        <f t="shared" si="15"/>
        <v>242366.96</v>
      </c>
      <c r="AA41" s="23">
        <f t="shared" si="15"/>
        <v>10836979.74</v>
      </c>
      <c r="AB41" s="23">
        <f t="shared" si="15"/>
        <v>41835.949999999997</v>
      </c>
      <c r="AC41" s="23">
        <f t="shared" si="15"/>
        <v>181737.60000000001</v>
      </c>
      <c r="AD41" s="23">
        <f t="shared" si="15"/>
        <v>429836.06</v>
      </c>
      <c r="AE41" s="23">
        <f t="shared" si="15"/>
        <v>107043</v>
      </c>
      <c r="AF41" s="23">
        <f t="shared" si="15"/>
        <v>169319.35</v>
      </c>
      <c r="AG41" s="23">
        <f t="shared" si="15"/>
        <v>294511.26</v>
      </c>
      <c r="AH41" s="23">
        <f t="shared" si="15"/>
        <v>808241.71</v>
      </c>
      <c r="AI41" s="23">
        <f t="shared" si="15"/>
        <v>400055.73</v>
      </c>
      <c r="AJ41" s="23">
        <f t="shared" si="15"/>
        <v>196924.05</v>
      </c>
      <c r="AK41" s="23">
        <f t="shared" si="15"/>
        <v>135193.67000000001</v>
      </c>
      <c r="AL41" s="23">
        <f t="shared" si="15"/>
        <v>87348.36</v>
      </c>
      <c r="AM41" s="23">
        <f t="shared" si="15"/>
        <v>309615.02</v>
      </c>
      <c r="AN41" s="23">
        <f t="shared" si="15"/>
        <v>0</v>
      </c>
      <c r="AO41" s="23">
        <f t="shared" si="15"/>
        <v>2575713.11</v>
      </c>
      <c r="AP41" s="23">
        <f t="shared" si="15"/>
        <v>17248985.309999999</v>
      </c>
      <c r="AQ41" s="23">
        <f t="shared" si="15"/>
        <v>118621.45</v>
      </c>
      <c r="AR41" s="23">
        <f t="shared" si="15"/>
        <v>26015682.370000001</v>
      </c>
      <c r="AS41" s="23">
        <f t="shared" si="15"/>
        <v>846865.85</v>
      </c>
      <c r="AT41" s="23">
        <f t="shared" si="15"/>
        <v>996900.39</v>
      </c>
      <c r="AU41" s="23">
        <f t="shared" si="15"/>
        <v>221453.14</v>
      </c>
      <c r="AV41" s="23">
        <f t="shared" si="15"/>
        <v>260810.26</v>
      </c>
      <c r="AW41" s="23">
        <f t="shared" si="15"/>
        <v>252189.04</v>
      </c>
      <c r="AX41" s="23">
        <f t="shared" si="15"/>
        <v>76607.240000000005</v>
      </c>
      <c r="AY41" s="23">
        <f t="shared" si="15"/>
        <v>327364.8</v>
      </c>
      <c r="AZ41" s="23">
        <v>0</v>
      </c>
      <c r="BA41" s="23">
        <f>BA29-BA40</f>
        <v>5841376.96</v>
      </c>
      <c r="BB41" s="23">
        <f t="shared" si="15"/>
        <v>6127654.0499999998</v>
      </c>
      <c r="BC41" s="23">
        <f t="shared" si="15"/>
        <v>12759224.73</v>
      </c>
      <c r="BD41" s="23">
        <f t="shared" si="15"/>
        <v>1813452.62</v>
      </c>
      <c r="BE41" s="23">
        <f t="shared" si="15"/>
        <v>767169.26</v>
      </c>
      <c r="BF41" s="23">
        <f t="shared" si="15"/>
        <v>14321506.539999999</v>
      </c>
      <c r="BG41" s="23">
        <f t="shared" si="15"/>
        <v>721637.29</v>
      </c>
      <c r="BH41" s="23">
        <f t="shared" si="15"/>
        <v>398505.99</v>
      </c>
      <c r="BI41" s="23">
        <f t="shared" si="15"/>
        <v>289914.09999999998</v>
      </c>
      <c r="BJ41" s="23">
        <f t="shared" si="15"/>
        <v>2829334.12</v>
      </c>
      <c r="BK41" s="23">
        <f t="shared" si="15"/>
        <v>22396769.5</v>
      </c>
      <c r="BL41" s="23">
        <f t="shared" si="15"/>
        <v>174927.33</v>
      </c>
      <c r="BM41" s="23">
        <v>367464.14</v>
      </c>
      <c r="BN41" s="23">
        <f t="shared" si="15"/>
        <v>1946225.66</v>
      </c>
      <c r="BO41" s="23">
        <f t="shared" si="15"/>
        <v>813122.92</v>
      </c>
      <c r="BP41" s="23">
        <f t="shared" ref="BP41:EA41" si="16">BP29-BP40</f>
        <v>28928.71</v>
      </c>
      <c r="BQ41" s="23">
        <f t="shared" si="16"/>
        <v>972764.6</v>
      </c>
      <c r="BR41" s="23">
        <f t="shared" si="16"/>
        <v>2812875.15</v>
      </c>
      <c r="BS41" s="23">
        <f t="shared" si="16"/>
        <v>638374.42000000004</v>
      </c>
      <c r="BT41" s="23">
        <f t="shared" si="16"/>
        <v>153223.01</v>
      </c>
      <c r="BU41" s="23">
        <f t="shared" si="16"/>
        <v>274614.13</v>
      </c>
      <c r="BV41" s="23">
        <f t="shared" si="16"/>
        <v>0</v>
      </c>
      <c r="BW41" s="23">
        <f t="shared" si="16"/>
        <v>297491.17</v>
      </c>
      <c r="BX41" s="23">
        <f t="shared" si="16"/>
        <v>27676.13</v>
      </c>
      <c r="BY41" s="23">
        <f t="shared" si="16"/>
        <v>154784.20000000001</v>
      </c>
      <c r="BZ41" s="23">
        <f t="shared" si="16"/>
        <v>181343.03</v>
      </c>
      <c r="CA41" s="23">
        <f t="shared" si="16"/>
        <v>38073.75</v>
      </c>
      <c r="CB41" s="23">
        <f t="shared" si="16"/>
        <v>33083899.350000001</v>
      </c>
      <c r="CC41" s="23">
        <f t="shared" si="16"/>
        <v>232247.22</v>
      </c>
      <c r="CD41" s="23">
        <f t="shared" si="16"/>
        <v>212582.37</v>
      </c>
      <c r="CE41" s="23">
        <f t="shared" si="16"/>
        <v>135742.93</v>
      </c>
      <c r="CF41" s="23">
        <f t="shared" si="16"/>
        <v>129992.25</v>
      </c>
      <c r="CG41" s="23">
        <f t="shared" si="16"/>
        <v>223210.1</v>
      </c>
      <c r="CH41" s="23">
        <f t="shared" si="16"/>
        <v>135349.38</v>
      </c>
      <c r="CI41" s="23">
        <f t="shared" si="16"/>
        <v>339720.1</v>
      </c>
      <c r="CJ41" s="23">
        <f t="shared" si="16"/>
        <v>49695.55</v>
      </c>
      <c r="CK41" s="23">
        <f t="shared" si="16"/>
        <v>2803972.56</v>
      </c>
      <c r="CL41" s="23">
        <f t="shared" si="16"/>
        <v>921358.03</v>
      </c>
      <c r="CM41" s="23">
        <f t="shared" si="16"/>
        <v>559698.81000000006</v>
      </c>
      <c r="CN41" s="23">
        <f t="shared" si="16"/>
        <v>10617157.58</v>
      </c>
      <c r="CO41" s="23">
        <f t="shared" si="16"/>
        <v>4487255.78</v>
      </c>
      <c r="CP41" s="23">
        <f t="shared" si="16"/>
        <v>0</v>
      </c>
      <c r="CQ41" s="23">
        <f t="shared" si="16"/>
        <v>531459.01</v>
      </c>
      <c r="CR41" s="23">
        <f t="shared" si="16"/>
        <v>225482.23</v>
      </c>
      <c r="CS41" s="23">
        <f t="shared" si="16"/>
        <v>223363.29</v>
      </c>
      <c r="CT41" s="23">
        <f t="shared" si="16"/>
        <v>98660.06</v>
      </c>
      <c r="CU41" s="23">
        <f t="shared" si="16"/>
        <v>283776.89</v>
      </c>
      <c r="CV41" s="23">
        <f t="shared" si="16"/>
        <v>52112.22</v>
      </c>
      <c r="CW41" s="23">
        <f t="shared" si="16"/>
        <v>186624.98</v>
      </c>
      <c r="CX41" s="23">
        <f t="shared" si="16"/>
        <v>282705.2</v>
      </c>
      <c r="CY41" s="23">
        <f t="shared" si="16"/>
        <v>73851.679999999993</v>
      </c>
      <c r="CZ41" s="23">
        <f t="shared" si="16"/>
        <v>1145215.47</v>
      </c>
      <c r="DA41" s="23">
        <f t="shared" si="16"/>
        <v>179145.96</v>
      </c>
      <c r="DB41" s="23">
        <f t="shared" si="16"/>
        <v>275580.78000000003</v>
      </c>
      <c r="DC41" s="23">
        <f t="shared" si="16"/>
        <v>183065.87</v>
      </c>
      <c r="DD41" s="23">
        <f t="shared" si="16"/>
        <v>145548.54</v>
      </c>
      <c r="DE41" s="23">
        <f t="shared" si="16"/>
        <v>173769.92</v>
      </c>
      <c r="DF41" s="23">
        <f t="shared" si="16"/>
        <v>10838859.76</v>
      </c>
      <c r="DG41" s="23">
        <f t="shared" si="16"/>
        <v>60047.74</v>
      </c>
      <c r="DH41" s="23">
        <f t="shared" si="16"/>
        <v>705182.46</v>
      </c>
      <c r="DI41" s="23">
        <f t="shared" si="16"/>
        <v>833673.61</v>
      </c>
      <c r="DJ41" s="23">
        <f t="shared" si="16"/>
        <v>478264.69</v>
      </c>
      <c r="DK41" s="23">
        <f t="shared" si="16"/>
        <v>397451.98</v>
      </c>
      <c r="DL41" s="23">
        <f t="shared" si="16"/>
        <v>3071137.9</v>
      </c>
      <c r="DM41" s="23">
        <f t="shared" si="16"/>
        <v>266318.18</v>
      </c>
      <c r="DN41" s="23">
        <f t="shared" si="16"/>
        <v>561880.21</v>
      </c>
      <c r="DO41" s="23">
        <f t="shared" si="16"/>
        <v>1974881.42</v>
      </c>
      <c r="DP41" s="23">
        <f t="shared" si="16"/>
        <v>207396.28</v>
      </c>
      <c r="DQ41" s="23">
        <f t="shared" si="16"/>
        <v>0</v>
      </c>
      <c r="DR41" s="23">
        <f t="shared" si="16"/>
        <v>1034511.32</v>
      </c>
      <c r="DS41" s="23">
        <f t="shared" si="16"/>
        <v>561005.62</v>
      </c>
      <c r="DT41" s="23">
        <f t="shared" si="16"/>
        <v>263403.42</v>
      </c>
      <c r="DU41" s="23">
        <f t="shared" si="16"/>
        <v>328055.02</v>
      </c>
      <c r="DV41" s="23">
        <f t="shared" si="16"/>
        <v>268568.26</v>
      </c>
      <c r="DW41" s="23">
        <f t="shared" si="16"/>
        <v>308119.05</v>
      </c>
      <c r="DX41" s="23">
        <f t="shared" si="16"/>
        <v>56766.53</v>
      </c>
      <c r="DY41" s="23">
        <f t="shared" si="16"/>
        <v>65816.41</v>
      </c>
      <c r="DZ41" s="23">
        <f t="shared" si="16"/>
        <v>255167.05</v>
      </c>
      <c r="EA41" s="23">
        <f t="shared" si="16"/>
        <v>0</v>
      </c>
      <c r="EB41" s="23">
        <f t="shared" ref="EB41:FX41" si="17">EB29-EB40</f>
        <v>342307.06</v>
      </c>
      <c r="EC41" s="23">
        <f t="shared" si="17"/>
        <v>246010.58</v>
      </c>
      <c r="ED41" s="23">
        <f t="shared" si="17"/>
        <v>0</v>
      </c>
      <c r="EE41" s="23">
        <f t="shared" si="17"/>
        <v>222916.2</v>
      </c>
      <c r="EF41" s="23">
        <f t="shared" si="17"/>
        <v>1108380.3500000001</v>
      </c>
      <c r="EG41" s="23">
        <f t="shared" si="17"/>
        <v>234055.89</v>
      </c>
      <c r="EH41" s="23">
        <f t="shared" si="17"/>
        <v>280911.56</v>
      </c>
      <c r="EI41" s="23">
        <f t="shared" si="17"/>
        <v>9895595.1799999997</v>
      </c>
      <c r="EJ41" s="23">
        <f t="shared" si="17"/>
        <v>6019591.04</v>
      </c>
      <c r="EK41" s="23">
        <f t="shared" si="17"/>
        <v>270587.74</v>
      </c>
      <c r="EL41" s="23">
        <f t="shared" si="17"/>
        <v>265399.06</v>
      </c>
      <c r="EM41" s="23">
        <f t="shared" si="17"/>
        <v>210591.54</v>
      </c>
      <c r="EN41" s="23">
        <f t="shared" si="17"/>
        <v>704654.85</v>
      </c>
      <c r="EO41" s="23">
        <f t="shared" si="17"/>
        <v>269365.87</v>
      </c>
      <c r="EP41" s="23">
        <f t="shared" si="17"/>
        <v>142270.39999999999</v>
      </c>
      <c r="EQ41" s="23">
        <f t="shared" si="17"/>
        <v>1184414.03</v>
      </c>
      <c r="ER41" s="23">
        <v>119485.87</v>
      </c>
      <c r="ES41" s="23">
        <f t="shared" si="17"/>
        <v>183094.44</v>
      </c>
      <c r="ET41" s="23">
        <f t="shared" si="17"/>
        <v>190893.88</v>
      </c>
      <c r="EU41" s="23">
        <f t="shared" si="17"/>
        <v>478425.44</v>
      </c>
      <c r="EV41" s="23">
        <f t="shared" si="17"/>
        <v>27950.31</v>
      </c>
      <c r="EW41" s="23">
        <f t="shared" si="17"/>
        <v>183851.07</v>
      </c>
      <c r="EX41" s="23">
        <f t="shared" si="17"/>
        <v>254929.35</v>
      </c>
      <c r="EY41" s="23">
        <f t="shared" si="17"/>
        <v>782792.52</v>
      </c>
      <c r="EZ41" s="23">
        <f t="shared" si="17"/>
        <v>148917.78</v>
      </c>
      <c r="FA41" s="23">
        <f t="shared" si="17"/>
        <v>243712.75</v>
      </c>
      <c r="FB41" s="23">
        <f t="shared" si="17"/>
        <v>0</v>
      </c>
      <c r="FC41" s="23">
        <f t="shared" si="17"/>
        <v>881930.35</v>
      </c>
      <c r="FD41" s="23">
        <f t="shared" si="17"/>
        <v>295402.96999999997</v>
      </c>
      <c r="FE41" s="23">
        <f t="shared" si="17"/>
        <v>101090.16</v>
      </c>
      <c r="FF41" s="23">
        <f t="shared" si="17"/>
        <v>222437.85</v>
      </c>
      <c r="FG41" s="23">
        <f t="shared" si="17"/>
        <v>128729.84</v>
      </c>
      <c r="FH41" s="23">
        <f t="shared" si="17"/>
        <v>38872.01</v>
      </c>
      <c r="FI41" s="23">
        <f t="shared" si="17"/>
        <v>451966.62</v>
      </c>
      <c r="FJ41" s="23">
        <f t="shared" si="17"/>
        <v>0</v>
      </c>
      <c r="FK41" s="23">
        <f t="shared" si="17"/>
        <v>0</v>
      </c>
      <c r="FL41" s="23">
        <f t="shared" si="17"/>
        <v>1257219.3799999999</v>
      </c>
      <c r="FM41" s="23">
        <f t="shared" si="17"/>
        <v>64324.22</v>
      </c>
      <c r="FN41" s="23">
        <f t="shared" si="17"/>
        <v>13778844.58</v>
      </c>
      <c r="FO41" s="23">
        <f t="shared" si="17"/>
        <v>0</v>
      </c>
      <c r="FP41" s="23">
        <f t="shared" si="17"/>
        <v>473799.25</v>
      </c>
      <c r="FQ41" s="23">
        <f t="shared" si="17"/>
        <v>0</v>
      </c>
      <c r="FR41" s="23">
        <f t="shared" si="17"/>
        <v>0</v>
      </c>
      <c r="FS41" s="23">
        <f t="shared" si="17"/>
        <v>40150.199999999997</v>
      </c>
      <c r="FT41" s="23">
        <f t="shared" si="17"/>
        <v>0</v>
      </c>
      <c r="FU41" s="23">
        <f t="shared" si="17"/>
        <v>494661.77</v>
      </c>
      <c r="FV41" s="23">
        <f t="shared" si="17"/>
        <v>453993.05</v>
      </c>
      <c r="FW41" s="23">
        <f t="shared" si="17"/>
        <v>215209.2</v>
      </c>
      <c r="FX41" s="23">
        <f t="shared" si="17"/>
        <v>69469.16</v>
      </c>
      <c r="FY41" s="11"/>
      <c r="FZ41" s="24">
        <f>SUM(C41:FY41)</f>
        <v>372769132.42000002</v>
      </c>
    </row>
    <row r="42" spans="1:184" x14ac:dyDescent="0.25"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/>
      <c r="DS42" s="24"/>
      <c r="DT42" s="24"/>
      <c r="DU42" s="24"/>
      <c r="DV42" s="24"/>
      <c r="DW42" s="24"/>
      <c r="DX42" s="24"/>
      <c r="DY42" s="24"/>
      <c r="DZ42" s="24"/>
      <c r="EA42" s="24"/>
      <c r="EB42" s="24"/>
      <c r="EC42" s="24"/>
      <c r="ED42" s="24"/>
      <c r="EE42" s="24"/>
      <c r="EF42" s="24"/>
      <c r="EG42" s="24"/>
      <c r="EH42" s="24"/>
      <c r="EI42" s="24"/>
      <c r="EJ42" s="24"/>
      <c r="EK42" s="24"/>
      <c r="EL42" s="24"/>
      <c r="EM42" s="24"/>
      <c r="EN42" s="24"/>
      <c r="EO42" s="24"/>
      <c r="EP42" s="24"/>
      <c r="EQ42" s="24"/>
      <c r="ER42" s="24"/>
      <c r="ES42" s="24"/>
      <c r="ET42" s="24"/>
      <c r="EU42" s="24"/>
      <c r="EV42" s="24"/>
      <c r="EW42" s="24"/>
      <c r="EX42" s="24"/>
      <c r="EY42" s="24"/>
      <c r="EZ42" s="24"/>
      <c r="FA42" s="24"/>
      <c r="FB42" s="24"/>
      <c r="FC42" s="24"/>
      <c r="FD42" s="24"/>
      <c r="FE42" s="24"/>
      <c r="FF42" s="24"/>
      <c r="FG42" s="24"/>
      <c r="FH42" s="24"/>
      <c r="FI42" s="24"/>
      <c r="FJ42" s="24"/>
      <c r="FK42" s="24"/>
      <c r="FL42" s="24"/>
      <c r="FM42" s="24"/>
      <c r="FN42" s="24"/>
      <c r="FO42" s="24"/>
      <c r="FP42" s="24"/>
      <c r="FQ42" s="24"/>
      <c r="FR42" s="24"/>
      <c r="FS42" s="24"/>
      <c r="FT42" s="24"/>
      <c r="FU42" s="24"/>
      <c r="FV42" s="24"/>
      <c r="FW42" s="24"/>
      <c r="FX42" s="24"/>
      <c r="FY42" s="11"/>
    </row>
    <row r="43" spans="1:184" x14ac:dyDescent="0.25">
      <c r="FY43" s="11"/>
    </row>
    <row r="44" spans="1:184" x14ac:dyDescent="0.25">
      <c r="FY44" s="11"/>
    </row>
    <row r="45" spans="1:184" x14ac:dyDescent="0.25">
      <c r="FY45" s="11"/>
    </row>
    <row r="46" spans="1:184" x14ac:dyDescent="0.25">
      <c r="FY46" s="11"/>
    </row>
    <row r="47" spans="1:184" x14ac:dyDescent="0.25">
      <c r="FY47" s="11"/>
    </row>
    <row r="48" spans="1:184" x14ac:dyDescent="0.25">
      <c r="FY48" s="11"/>
    </row>
    <row r="49" spans="181:181" x14ac:dyDescent="0.25">
      <c r="FY49" s="11"/>
    </row>
    <row r="50" spans="181:181" x14ac:dyDescent="0.25">
      <c r="FY50" s="11"/>
    </row>
    <row r="51" spans="181:181" x14ac:dyDescent="0.25">
      <c r="FY51" s="11"/>
    </row>
    <row r="52" spans="181:181" x14ac:dyDescent="0.25">
      <c r="FY52" s="11"/>
    </row>
    <row r="53" spans="181:181" x14ac:dyDescent="0.25">
      <c r="FY53" s="11"/>
    </row>
    <row r="54" spans="181:181" x14ac:dyDescent="0.25">
      <c r="FY54" s="11"/>
    </row>
    <row r="55" spans="181:181" x14ac:dyDescent="0.25">
      <c r="FY55" s="11"/>
    </row>
    <row r="56" spans="181:181" x14ac:dyDescent="0.25">
      <c r="FY56" s="11"/>
    </row>
    <row r="57" spans="181:181" x14ac:dyDescent="0.25">
      <c r="FY57" s="11"/>
    </row>
    <row r="58" spans="181:181" x14ac:dyDescent="0.25">
      <c r="FY58" s="11"/>
    </row>
    <row r="59" spans="181:181" x14ac:dyDescent="0.25">
      <c r="FY59" s="11"/>
    </row>
    <row r="60" spans="181:181" x14ac:dyDescent="0.25">
      <c r="FY60" s="11"/>
    </row>
    <row r="61" spans="181:181" x14ac:dyDescent="0.25">
      <c r="FY61" s="11"/>
    </row>
    <row r="62" spans="181:181" x14ac:dyDescent="0.25">
      <c r="FY62" s="11"/>
    </row>
    <row r="63" spans="181:181" x14ac:dyDescent="0.25">
      <c r="FY63" s="11"/>
    </row>
    <row r="64" spans="181:181" x14ac:dyDescent="0.25">
      <c r="FY64" s="11"/>
    </row>
    <row r="65" spans="181:181" x14ac:dyDescent="0.25">
      <c r="FY65" s="11"/>
    </row>
    <row r="66" spans="181:181" x14ac:dyDescent="0.25">
      <c r="FY66" s="11"/>
    </row>
    <row r="67" spans="181:181" x14ac:dyDescent="0.25">
      <c r="FY67" s="11"/>
    </row>
    <row r="68" spans="181:181" x14ac:dyDescent="0.25">
      <c r="FY68" s="11"/>
    </row>
    <row r="69" spans="181:181" x14ac:dyDescent="0.25">
      <c r="FY69" s="11"/>
    </row>
    <row r="70" spans="181:181" x14ac:dyDescent="0.25">
      <c r="FY70" s="11"/>
    </row>
    <row r="71" spans="181:181" x14ac:dyDescent="0.25">
      <c r="FY71" s="11"/>
    </row>
    <row r="72" spans="181:181" x14ac:dyDescent="0.25">
      <c r="FY72" s="11"/>
    </row>
    <row r="73" spans="181:181" x14ac:dyDescent="0.25">
      <c r="FY73" s="11"/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CD9AD-DA0E-4B23-BD43-058876E24995}">
  <dimension ref="A1:IU73"/>
  <sheetViews>
    <sheetView workbookViewId="0">
      <pane xSplit="2" ySplit="4" topLeftCell="EY5" activePane="bottomRight" state="frozen"/>
      <selection activeCell="A17" sqref="A17"/>
      <selection pane="topRight" activeCell="A17" sqref="A17"/>
      <selection pane="bottomLeft" activeCell="A17" sqref="A17"/>
      <selection pane="bottomRight" activeCell="A17" sqref="A17"/>
    </sheetView>
  </sheetViews>
  <sheetFormatPr defaultColWidth="24.7265625" defaultRowHeight="12.5" x14ac:dyDescent="0.25"/>
  <cols>
    <col min="1" max="1" width="34.54296875" bestFit="1" customWidth="1"/>
    <col min="2" max="2" width="4.7265625" customWidth="1"/>
  </cols>
  <sheetData>
    <row r="1" spans="1:255" x14ac:dyDescent="0.25">
      <c r="A1" t="s">
        <v>0</v>
      </c>
      <c r="C1" s="3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3" t="s">
        <v>10</v>
      </c>
      <c r="M1" s="2" t="s">
        <v>11</v>
      </c>
      <c r="N1" s="3" t="s">
        <v>12</v>
      </c>
      <c r="O1" s="3" t="s">
        <v>13</v>
      </c>
      <c r="P1" s="2" t="s">
        <v>14</v>
      </c>
      <c r="Q1" s="3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3" t="s">
        <v>26</v>
      </c>
      <c r="AC1" s="2" t="s">
        <v>27</v>
      </c>
      <c r="AD1" s="2" t="s">
        <v>28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2" t="s">
        <v>34</v>
      </c>
      <c r="AK1" s="2" t="s">
        <v>35</v>
      </c>
      <c r="AL1" s="3" t="s">
        <v>36</v>
      </c>
      <c r="AM1" s="2" t="s">
        <v>37</v>
      </c>
      <c r="AN1" s="3" t="s">
        <v>38</v>
      </c>
      <c r="AO1" s="2" t="s">
        <v>39</v>
      </c>
      <c r="AP1" s="3" t="s">
        <v>40</v>
      </c>
      <c r="AQ1" s="2" t="s">
        <v>41</v>
      </c>
      <c r="AR1" s="3" t="s">
        <v>42</v>
      </c>
      <c r="AS1" s="3" t="s">
        <v>43</v>
      </c>
      <c r="AT1" s="3" t="s">
        <v>44</v>
      </c>
      <c r="AU1" s="2" t="s">
        <v>45</v>
      </c>
      <c r="AV1" s="2" t="s">
        <v>46</v>
      </c>
      <c r="AW1" s="2" t="s">
        <v>47</v>
      </c>
      <c r="AX1" s="2" t="s">
        <v>48</v>
      </c>
      <c r="AY1" s="2" t="s">
        <v>49</v>
      </c>
      <c r="AZ1" s="2" t="s">
        <v>50</v>
      </c>
      <c r="BA1" s="3" t="s">
        <v>51</v>
      </c>
      <c r="BB1" s="2" t="s">
        <v>52</v>
      </c>
      <c r="BC1" s="2" t="s">
        <v>53</v>
      </c>
      <c r="BD1" s="2" t="s">
        <v>54</v>
      </c>
      <c r="BE1" s="2" t="s">
        <v>55</v>
      </c>
      <c r="BF1" s="2" t="s">
        <v>56</v>
      </c>
      <c r="BG1" s="2" t="s">
        <v>57</v>
      </c>
      <c r="BH1" s="2" t="s">
        <v>58</v>
      </c>
      <c r="BI1" s="2" t="s">
        <v>59</v>
      </c>
      <c r="BJ1" s="2" t="s">
        <v>60</v>
      </c>
      <c r="BK1" s="2" t="s">
        <v>61</v>
      </c>
      <c r="BL1" s="2" t="s">
        <v>62</v>
      </c>
      <c r="BM1" s="3" t="s">
        <v>63</v>
      </c>
      <c r="BN1" s="2" t="s">
        <v>64</v>
      </c>
      <c r="BO1" s="2" t="s">
        <v>65</v>
      </c>
      <c r="BP1" s="2" t="s">
        <v>66</v>
      </c>
      <c r="BQ1" s="2" t="s">
        <v>67</v>
      </c>
      <c r="BR1" s="2" t="s">
        <v>68</v>
      </c>
      <c r="BS1" s="2" t="s">
        <v>69</v>
      </c>
      <c r="BT1" s="2" t="s">
        <v>70</v>
      </c>
      <c r="BU1" s="2" t="s">
        <v>71</v>
      </c>
      <c r="BV1" s="3" t="s">
        <v>72</v>
      </c>
      <c r="BW1" s="2" t="s">
        <v>73</v>
      </c>
      <c r="BX1" s="2" t="s">
        <v>74</v>
      </c>
      <c r="BY1" s="2" t="s">
        <v>75</v>
      </c>
      <c r="BZ1" s="2" t="s">
        <v>76</v>
      </c>
      <c r="CA1" s="2" t="s">
        <v>77</v>
      </c>
      <c r="CB1" s="2" t="s">
        <v>78</v>
      </c>
      <c r="CC1" s="2" t="s">
        <v>79</v>
      </c>
      <c r="CD1" s="2" t="s">
        <v>80</v>
      </c>
      <c r="CE1" s="2" t="s">
        <v>81</v>
      </c>
      <c r="CF1" s="2" t="s">
        <v>82</v>
      </c>
      <c r="CG1" s="2" t="s">
        <v>83</v>
      </c>
      <c r="CH1" s="2" t="s">
        <v>84</v>
      </c>
      <c r="CI1" s="2" t="s">
        <v>85</v>
      </c>
      <c r="CJ1" s="3" t="s">
        <v>86</v>
      </c>
      <c r="CK1" s="2" t="s">
        <v>87</v>
      </c>
      <c r="CL1" s="2" t="s">
        <v>88</v>
      </c>
      <c r="CM1" s="2" t="s">
        <v>89</v>
      </c>
      <c r="CN1" s="3" t="s">
        <v>90</v>
      </c>
      <c r="CO1" s="3" t="s">
        <v>91</v>
      </c>
      <c r="CP1" s="3" t="s">
        <v>92</v>
      </c>
      <c r="CQ1" s="2" t="s">
        <v>93</v>
      </c>
      <c r="CR1" s="2" t="s">
        <v>94</v>
      </c>
      <c r="CS1" s="2" t="s">
        <v>95</v>
      </c>
      <c r="CT1" s="2" t="s">
        <v>96</v>
      </c>
      <c r="CU1" s="2" t="s">
        <v>97</v>
      </c>
      <c r="CV1" s="2" t="s">
        <v>98</v>
      </c>
      <c r="CW1" s="2" t="s">
        <v>99</v>
      </c>
      <c r="CX1" s="2" t="s">
        <v>100</v>
      </c>
      <c r="CY1" s="2" t="s">
        <v>101</v>
      </c>
      <c r="CZ1" s="3" t="s">
        <v>102</v>
      </c>
      <c r="DA1" s="2" t="s">
        <v>103</v>
      </c>
      <c r="DB1" s="2" t="s">
        <v>104</v>
      </c>
      <c r="DC1" s="2" t="s">
        <v>105</v>
      </c>
      <c r="DD1" s="2" t="s">
        <v>106</v>
      </c>
      <c r="DE1" s="2" t="s">
        <v>107</v>
      </c>
      <c r="DF1" s="2" t="s">
        <v>108</v>
      </c>
      <c r="DG1" s="2" t="s">
        <v>109</v>
      </c>
      <c r="DH1" s="2" t="s">
        <v>110</v>
      </c>
      <c r="DI1" s="2" t="s">
        <v>111</v>
      </c>
      <c r="DJ1" s="2" t="s">
        <v>112</v>
      </c>
      <c r="DK1" s="2" t="s">
        <v>113</v>
      </c>
      <c r="DL1" s="2" t="s">
        <v>114</v>
      </c>
      <c r="DM1" s="2" t="s">
        <v>115</v>
      </c>
      <c r="DN1" s="2" t="s">
        <v>116</v>
      </c>
      <c r="DO1" s="2" t="s">
        <v>117</v>
      </c>
      <c r="DP1" s="2" t="s">
        <v>118</v>
      </c>
      <c r="DQ1" s="2" t="s">
        <v>119</v>
      </c>
      <c r="DR1" s="2" t="s">
        <v>120</v>
      </c>
      <c r="DS1" s="2" t="s">
        <v>121</v>
      </c>
      <c r="DT1" s="2" t="s">
        <v>122</v>
      </c>
      <c r="DU1" s="2" t="s">
        <v>123</v>
      </c>
      <c r="DV1" s="2" t="s">
        <v>124</v>
      </c>
      <c r="DW1" s="2" t="s">
        <v>125</v>
      </c>
      <c r="DX1" s="2" t="s">
        <v>126</v>
      </c>
      <c r="DY1" s="2" t="s">
        <v>127</v>
      </c>
      <c r="DZ1" s="2" t="s">
        <v>128</v>
      </c>
      <c r="EA1" s="3" t="s">
        <v>129</v>
      </c>
      <c r="EB1" s="2" t="s">
        <v>130</v>
      </c>
      <c r="EC1" s="2" t="s">
        <v>131</v>
      </c>
      <c r="ED1" s="3" t="s">
        <v>132</v>
      </c>
      <c r="EE1" s="2" t="s">
        <v>133</v>
      </c>
      <c r="EF1" s="2" t="s">
        <v>134</v>
      </c>
      <c r="EG1" s="2" t="s">
        <v>135</v>
      </c>
      <c r="EH1" s="2" t="s">
        <v>136</v>
      </c>
      <c r="EI1" s="2" t="s">
        <v>137</v>
      </c>
      <c r="EJ1" s="2" t="s">
        <v>138</v>
      </c>
      <c r="EK1" s="2" t="s">
        <v>139</v>
      </c>
      <c r="EL1" s="2" t="s">
        <v>140</v>
      </c>
      <c r="EM1" s="2" t="s">
        <v>141</v>
      </c>
      <c r="EN1" s="2" t="s">
        <v>142</v>
      </c>
      <c r="EO1" s="2" t="s">
        <v>143</v>
      </c>
      <c r="EP1" s="3" t="s">
        <v>144</v>
      </c>
      <c r="EQ1" s="2" t="s">
        <v>145</v>
      </c>
      <c r="ER1" s="3" t="s">
        <v>146</v>
      </c>
      <c r="ES1" s="2" t="s">
        <v>147</v>
      </c>
      <c r="ET1" s="2" t="s">
        <v>148</v>
      </c>
      <c r="EU1" s="2" t="s">
        <v>149</v>
      </c>
      <c r="EV1" s="2" t="s">
        <v>150</v>
      </c>
      <c r="EW1" s="3" t="s">
        <v>151</v>
      </c>
      <c r="EX1" s="2" t="s">
        <v>152</v>
      </c>
      <c r="EY1" s="2" t="s">
        <v>153</v>
      </c>
      <c r="EZ1" s="2" t="s">
        <v>154</v>
      </c>
      <c r="FA1" s="3" t="s">
        <v>155</v>
      </c>
      <c r="FB1" s="2" t="s">
        <v>156</v>
      </c>
      <c r="FC1" s="2" t="s">
        <v>157</v>
      </c>
      <c r="FD1" s="2" t="s">
        <v>158</v>
      </c>
      <c r="FE1" s="2" t="s">
        <v>159</v>
      </c>
      <c r="FF1" s="2" t="s">
        <v>160</v>
      </c>
      <c r="FG1" s="2" t="s">
        <v>161</v>
      </c>
      <c r="FH1" s="2" t="s">
        <v>162</v>
      </c>
      <c r="FI1" s="3" t="s">
        <v>163</v>
      </c>
      <c r="FJ1" s="2" t="s">
        <v>164</v>
      </c>
      <c r="FK1" s="3" t="s">
        <v>165</v>
      </c>
      <c r="FL1" s="3" t="s">
        <v>166</v>
      </c>
      <c r="FM1" s="3" t="s">
        <v>167</v>
      </c>
      <c r="FN1" s="2" t="s">
        <v>168</v>
      </c>
      <c r="FO1" s="2" t="s">
        <v>169</v>
      </c>
      <c r="FP1" s="3" t="s">
        <v>170</v>
      </c>
      <c r="FQ1" s="2" t="s">
        <v>171</v>
      </c>
      <c r="FR1" s="2" t="s">
        <v>172</v>
      </c>
      <c r="FS1" s="2" t="s">
        <v>173</v>
      </c>
      <c r="FT1" s="2" t="s">
        <v>174</v>
      </c>
      <c r="FU1" s="2" t="s">
        <v>175</v>
      </c>
      <c r="FV1" s="2" t="s">
        <v>176</v>
      </c>
      <c r="FW1" s="2" t="s">
        <v>177</v>
      </c>
      <c r="FX1" s="2" t="s">
        <v>178</v>
      </c>
      <c r="FY1" s="2" t="s">
        <v>179</v>
      </c>
    </row>
    <row r="2" spans="1:255" ht="15.75" customHeight="1" x14ac:dyDescent="0.35">
      <c r="C2" s="6" t="s">
        <v>180</v>
      </c>
      <c r="D2" s="5" t="s">
        <v>180</v>
      </c>
      <c r="E2" s="5" t="s">
        <v>180</v>
      </c>
      <c r="F2" s="5" t="s">
        <v>180</v>
      </c>
      <c r="G2" s="5" t="s">
        <v>180</v>
      </c>
      <c r="H2" s="5" t="s">
        <v>180</v>
      </c>
      <c r="I2" s="5" t="s">
        <v>180</v>
      </c>
      <c r="J2" s="5" t="s">
        <v>181</v>
      </c>
      <c r="K2" s="5" t="s">
        <v>181</v>
      </c>
      <c r="L2" s="6" t="s">
        <v>182</v>
      </c>
      <c r="M2" s="5" t="s">
        <v>182</v>
      </c>
      <c r="N2" s="6" t="s">
        <v>182</v>
      </c>
      <c r="O2" s="6" t="s">
        <v>182</v>
      </c>
      <c r="P2" s="5" t="s">
        <v>182</v>
      </c>
      <c r="Q2" s="6" t="s">
        <v>182</v>
      </c>
      <c r="R2" s="5" t="s">
        <v>182</v>
      </c>
      <c r="S2" s="5" t="s">
        <v>183</v>
      </c>
      <c r="T2" s="5" t="s">
        <v>184</v>
      </c>
      <c r="U2" s="5" t="s">
        <v>184</v>
      </c>
      <c r="V2" s="5" t="s">
        <v>184</v>
      </c>
      <c r="W2" s="5" t="s">
        <v>184</v>
      </c>
      <c r="X2" s="5" t="s">
        <v>184</v>
      </c>
      <c r="Y2" s="5" t="s">
        <v>185</v>
      </c>
      <c r="Z2" s="5" t="s">
        <v>185</v>
      </c>
      <c r="AA2" s="5" t="s">
        <v>186</v>
      </c>
      <c r="AB2" s="6" t="s">
        <v>186</v>
      </c>
      <c r="AC2" s="5" t="s">
        <v>187</v>
      </c>
      <c r="AD2" s="5" t="s">
        <v>187</v>
      </c>
      <c r="AE2" s="5" t="s">
        <v>188</v>
      </c>
      <c r="AF2" s="5" t="s">
        <v>188</v>
      </c>
      <c r="AG2" s="5" t="s">
        <v>189</v>
      </c>
      <c r="AH2" s="5" t="s">
        <v>190</v>
      </c>
      <c r="AI2" s="5" t="s">
        <v>190</v>
      </c>
      <c r="AJ2" s="5" t="s">
        <v>190</v>
      </c>
      <c r="AK2" s="5" t="s">
        <v>191</v>
      </c>
      <c r="AL2" s="6" t="s">
        <v>191</v>
      </c>
      <c r="AM2" s="5" t="s">
        <v>192</v>
      </c>
      <c r="AN2" s="6" t="s">
        <v>193</v>
      </c>
      <c r="AO2" s="5" t="s">
        <v>194</v>
      </c>
      <c r="AP2" s="6" t="s">
        <v>195</v>
      </c>
      <c r="AQ2" s="5" t="s">
        <v>196</v>
      </c>
      <c r="AR2" s="6" t="s">
        <v>197</v>
      </c>
      <c r="AS2" s="6" t="s">
        <v>198</v>
      </c>
      <c r="AT2" s="6" t="s">
        <v>199</v>
      </c>
      <c r="AU2" s="5" t="s">
        <v>199</v>
      </c>
      <c r="AV2" s="5" t="s">
        <v>199</v>
      </c>
      <c r="AW2" s="5" t="s">
        <v>199</v>
      </c>
      <c r="AX2" s="5" t="s">
        <v>199</v>
      </c>
      <c r="AY2" s="5" t="s">
        <v>200</v>
      </c>
      <c r="AZ2" s="5" t="s">
        <v>200</v>
      </c>
      <c r="BA2" s="6" t="s">
        <v>200</v>
      </c>
      <c r="BB2" s="5" t="s">
        <v>200</v>
      </c>
      <c r="BC2" s="5" t="s">
        <v>200</v>
      </c>
      <c r="BD2" s="5" t="s">
        <v>200</v>
      </c>
      <c r="BE2" s="5" t="s">
        <v>200</v>
      </c>
      <c r="BF2" s="5" t="s">
        <v>200</v>
      </c>
      <c r="BG2" s="5" t="s">
        <v>200</v>
      </c>
      <c r="BH2" s="5" t="s">
        <v>200</v>
      </c>
      <c r="BI2" s="5" t="s">
        <v>200</v>
      </c>
      <c r="BJ2" s="5" t="s">
        <v>200</v>
      </c>
      <c r="BK2" s="5" t="s">
        <v>200</v>
      </c>
      <c r="BL2" s="5" t="s">
        <v>200</v>
      </c>
      <c r="BM2" s="6" t="s">
        <v>200</v>
      </c>
      <c r="BN2" s="5" t="s">
        <v>201</v>
      </c>
      <c r="BO2" s="5" t="s">
        <v>201</v>
      </c>
      <c r="BP2" s="5" t="s">
        <v>201</v>
      </c>
      <c r="BQ2" s="5" t="s">
        <v>202</v>
      </c>
      <c r="BR2" s="5" t="s">
        <v>202</v>
      </c>
      <c r="BS2" s="5" t="s">
        <v>202</v>
      </c>
      <c r="BT2" s="5" t="s">
        <v>203</v>
      </c>
      <c r="BU2" s="5" t="s">
        <v>204</v>
      </c>
      <c r="BV2" s="6" t="s">
        <v>204</v>
      </c>
      <c r="BW2" s="5" t="s">
        <v>205</v>
      </c>
      <c r="BX2" s="5" t="s">
        <v>206</v>
      </c>
      <c r="BY2" s="5" t="s">
        <v>207</v>
      </c>
      <c r="BZ2" s="5" t="s">
        <v>207</v>
      </c>
      <c r="CA2" s="5" t="s">
        <v>208</v>
      </c>
      <c r="CB2" s="5" t="s">
        <v>209</v>
      </c>
      <c r="CC2" s="5" t="s">
        <v>210</v>
      </c>
      <c r="CD2" s="5" t="s">
        <v>210</v>
      </c>
      <c r="CE2" s="5" t="s">
        <v>211</v>
      </c>
      <c r="CF2" s="5" t="s">
        <v>211</v>
      </c>
      <c r="CG2" s="5" t="s">
        <v>211</v>
      </c>
      <c r="CH2" s="5" t="s">
        <v>211</v>
      </c>
      <c r="CI2" s="5" t="s">
        <v>211</v>
      </c>
      <c r="CJ2" s="6" t="s">
        <v>212</v>
      </c>
      <c r="CK2" s="5" t="s">
        <v>213</v>
      </c>
      <c r="CL2" s="5" t="s">
        <v>213</v>
      </c>
      <c r="CM2" s="5" t="s">
        <v>213</v>
      </c>
      <c r="CN2" s="6" t="s">
        <v>214</v>
      </c>
      <c r="CO2" s="6" t="s">
        <v>214</v>
      </c>
      <c r="CP2" s="6" t="s">
        <v>214</v>
      </c>
      <c r="CQ2" s="5" t="s">
        <v>215</v>
      </c>
      <c r="CR2" s="5" t="s">
        <v>215</v>
      </c>
      <c r="CS2" s="5" t="s">
        <v>215</v>
      </c>
      <c r="CT2" s="5" t="s">
        <v>215</v>
      </c>
      <c r="CU2" s="5" t="s">
        <v>215</v>
      </c>
      <c r="CV2" s="5" t="s">
        <v>215</v>
      </c>
      <c r="CW2" s="5" t="s">
        <v>216</v>
      </c>
      <c r="CX2" s="5" t="s">
        <v>216</v>
      </c>
      <c r="CY2" s="5" t="s">
        <v>216</v>
      </c>
      <c r="CZ2" s="6" t="s">
        <v>217</v>
      </c>
      <c r="DA2" s="5" t="s">
        <v>217</v>
      </c>
      <c r="DB2" s="5" t="s">
        <v>217</v>
      </c>
      <c r="DC2" s="5" t="s">
        <v>217</v>
      </c>
      <c r="DD2" s="5" t="s">
        <v>218</v>
      </c>
      <c r="DE2" s="5" t="s">
        <v>218</v>
      </c>
      <c r="DF2" s="5" t="s">
        <v>218</v>
      </c>
      <c r="DG2" s="5" t="s">
        <v>219</v>
      </c>
      <c r="DH2" s="5" t="s">
        <v>220</v>
      </c>
      <c r="DI2" s="5" t="s">
        <v>221</v>
      </c>
      <c r="DJ2" s="5" t="s">
        <v>222</v>
      </c>
      <c r="DK2" s="5" t="s">
        <v>221</v>
      </c>
      <c r="DL2" s="5" t="s">
        <v>223</v>
      </c>
      <c r="DM2" s="5" t="s">
        <v>223</v>
      </c>
      <c r="DN2" s="5" t="s">
        <v>224</v>
      </c>
      <c r="DO2" s="5" t="s">
        <v>224</v>
      </c>
      <c r="DP2" s="5" t="s">
        <v>224</v>
      </c>
      <c r="DQ2" s="5" t="s">
        <v>224</v>
      </c>
      <c r="DR2" s="5" t="s">
        <v>225</v>
      </c>
      <c r="DS2" s="5" t="s">
        <v>225</v>
      </c>
      <c r="DT2" s="5" t="s">
        <v>225</v>
      </c>
      <c r="DU2" s="5" t="s">
        <v>225</v>
      </c>
      <c r="DV2" s="5" t="s">
        <v>225</v>
      </c>
      <c r="DW2" s="5" t="s">
        <v>225</v>
      </c>
      <c r="DX2" s="5" t="s">
        <v>226</v>
      </c>
      <c r="DY2" s="5" t="s">
        <v>226</v>
      </c>
      <c r="DZ2" s="5" t="s">
        <v>227</v>
      </c>
      <c r="EA2" s="6" t="s">
        <v>227</v>
      </c>
      <c r="EB2" s="5" t="s">
        <v>228</v>
      </c>
      <c r="EC2" s="5" t="s">
        <v>228</v>
      </c>
      <c r="ED2" s="6" t="s">
        <v>229</v>
      </c>
      <c r="EE2" s="5" t="s">
        <v>230</v>
      </c>
      <c r="EF2" s="5" t="s">
        <v>230</v>
      </c>
      <c r="EG2" s="5" t="s">
        <v>230</v>
      </c>
      <c r="EH2" s="5" t="s">
        <v>230</v>
      </c>
      <c r="EI2" s="5" t="s">
        <v>231</v>
      </c>
      <c r="EJ2" s="5" t="s">
        <v>231</v>
      </c>
      <c r="EK2" s="5" t="s">
        <v>232</v>
      </c>
      <c r="EL2" s="5" t="s">
        <v>232</v>
      </c>
      <c r="EM2" s="5" t="s">
        <v>233</v>
      </c>
      <c r="EN2" s="5" t="s">
        <v>233</v>
      </c>
      <c r="EO2" s="5" t="s">
        <v>233</v>
      </c>
      <c r="EP2" s="6" t="s">
        <v>234</v>
      </c>
      <c r="EQ2" s="5" t="s">
        <v>234</v>
      </c>
      <c r="ER2" s="6" t="s">
        <v>234</v>
      </c>
      <c r="ES2" s="5" t="s">
        <v>235</v>
      </c>
      <c r="ET2" s="5" t="s">
        <v>235</v>
      </c>
      <c r="EU2" s="5" t="s">
        <v>235</v>
      </c>
      <c r="EV2" s="5" t="s">
        <v>236</v>
      </c>
      <c r="EW2" s="6" t="s">
        <v>237</v>
      </c>
      <c r="EX2" s="5" t="s">
        <v>237</v>
      </c>
      <c r="EY2" s="5" t="s">
        <v>238</v>
      </c>
      <c r="EZ2" s="5" t="s">
        <v>238</v>
      </c>
      <c r="FA2" s="6" t="s">
        <v>239</v>
      </c>
      <c r="FB2" s="5" t="s">
        <v>240</v>
      </c>
      <c r="FC2" s="5" t="s">
        <v>240</v>
      </c>
      <c r="FD2" s="5" t="s">
        <v>241</v>
      </c>
      <c r="FE2" s="5" t="s">
        <v>241</v>
      </c>
      <c r="FF2" s="5" t="s">
        <v>241</v>
      </c>
      <c r="FG2" s="5" t="s">
        <v>241</v>
      </c>
      <c r="FH2" s="5" t="s">
        <v>241</v>
      </c>
      <c r="FI2" s="6" t="s">
        <v>242</v>
      </c>
      <c r="FJ2" s="5" t="s">
        <v>242</v>
      </c>
      <c r="FK2" s="6" t="s">
        <v>242</v>
      </c>
      <c r="FL2" s="6" t="s">
        <v>242</v>
      </c>
      <c r="FM2" s="6" t="s">
        <v>242</v>
      </c>
      <c r="FN2" s="5" t="s">
        <v>242</v>
      </c>
      <c r="FO2" s="5" t="s">
        <v>242</v>
      </c>
      <c r="FP2" s="6" t="s">
        <v>242</v>
      </c>
      <c r="FQ2" s="5" t="s">
        <v>242</v>
      </c>
      <c r="FR2" s="5" t="s">
        <v>242</v>
      </c>
      <c r="FS2" s="5" t="s">
        <v>242</v>
      </c>
      <c r="FT2" s="5" t="s">
        <v>242</v>
      </c>
      <c r="FU2" s="5" t="s">
        <v>243</v>
      </c>
      <c r="FV2" s="5" t="s">
        <v>243</v>
      </c>
      <c r="FW2" s="5" t="s">
        <v>243</v>
      </c>
      <c r="FX2" s="5" t="s">
        <v>243</v>
      </c>
      <c r="FY2" s="5" t="s">
        <v>244</v>
      </c>
    </row>
    <row r="3" spans="1:255" s="7" customFormat="1" ht="30" customHeight="1" x14ac:dyDescent="0.35">
      <c r="C3" s="10" t="s">
        <v>245</v>
      </c>
      <c r="D3" s="9" t="s">
        <v>246</v>
      </c>
      <c r="E3" s="9" t="s">
        <v>247</v>
      </c>
      <c r="F3" s="9" t="s">
        <v>248</v>
      </c>
      <c r="G3" s="9" t="s">
        <v>249</v>
      </c>
      <c r="H3" s="9" t="s">
        <v>250</v>
      </c>
      <c r="I3" s="9" t="s">
        <v>251</v>
      </c>
      <c r="J3" s="9" t="s">
        <v>181</v>
      </c>
      <c r="K3" s="9" t="s">
        <v>252</v>
      </c>
      <c r="L3" s="10" t="s">
        <v>253</v>
      </c>
      <c r="M3" s="9" t="s">
        <v>254</v>
      </c>
      <c r="N3" s="10" t="s">
        <v>255</v>
      </c>
      <c r="O3" s="10" t="s">
        <v>256</v>
      </c>
      <c r="P3" s="9" t="s">
        <v>257</v>
      </c>
      <c r="Q3" s="10" t="s">
        <v>258</v>
      </c>
      <c r="R3" s="9" t="s">
        <v>259</v>
      </c>
      <c r="S3" s="9" t="s">
        <v>183</v>
      </c>
      <c r="T3" s="9" t="s">
        <v>260</v>
      </c>
      <c r="U3" s="9" t="s">
        <v>261</v>
      </c>
      <c r="V3" s="9" t="s">
        <v>262</v>
      </c>
      <c r="W3" s="9" t="s">
        <v>263</v>
      </c>
      <c r="X3" s="9" t="s">
        <v>264</v>
      </c>
      <c r="Y3" s="9" t="s">
        <v>215</v>
      </c>
      <c r="Z3" s="9" t="s">
        <v>265</v>
      </c>
      <c r="AA3" s="9" t="s">
        <v>266</v>
      </c>
      <c r="AB3" s="10" t="s">
        <v>186</v>
      </c>
      <c r="AC3" s="9" t="s">
        <v>267</v>
      </c>
      <c r="AD3" s="9" t="s">
        <v>268</v>
      </c>
      <c r="AE3" s="9" t="s">
        <v>211</v>
      </c>
      <c r="AF3" s="9" t="s">
        <v>269</v>
      </c>
      <c r="AG3" s="9" t="s">
        <v>189</v>
      </c>
      <c r="AH3" s="9" t="s">
        <v>270</v>
      </c>
      <c r="AI3" s="9" t="s">
        <v>271</v>
      </c>
      <c r="AJ3" s="9" t="s">
        <v>272</v>
      </c>
      <c r="AK3" s="9" t="s">
        <v>273</v>
      </c>
      <c r="AL3" s="10" t="s">
        <v>274</v>
      </c>
      <c r="AM3" s="9" t="s">
        <v>192</v>
      </c>
      <c r="AN3" s="10" t="s">
        <v>275</v>
      </c>
      <c r="AO3" s="9" t="s">
        <v>194</v>
      </c>
      <c r="AP3" s="10" t="s">
        <v>195</v>
      </c>
      <c r="AQ3" s="9" t="s">
        <v>196</v>
      </c>
      <c r="AR3" s="10" t="s">
        <v>197</v>
      </c>
      <c r="AS3" s="10" t="s">
        <v>198</v>
      </c>
      <c r="AT3" s="10" t="s">
        <v>276</v>
      </c>
      <c r="AU3" s="9" t="s">
        <v>210</v>
      </c>
      <c r="AV3" s="9" t="s">
        <v>277</v>
      </c>
      <c r="AW3" s="9" t="s">
        <v>199</v>
      </c>
      <c r="AX3" s="9" t="s">
        <v>278</v>
      </c>
      <c r="AY3" s="9" t="s">
        <v>279</v>
      </c>
      <c r="AZ3" s="9" t="s">
        <v>280</v>
      </c>
      <c r="BA3" s="10" t="s">
        <v>281</v>
      </c>
      <c r="BB3" s="9" t="s">
        <v>282</v>
      </c>
      <c r="BC3" s="9" t="s">
        <v>283</v>
      </c>
      <c r="BD3" s="9" t="s">
        <v>284</v>
      </c>
      <c r="BE3" s="9" t="s">
        <v>285</v>
      </c>
      <c r="BF3" s="9" t="s">
        <v>286</v>
      </c>
      <c r="BG3" s="9" t="s">
        <v>287</v>
      </c>
      <c r="BH3" s="9" t="s">
        <v>288</v>
      </c>
      <c r="BI3" s="9" t="s">
        <v>289</v>
      </c>
      <c r="BJ3" s="9" t="s">
        <v>290</v>
      </c>
      <c r="BK3" s="9" t="s">
        <v>291</v>
      </c>
      <c r="BL3" s="9" t="s">
        <v>292</v>
      </c>
      <c r="BM3" s="10" t="s">
        <v>293</v>
      </c>
      <c r="BN3" s="9" t="s">
        <v>294</v>
      </c>
      <c r="BO3" s="9" t="s">
        <v>295</v>
      </c>
      <c r="BP3" s="9" t="s">
        <v>296</v>
      </c>
      <c r="BQ3" s="9" t="s">
        <v>297</v>
      </c>
      <c r="BR3" s="9" t="s">
        <v>298</v>
      </c>
      <c r="BS3" s="9" t="s">
        <v>299</v>
      </c>
      <c r="BT3" s="9" t="s">
        <v>203</v>
      </c>
      <c r="BU3" s="9" t="s">
        <v>300</v>
      </c>
      <c r="BV3" s="10" t="s">
        <v>301</v>
      </c>
      <c r="BW3" s="9" t="s">
        <v>205</v>
      </c>
      <c r="BX3" s="9" t="s">
        <v>206</v>
      </c>
      <c r="BY3" s="9" t="s">
        <v>207</v>
      </c>
      <c r="BZ3" s="9" t="s">
        <v>302</v>
      </c>
      <c r="CA3" s="9" t="s">
        <v>303</v>
      </c>
      <c r="CB3" s="9" t="s">
        <v>209</v>
      </c>
      <c r="CC3" s="9" t="s">
        <v>304</v>
      </c>
      <c r="CD3" s="9" t="s">
        <v>305</v>
      </c>
      <c r="CE3" s="9" t="s">
        <v>306</v>
      </c>
      <c r="CF3" s="9" t="s">
        <v>307</v>
      </c>
      <c r="CG3" s="9" t="s">
        <v>308</v>
      </c>
      <c r="CH3" s="9" t="s">
        <v>309</v>
      </c>
      <c r="CI3" s="9" t="s">
        <v>310</v>
      </c>
      <c r="CJ3" s="10" t="s">
        <v>212</v>
      </c>
      <c r="CK3" s="9" t="s">
        <v>311</v>
      </c>
      <c r="CL3" s="9" t="s">
        <v>312</v>
      </c>
      <c r="CM3" s="9" t="s">
        <v>313</v>
      </c>
      <c r="CN3" s="10" t="s">
        <v>314</v>
      </c>
      <c r="CO3" s="10" t="s">
        <v>315</v>
      </c>
      <c r="CP3" s="10" t="s">
        <v>316</v>
      </c>
      <c r="CQ3" s="9" t="s">
        <v>317</v>
      </c>
      <c r="CR3" s="9" t="s">
        <v>318</v>
      </c>
      <c r="CS3" s="9" t="s">
        <v>319</v>
      </c>
      <c r="CT3" s="9" t="s">
        <v>320</v>
      </c>
      <c r="CU3" s="9" t="s">
        <v>321</v>
      </c>
      <c r="CV3" s="9" t="s">
        <v>322</v>
      </c>
      <c r="CW3" s="9" t="s">
        <v>323</v>
      </c>
      <c r="CX3" s="9" t="s">
        <v>324</v>
      </c>
      <c r="CY3" s="9" t="s">
        <v>325</v>
      </c>
      <c r="CZ3" s="10" t="s">
        <v>326</v>
      </c>
      <c r="DA3" s="9" t="s">
        <v>327</v>
      </c>
      <c r="DB3" s="9" t="s">
        <v>328</v>
      </c>
      <c r="DC3" s="9" t="s">
        <v>329</v>
      </c>
      <c r="DD3" s="9" t="s">
        <v>330</v>
      </c>
      <c r="DE3" s="9" t="s">
        <v>329</v>
      </c>
      <c r="DF3" s="9" t="s">
        <v>331</v>
      </c>
      <c r="DG3" s="9" t="s">
        <v>332</v>
      </c>
      <c r="DH3" s="9" t="s">
        <v>220</v>
      </c>
      <c r="DI3" s="9" t="s">
        <v>221</v>
      </c>
      <c r="DJ3" s="9" t="s">
        <v>196</v>
      </c>
      <c r="DK3" s="9" t="s">
        <v>333</v>
      </c>
      <c r="DL3" s="9" t="s">
        <v>223</v>
      </c>
      <c r="DM3" s="9" t="s">
        <v>334</v>
      </c>
      <c r="DN3" s="9" t="s">
        <v>335</v>
      </c>
      <c r="DO3" s="9" t="s">
        <v>336</v>
      </c>
      <c r="DP3" s="9" t="s">
        <v>337</v>
      </c>
      <c r="DQ3" s="9" t="s">
        <v>338</v>
      </c>
      <c r="DR3" s="9" t="s">
        <v>339</v>
      </c>
      <c r="DS3" s="9" t="s">
        <v>340</v>
      </c>
      <c r="DT3" s="9" t="s">
        <v>341</v>
      </c>
      <c r="DU3" s="9" t="s">
        <v>342</v>
      </c>
      <c r="DV3" s="9" t="s">
        <v>343</v>
      </c>
      <c r="DW3" s="9" t="s">
        <v>344</v>
      </c>
      <c r="DX3" s="9" t="s">
        <v>226</v>
      </c>
      <c r="DY3" s="9" t="s">
        <v>345</v>
      </c>
      <c r="DZ3" s="9" t="s">
        <v>346</v>
      </c>
      <c r="EA3" s="10" t="s">
        <v>227</v>
      </c>
      <c r="EB3" s="9" t="s">
        <v>347</v>
      </c>
      <c r="EC3" s="9" t="s">
        <v>348</v>
      </c>
      <c r="ED3" s="10" t="s">
        <v>349</v>
      </c>
      <c r="EE3" s="9" t="s">
        <v>350</v>
      </c>
      <c r="EF3" s="9" t="s">
        <v>351</v>
      </c>
      <c r="EG3" s="9" t="s">
        <v>352</v>
      </c>
      <c r="EH3" s="9" t="s">
        <v>353</v>
      </c>
      <c r="EI3" s="9" t="s">
        <v>354</v>
      </c>
      <c r="EJ3" s="9" t="s">
        <v>355</v>
      </c>
      <c r="EK3" s="9" t="s">
        <v>356</v>
      </c>
      <c r="EL3" s="9" t="s">
        <v>357</v>
      </c>
      <c r="EM3" s="9" t="s">
        <v>358</v>
      </c>
      <c r="EN3" s="9" t="s">
        <v>359</v>
      </c>
      <c r="EO3" s="9" t="s">
        <v>360</v>
      </c>
      <c r="EP3" s="10" t="s">
        <v>361</v>
      </c>
      <c r="EQ3" s="9" t="s">
        <v>362</v>
      </c>
      <c r="ER3" s="10" t="s">
        <v>363</v>
      </c>
      <c r="ES3" s="9" t="s">
        <v>364</v>
      </c>
      <c r="ET3" s="9" t="s">
        <v>220</v>
      </c>
      <c r="EU3" s="9" t="s">
        <v>365</v>
      </c>
      <c r="EV3" s="9" t="s">
        <v>366</v>
      </c>
      <c r="EW3" s="10" t="s">
        <v>367</v>
      </c>
      <c r="EX3" s="9" t="s">
        <v>368</v>
      </c>
      <c r="EY3" s="9" t="s">
        <v>369</v>
      </c>
      <c r="EZ3" s="9" t="s">
        <v>370</v>
      </c>
      <c r="FA3" s="10" t="s">
        <v>239</v>
      </c>
      <c r="FB3" s="9" t="s">
        <v>371</v>
      </c>
      <c r="FC3" s="9" t="s">
        <v>372</v>
      </c>
      <c r="FD3" s="9" t="s">
        <v>373</v>
      </c>
      <c r="FE3" s="9" t="s">
        <v>374</v>
      </c>
      <c r="FF3" s="9" t="s">
        <v>375</v>
      </c>
      <c r="FG3" s="9" t="s">
        <v>376</v>
      </c>
      <c r="FH3" s="9" t="s">
        <v>377</v>
      </c>
      <c r="FI3" s="10" t="s">
        <v>378</v>
      </c>
      <c r="FJ3" s="9" t="s">
        <v>379</v>
      </c>
      <c r="FK3" s="10" t="s">
        <v>380</v>
      </c>
      <c r="FL3" s="10" t="s">
        <v>381</v>
      </c>
      <c r="FM3" s="10" t="s">
        <v>382</v>
      </c>
      <c r="FN3" s="9" t="s">
        <v>383</v>
      </c>
      <c r="FO3" s="9" t="s">
        <v>384</v>
      </c>
      <c r="FP3" s="10" t="s">
        <v>385</v>
      </c>
      <c r="FQ3" s="9" t="s">
        <v>386</v>
      </c>
      <c r="FR3" s="9" t="s">
        <v>387</v>
      </c>
      <c r="FS3" s="9" t="s">
        <v>388</v>
      </c>
      <c r="FT3" s="9" t="s">
        <v>389</v>
      </c>
      <c r="FU3" s="9" t="s">
        <v>243</v>
      </c>
      <c r="FV3" s="9" t="s">
        <v>390</v>
      </c>
      <c r="FW3" s="9" t="s">
        <v>391</v>
      </c>
      <c r="FX3" s="9" t="s">
        <v>392</v>
      </c>
      <c r="FY3" s="9" t="s">
        <v>393</v>
      </c>
    </row>
    <row r="4" spans="1:255" x14ac:dyDescent="0.25">
      <c r="FY4" s="11"/>
    </row>
    <row r="5" spans="1:255" s="12" customFormat="1" x14ac:dyDescent="0.25">
      <c r="A5" s="12" t="s">
        <v>394</v>
      </c>
      <c r="C5" s="13">
        <v>6557.7</v>
      </c>
      <c r="D5" s="13">
        <v>35527.199999999997</v>
      </c>
      <c r="E5" s="13">
        <v>5502.8</v>
      </c>
      <c r="F5" s="13">
        <v>22249.5</v>
      </c>
      <c r="G5" s="13">
        <v>1573</v>
      </c>
      <c r="H5" s="13">
        <v>1113.5</v>
      </c>
      <c r="I5" s="13">
        <v>7730.6999999999989</v>
      </c>
      <c r="J5" s="13">
        <v>2159.4</v>
      </c>
      <c r="K5" s="13">
        <v>263</v>
      </c>
      <c r="L5" s="13">
        <v>2250</v>
      </c>
      <c r="M5" s="13">
        <v>1068.9000000000001</v>
      </c>
      <c r="N5" s="13">
        <v>51743.3</v>
      </c>
      <c r="O5" s="13">
        <v>13527.5</v>
      </c>
      <c r="P5" s="13">
        <v>330</v>
      </c>
      <c r="Q5" s="13">
        <v>36612.300000000003</v>
      </c>
      <c r="R5" s="13">
        <v>6066.5</v>
      </c>
      <c r="S5" s="13">
        <v>1631.5</v>
      </c>
      <c r="T5" s="13">
        <v>163.30000000000001</v>
      </c>
      <c r="U5" s="13">
        <v>52.3</v>
      </c>
      <c r="V5" s="13">
        <v>264</v>
      </c>
      <c r="W5" s="13">
        <v>210.4</v>
      </c>
      <c r="X5" s="13">
        <v>50</v>
      </c>
      <c r="Y5" s="13">
        <v>954</v>
      </c>
      <c r="Z5" s="13">
        <v>231.3</v>
      </c>
      <c r="AA5" s="13">
        <v>31107.200000000001</v>
      </c>
      <c r="AB5" s="13">
        <v>27908.6</v>
      </c>
      <c r="AC5" s="13">
        <v>940</v>
      </c>
      <c r="AD5" s="13">
        <v>1259.4000000000001</v>
      </c>
      <c r="AE5" s="13">
        <v>94.6</v>
      </c>
      <c r="AF5" s="13">
        <v>171</v>
      </c>
      <c r="AG5" s="13">
        <v>624.79999999999995</v>
      </c>
      <c r="AH5" s="13">
        <v>1004.3</v>
      </c>
      <c r="AI5" s="13">
        <v>385.5</v>
      </c>
      <c r="AJ5" s="13">
        <v>164</v>
      </c>
      <c r="AK5" s="13">
        <v>177.4</v>
      </c>
      <c r="AL5" s="13">
        <v>272</v>
      </c>
      <c r="AM5" s="13">
        <v>388.1</v>
      </c>
      <c r="AN5" s="13">
        <v>331</v>
      </c>
      <c r="AO5" s="13">
        <v>4477.2</v>
      </c>
      <c r="AP5" s="13">
        <v>84690.1</v>
      </c>
      <c r="AQ5" s="13">
        <v>240.2</v>
      </c>
      <c r="AR5" s="13">
        <v>62221.32</v>
      </c>
      <c r="AS5" s="13">
        <v>6418.3</v>
      </c>
      <c r="AT5" s="13">
        <v>2386.1</v>
      </c>
      <c r="AU5" s="13">
        <v>291</v>
      </c>
      <c r="AV5" s="13">
        <v>313.3</v>
      </c>
      <c r="AW5" s="13">
        <v>256</v>
      </c>
      <c r="AX5" s="13">
        <v>68</v>
      </c>
      <c r="AY5" s="13">
        <v>425.6</v>
      </c>
      <c r="AZ5" s="13">
        <v>12573.9</v>
      </c>
      <c r="BA5" s="13">
        <v>9335.2999999999993</v>
      </c>
      <c r="BB5" s="13">
        <v>7775.2</v>
      </c>
      <c r="BC5" s="13">
        <v>22660.2</v>
      </c>
      <c r="BD5" s="13">
        <v>3621</v>
      </c>
      <c r="BE5" s="13">
        <v>1298.8</v>
      </c>
      <c r="BF5" s="13">
        <v>25605.5</v>
      </c>
      <c r="BG5" s="13">
        <v>930</v>
      </c>
      <c r="BH5" s="13">
        <v>593.29999999999995</v>
      </c>
      <c r="BI5" s="13">
        <v>261.8</v>
      </c>
      <c r="BJ5" s="13">
        <v>6317.4</v>
      </c>
      <c r="BK5" s="13">
        <v>30388.400000000001</v>
      </c>
      <c r="BL5" s="13">
        <v>119.9</v>
      </c>
      <c r="BM5" s="13">
        <v>317</v>
      </c>
      <c r="BN5" s="13">
        <v>3293.1</v>
      </c>
      <c r="BO5" s="13">
        <v>1299.0999999999999</v>
      </c>
      <c r="BP5" s="13">
        <v>181.8</v>
      </c>
      <c r="BQ5" s="13">
        <v>5660.7</v>
      </c>
      <c r="BR5" s="13">
        <v>4505.2</v>
      </c>
      <c r="BS5" s="13">
        <v>1136.5</v>
      </c>
      <c r="BT5" s="13">
        <v>404.1</v>
      </c>
      <c r="BU5" s="13">
        <v>410</v>
      </c>
      <c r="BV5" s="13">
        <v>1251.2</v>
      </c>
      <c r="BW5" s="13">
        <v>2002.5</v>
      </c>
      <c r="BX5" s="13">
        <v>69.8</v>
      </c>
      <c r="BY5" s="13">
        <v>470.3</v>
      </c>
      <c r="BZ5" s="13">
        <v>206</v>
      </c>
      <c r="CA5" s="13">
        <v>153.30000000000001</v>
      </c>
      <c r="CB5" s="13">
        <v>75996.34</v>
      </c>
      <c r="CC5" s="13">
        <v>192</v>
      </c>
      <c r="CD5" s="13">
        <v>215.3</v>
      </c>
      <c r="CE5" s="13">
        <v>153.80000000000001</v>
      </c>
      <c r="CF5" s="13">
        <v>126.9</v>
      </c>
      <c r="CG5" s="13">
        <v>204.3</v>
      </c>
      <c r="CH5" s="13">
        <v>103.2</v>
      </c>
      <c r="CI5" s="13">
        <v>703.3</v>
      </c>
      <c r="CJ5" s="13">
        <v>930</v>
      </c>
      <c r="CK5" s="13">
        <v>5139.1200000000008</v>
      </c>
      <c r="CL5" s="13">
        <v>1310.0999999999999</v>
      </c>
      <c r="CM5" s="13">
        <v>744.5</v>
      </c>
      <c r="CN5" s="13">
        <v>29728.7</v>
      </c>
      <c r="CO5" s="13">
        <v>14792.3</v>
      </c>
      <c r="CP5" s="13">
        <v>1013.4</v>
      </c>
      <c r="CQ5" s="13">
        <v>802.1</v>
      </c>
      <c r="CR5" s="13">
        <v>234.3</v>
      </c>
      <c r="CS5" s="13">
        <v>319.39999999999998</v>
      </c>
      <c r="CT5" s="13">
        <v>104.3</v>
      </c>
      <c r="CU5" s="13">
        <v>406</v>
      </c>
      <c r="CV5" s="13">
        <v>50</v>
      </c>
      <c r="CW5" s="13">
        <v>205</v>
      </c>
      <c r="CX5" s="13">
        <v>470.5</v>
      </c>
      <c r="CY5" s="13">
        <v>50</v>
      </c>
      <c r="CZ5" s="13">
        <v>1925.3</v>
      </c>
      <c r="DA5" s="13">
        <v>202.3</v>
      </c>
      <c r="DB5" s="13">
        <v>322.5</v>
      </c>
      <c r="DC5" s="13">
        <v>182</v>
      </c>
      <c r="DD5" s="13">
        <v>157</v>
      </c>
      <c r="DE5" s="13">
        <v>316.8</v>
      </c>
      <c r="DF5" s="13">
        <v>20259.960000000003</v>
      </c>
      <c r="DG5" s="13">
        <v>95</v>
      </c>
      <c r="DH5" s="13">
        <v>1906.6</v>
      </c>
      <c r="DI5" s="13">
        <v>2484.1</v>
      </c>
      <c r="DJ5" s="13">
        <v>640</v>
      </c>
      <c r="DK5" s="13">
        <v>485.5</v>
      </c>
      <c r="DL5" s="13">
        <v>5728.7</v>
      </c>
      <c r="DM5" s="13">
        <v>234.8</v>
      </c>
      <c r="DN5" s="13">
        <v>1303.0999999999999</v>
      </c>
      <c r="DO5" s="13">
        <v>3231</v>
      </c>
      <c r="DP5" s="13">
        <v>201</v>
      </c>
      <c r="DQ5" s="13">
        <v>817</v>
      </c>
      <c r="DR5" s="13">
        <v>1367.8</v>
      </c>
      <c r="DS5" s="13">
        <v>671.2</v>
      </c>
      <c r="DT5" s="13">
        <v>180.5</v>
      </c>
      <c r="DU5" s="13">
        <v>359.7</v>
      </c>
      <c r="DV5" s="13">
        <v>213.8</v>
      </c>
      <c r="DW5" s="13">
        <v>311.89999999999998</v>
      </c>
      <c r="DX5" s="13">
        <v>166.8</v>
      </c>
      <c r="DY5" s="13">
        <v>312.7</v>
      </c>
      <c r="DZ5" s="13">
        <v>739</v>
      </c>
      <c r="EA5" s="13">
        <v>556.6</v>
      </c>
      <c r="EB5" s="13">
        <v>570.9</v>
      </c>
      <c r="EC5" s="13">
        <v>302.2</v>
      </c>
      <c r="ED5" s="13">
        <v>1589.1</v>
      </c>
      <c r="EE5" s="13">
        <v>193.5</v>
      </c>
      <c r="EF5" s="13">
        <v>1434.6</v>
      </c>
      <c r="EG5" s="13">
        <v>256.60000000000002</v>
      </c>
      <c r="EH5" s="13">
        <v>251</v>
      </c>
      <c r="EI5" s="13">
        <v>14492.9</v>
      </c>
      <c r="EJ5" s="13">
        <v>10327.200000000001</v>
      </c>
      <c r="EK5" s="13">
        <v>686</v>
      </c>
      <c r="EL5" s="13">
        <v>467.5</v>
      </c>
      <c r="EM5" s="13">
        <v>395.9</v>
      </c>
      <c r="EN5" s="13">
        <v>1001.6</v>
      </c>
      <c r="EO5" s="13">
        <v>327.5</v>
      </c>
      <c r="EP5" s="13">
        <v>424.5</v>
      </c>
      <c r="EQ5" s="13">
        <v>2567.5</v>
      </c>
      <c r="ER5" s="13">
        <v>315.60000000000002</v>
      </c>
      <c r="ES5" s="13">
        <v>175.4</v>
      </c>
      <c r="ET5" s="13">
        <v>196.4</v>
      </c>
      <c r="EU5" s="13">
        <v>577.5</v>
      </c>
      <c r="EV5" s="13">
        <v>76.5</v>
      </c>
      <c r="EW5" s="13">
        <v>875.6</v>
      </c>
      <c r="EX5" s="13">
        <v>170</v>
      </c>
      <c r="EY5" s="13">
        <v>789</v>
      </c>
      <c r="EZ5" s="13">
        <v>131</v>
      </c>
      <c r="FA5" s="13">
        <v>3497.7</v>
      </c>
      <c r="FB5" s="13">
        <v>308.60000000000002</v>
      </c>
      <c r="FC5" s="13">
        <v>2106.3000000000002</v>
      </c>
      <c r="FD5" s="13">
        <v>407</v>
      </c>
      <c r="FE5" s="13">
        <v>86.2</v>
      </c>
      <c r="FF5" s="13">
        <v>197</v>
      </c>
      <c r="FG5" s="13">
        <v>128</v>
      </c>
      <c r="FH5" s="13">
        <v>71</v>
      </c>
      <c r="FI5" s="13">
        <v>1785.9</v>
      </c>
      <c r="FJ5" s="13">
        <v>2017</v>
      </c>
      <c r="FK5" s="13">
        <v>2603.6999999999998</v>
      </c>
      <c r="FL5" s="13">
        <v>8245.9</v>
      </c>
      <c r="FM5" s="13">
        <v>3828.3</v>
      </c>
      <c r="FN5" s="13">
        <v>22015.9</v>
      </c>
      <c r="FO5" s="13">
        <v>1093</v>
      </c>
      <c r="FP5" s="13">
        <v>2366</v>
      </c>
      <c r="FQ5" s="13">
        <v>989.2</v>
      </c>
      <c r="FR5" s="13">
        <v>170.8</v>
      </c>
      <c r="FS5" s="13">
        <v>189.4</v>
      </c>
      <c r="FT5" s="13">
        <v>60.5</v>
      </c>
      <c r="FU5" s="13">
        <v>826.8</v>
      </c>
      <c r="FV5" s="13">
        <v>698.6</v>
      </c>
      <c r="FW5" s="13">
        <v>167.6</v>
      </c>
      <c r="FX5" s="13">
        <v>57.5</v>
      </c>
      <c r="FY5" s="14">
        <v>21525.8</v>
      </c>
      <c r="FZ5" s="13">
        <f>SUM(C5:FY5)</f>
        <v>860695.14000000013</v>
      </c>
      <c r="GA5" s="13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</row>
    <row r="6" spans="1:255" ht="16.5" customHeight="1" x14ac:dyDescent="0.25">
      <c r="A6" t="s">
        <v>395</v>
      </c>
      <c r="C6" s="14">
        <v>4701.2</v>
      </c>
      <c r="D6" s="14">
        <v>20021.3</v>
      </c>
      <c r="E6" s="14">
        <v>4964</v>
      </c>
      <c r="F6" s="14">
        <v>11748.4</v>
      </c>
      <c r="G6" s="14">
        <v>640.9</v>
      </c>
      <c r="H6" s="14">
        <v>459.2</v>
      </c>
      <c r="I6" s="14">
        <v>6686</v>
      </c>
      <c r="J6" s="14">
        <v>1550.1</v>
      </c>
      <c r="K6" s="14">
        <v>182.4</v>
      </c>
      <c r="L6" s="14">
        <v>1345.7</v>
      </c>
      <c r="M6" s="14">
        <v>847.7</v>
      </c>
      <c r="N6" s="14">
        <v>15327.4</v>
      </c>
      <c r="O6" s="14">
        <v>2150</v>
      </c>
      <c r="P6" s="14">
        <v>197.4</v>
      </c>
      <c r="Q6" s="14">
        <v>28793.599999999999</v>
      </c>
      <c r="R6" s="14">
        <v>3511.8</v>
      </c>
      <c r="S6" s="14">
        <v>995.1</v>
      </c>
      <c r="T6" s="14">
        <v>123.1</v>
      </c>
      <c r="U6" s="14">
        <v>37.9</v>
      </c>
      <c r="V6" s="14">
        <v>189.1</v>
      </c>
      <c r="W6" s="14">
        <v>110</v>
      </c>
      <c r="X6" s="14">
        <v>14.3</v>
      </c>
      <c r="Y6" s="14">
        <v>780</v>
      </c>
      <c r="Z6" s="14">
        <v>105.8</v>
      </c>
      <c r="AA6" s="14">
        <v>10336.9</v>
      </c>
      <c r="AB6" s="14">
        <v>7074.3</v>
      </c>
      <c r="AC6" s="14">
        <v>333</v>
      </c>
      <c r="AD6" s="14">
        <v>522.6</v>
      </c>
      <c r="AE6" s="14">
        <v>50.4</v>
      </c>
      <c r="AF6" s="14">
        <v>88.7</v>
      </c>
      <c r="AG6" s="14">
        <v>186.7</v>
      </c>
      <c r="AH6" s="14">
        <v>651.20000000000005</v>
      </c>
      <c r="AI6" s="14">
        <v>252.7</v>
      </c>
      <c r="AJ6" s="14">
        <v>135</v>
      </c>
      <c r="AK6" s="14">
        <v>151.6</v>
      </c>
      <c r="AL6" s="14">
        <v>218.3</v>
      </c>
      <c r="AM6" s="14">
        <v>243</v>
      </c>
      <c r="AN6" s="14">
        <v>129.4</v>
      </c>
      <c r="AO6" s="14">
        <v>2731.4</v>
      </c>
      <c r="AP6" s="14">
        <v>51647.199999999997</v>
      </c>
      <c r="AQ6" s="14">
        <v>136.6</v>
      </c>
      <c r="AR6" s="14">
        <v>6761.7</v>
      </c>
      <c r="AS6" s="14">
        <v>2437.9</v>
      </c>
      <c r="AT6" s="14">
        <v>345.1</v>
      </c>
      <c r="AU6" s="14">
        <v>119</v>
      </c>
      <c r="AV6" s="14">
        <v>173.9</v>
      </c>
      <c r="AW6" s="14">
        <v>98.7</v>
      </c>
      <c r="AX6" s="14">
        <v>33</v>
      </c>
      <c r="AY6" s="14">
        <v>256.5</v>
      </c>
      <c r="AZ6" s="14">
        <v>8776</v>
      </c>
      <c r="BA6" s="14">
        <v>3179.5</v>
      </c>
      <c r="BB6" s="14">
        <v>4069.2</v>
      </c>
      <c r="BC6" s="14">
        <v>15550.7</v>
      </c>
      <c r="BD6" s="14">
        <v>661.9</v>
      </c>
      <c r="BE6" s="14">
        <v>514</v>
      </c>
      <c r="BF6" s="14">
        <v>5433.5</v>
      </c>
      <c r="BG6" s="14">
        <v>573.6</v>
      </c>
      <c r="BH6" s="14">
        <v>232.5</v>
      </c>
      <c r="BI6" s="14">
        <v>185.9</v>
      </c>
      <c r="BJ6" s="14">
        <v>976.7</v>
      </c>
      <c r="BK6" s="14">
        <v>12652</v>
      </c>
      <c r="BL6" s="14">
        <v>52.5</v>
      </c>
      <c r="BM6" s="14">
        <v>151.69999999999999</v>
      </c>
      <c r="BN6" s="14">
        <v>1978.4</v>
      </c>
      <c r="BO6" s="14">
        <v>729.5</v>
      </c>
      <c r="BP6" s="14">
        <v>109.6</v>
      </c>
      <c r="BQ6" s="14">
        <v>3032.2</v>
      </c>
      <c r="BR6" s="14">
        <v>1577.2</v>
      </c>
      <c r="BS6" s="14">
        <v>781.2</v>
      </c>
      <c r="BT6" s="14">
        <v>153.30000000000001</v>
      </c>
      <c r="BU6" s="14">
        <v>166</v>
      </c>
      <c r="BV6" s="14">
        <v>294</v>
      </c>
      <c r="BW6" s="14">
        <v>670</v>
      </c>
      <c r="BX6" s="14">
        <v>32</v>
      </c>
      <c r="BY6" s="14">
        <v>376</v>
      </c>
      <c r="BZ6" s="14">
        <v>127.3</v>
      </c>
      <c r="CA6" s="14">
        <v>52.7</v>
      </c>
      <c r="CB6" s="14">
        <v>24139.7</v>
      </c>
      <c r="CC6" s="14">
        <v>128.5</v>
      </c>
      <c r="CD6" s="14">
        <v>24</v>
      </c>
      <c r="CE6" s="14">
        <v>82</v>
      </c>
      <c r="CF6" s="14">
        <v>54.1</v>
      </c>
      <c r="CG6" s="14">
        <v>116.8</v>
      </c>
      <c r="CH6" s="14">
        <v>86.4</v>
      </c>
      <c r="CI6" s="14">
        <v>468</v>
      </c>
      <c r="CJ6" s="14">
        <v>485.2</v>
      </c>
      <c r="CK6" s="14">
        <v>2229</v>
      </c>
      <c r="CL6" s="14">
        <v>541.79999999999995</v>
      </c>
      <c r="CM6" s="14">
        <v>416.8</v>
      </c>
      <c r="CN6" s="14">
        <v>8812.2999999999993</v>
      </c>
      <c r="CO6" s="14">
        <v>5192.8</v>
      </c>
      <c r="CP6" s="14">
        <v>332.8</v>
      </c>
      <c r="CQ6" s="14">
        <v>629.9</v>
      </c>
      <c r="CR6" s="14">
        <v>134.19999999999999</v>
      </c>
      <c r="CS6" s="14">
        <v>133.80000000000001</v>
      </c>
      <c r="CT6" s="14">
        <v>79.7</v>
      </c>
      <c r="CU6" s="14">
        <v>177.6</v>
      </c>
      <c r="CV6" s="14">
        <v>7.2</v>
      </c>
      <c r="CW6" s="14">
        <v>110.5</v>
      </c>
      <c r="CX6" s="14">
        <v>255</v>
      </c>
      <c r="CY6" s="14">
        <v>18</v>
      </c>
      <c r="CZ6" s="14">
        <v>1056.3</v>
      </c>
      <c r="DA6" s="14">
        <v>53.4</v>
      </c>
      <c r="DB6" s="14">
        <v>107.7</v>
      </c>
      <c r="DC6" s="14">
        <v>46</v>
      </c>
      <c r="DD6" s="14">
        <v>112.3</v>
      </c>
      <c r="DE6" s="14">
        <v>118</v>
      </c>
      <c r="DF6" s="14">
        <v>11207.2</v>
      </c>
      <c r="DG6" s="14">
        <v>53.9</v>
      </c>
      <c r="DH6" s="14">
        <v>1094.4000000000001</v>
      </c>
      <c r="DI6" s="14">
        <v>1598.6</v>
      </c>
      <c r="DJ6" s="14">
        <v>313.39999999999998</v>
      </c>
      <c r="DK6" s="14">
        <v>274.7</v>
      </c>
      <c r="DL6" s="14">
        <v>3489.8</v>
      </c>
      <c r="DM6" s="14">
        <v>140.19999999999999</v>
      </c>
      <c r="DN6" s="14">
        <v>857.4</v>
      </c>
      <c r="DO6" s="14">
        <v>2211.1</v>
      </c>
      <c r="DP6" s="14">
        <v>87.4</v>
      </c>
      <c r="DQ6" s="14">
        <v>322</v>
      </c>
      <c r="DR6" s="14">
        <v>1078.4000000000001</v>
      </c>
      <c r="DS6" s="14">
        <v>491.9</v>
      </c>
      <c r="DT6" s="14">
        <v>161.1</v>
      </c>
      <c r="DU6" s="14">
        <v>210.2</v>
      </c>
      <c r="DV6" s="14">
        <v>106.4</v>
      </c>
      <c r="DW6" s="14">
        <v>167.4</v>
      </c>
      <c r="DX6" s="14">
        <v>55</v>
      </c>
      <c r="DY6" s="14">
        <v>78.900000000000006</v>
      </c>
      <c r="DZ6" s="14">
        <v>245.8</v>
      </c>
      <c r="EA6" s="14">
        <v>203.3</v>
      </c>
      <c r="EB6" s="14">
        <v>358.5</v>
      </c>
      <c r="EC6" s="14">
        <v>97.8</v>
      </c>
      <c r="ED6" s="14">
        <v>48.7</v>
      </c>
      <c r="EE6" s="14">
        <v>139.80000000000001</v>
      </c>
      <c r="EF6" s="14">
        <v>1055.5</v>
      </c>
      <c r="EG6" s="14">
        <v>160</v>
      </c>
      <c r="EH6" s="14">
        <v>143.80000000000001</v>
      </c>
      <c r="EI6" s="14">
        <v>11953.1</v>
      </c>
      <c r="EJ6" s="14">
        <v>5647</v>
      </c>
      <c r="EK6" s="14">
        <v>277</v>
      </c>
      <c r="EL6" s="14">
        <v>240.6</v>
      </c>
      <c r="EM6" s="14">
        <v>218</v>
      </c>
      <c r="EN6" s="14">
        <v>707.4</v>
      </c>
      <c r="EO6" s="14">
        <v>153.4</v>
      </c>
      <c r="EP6" s="14">
        <v>115.7</v>
      </c>
      <c r="EQ6" s="14">
        <v>547.5</v>
      </c>
      <c r="ER6" s="14">
        <v>102.6</v>
      </c>
      <c r="ES6" s="14">
        <v>131</v>
      </c>
      <c r="ET6" s="14">
        <v>134</v>
      </c>
      <c r="EU6" s="14">
        <v>535.70000000000005</v>
      </c>
      <c r="EV6" s="14">
        <v>43</v>
      </c>
      <c r="EW6" s="14">
        <v>164.1</v>
      </c>
      <c r="EX6" s="14">
        <v>84.2</v>
      </c>
      <c r="EY6" s="14">
        <v>561</v>
      </c>
      <c r="EZ6" s="14">
        <v>74.599999999999994</v>
      </c>
      <c r="FA6" s="14">
        <v>1299.5999999999999</v>
      </c>
      <c r="FB6" s="14">
        <v>193.9</v>
      </c>
      <c r="FC6" s="14">
        <v>696.4</v>
      </c>
      <c r="FD6" s="14">
        <v>236.6</v>
      </c>
      <c r="FE6" s="14">
        <v>49.2</v>
      </c>
      <c r="FF6" s="14">
        <v>106.7</v>
      </c>
      <c r="FG6" s="14">
        <v>64</v>
      </c>
      <c r="FH6" s="14">
        <v>36</v>
      </c>
      <c r="FI6" s="14">
        <v>832.8</v>
      </c>
      <c r="FJ6" s="14">
        <v>755.8</v>
      </c>
      <c r="FK6" s="14">
        <v>1275.5999999999999</v>
      </c>
      <c r="FL6" s="14">
        <v>1577.8</v>
      </c>
      <c r="FM6" s="14">
        <v>926</v>
      </c>
      <c r="FN6" s="14">
        <v>16424.099999999999</v>
      </c>
      <c r="FO6" s="14">
        <v>595.70000000000005</v>
      </c>
      <c r="FP6" s="14">
        <v>1386.2</v>
      </c>
      <c r="FQ6" s="14">
        <v>455.7</v>
      </c>
      <c r="FR6" s="14">
        <v>65</v>
      </c>
      <c r="FS6" s="14">
        <v>48</v>
      </c>
      <c r="FT6" s="14">
        <v>39.700000000000003</v>
      </c>
      <c r="FU6" s="14">
        <v>557.9</v>
      </c>
      <c r="FV6" s="14">
        <v>422.5</v>
      </c>
      <c r="FW6" s="14">
        <v>87.8</v>
      </c>
      <c r="FX6" s="14">
        <v>26.8</v>
      </c>
      <c r="FY6" s="14"/>
      <c r="FZ6" s="13">
        <f>SUM(C6:FY6)</f>
        <v>376138.40000000014</v>
      </c>
      <c r="GA6" s="13"/>
      <c r="GB6" s="13"/>
      <c r="GC6" s="13"/>
      <c r="GD6" s="13"/>
    </row>
    <row r="7" spans="1:255" x14ac:dyDescent="0.25">
      <c r="C7" s="15"/>
      <c r="D7" s="15"/>
      <c r="E7" s="15"/>
      <c r="F7" s="15"/>
      <c r="G7" s="15"/>
      <c r="H7" s="16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7"/>
      <c r="FX7" s="15"/>
      <c r="FY7" s="17"/>
    </row>
    <row r="8" spans="1:255" x14ac:dyDescent="0.25">
      <c r="A8" t="s">
        <v>396</v>
      </c>
      <c r="C8" s="17">
        <v>72550693.405990899</v>
      </c>
      <c r="D8" s="17">
        <v>374148236.75977516</v>
      </c>
      <c r="E8" s="17">
        <v>62224590.768000007</v>
      </c>
      <c r="F8" s="17">
        <v>232279633.234</v>
      </c>
      <c r="G8" s="17">
        <v>17081713.059999999</v>
      </c>
      <c r="H8" s="17">
        <v>12253201.73</v>
      </c>
      <c r="I8" s="17">
        <v>86161995.262000009</v>
      </c>
      <c r="J8" s="17">
        <v>22641780.809999999</v>
      </c>
      <c r="K8" s="17">
        <v>3938391.9</v>
      </c>
      <c r="L8" s="17">
        <v>24861784.443930887</v>
      </c>
      <c r="M8" s="17">
        <v>13505364.27</v>
      </c>
      <c r="N8" s="17">
        <v>547075456.23410571</v>
      </c>
      <c r="O8" s="17">
        <v>136725829.6914264</v>
      </c>
      <c r="P8" s="17">
        <v>4833347.62</v>
      </c>
      <c r="Q8" s="17">
        <v>419781338.73346186</v>
      </c>
      <c r="R8" s="17">
        <v>62522143.43</v>
      </c>
      <c r="S8" s="17">
        <v>17711655.25</v>
      </c>
      <c r="T8" s="17">
        <v>2979306.9</v>
      </c>
      <c r="U8" s="17">
        <v>1143852.3600000001</v>
      </c>
      <c r="V8" s="17">
        <v>3871378.83</v>
      </c>
      <c r="W8" s="17">
        <v>3380704.42</v>
      </c>
      <c r="X8" s="17">
        <v>1043536.72</v>
      </c>
      <c r="Y8" s="17">
        <v>10390536.539999999</v>
      </c>
      <c r="Z8" s="17">
        <v>3476506.82</v>
      </c>
      <c r="AA8" s="17">
        <v>322659960.05000001</v>
      </c>
      <c r="AB8" s="17">
        <v>292712288.53703016</v>
      </c>
      <c r="AC8" s="17">
        <v>10209953.390000001</v>
      </c>
      <c r="AD8" s="17">
        <v>13067906.48</v>
      </c>
      <c r="AE8" s="17">
        <v>1883590.53</v>
      </c>
      <c r="AF8" s="17">
        <v>3083693.7</v>
      </c>
      <c r="AG8" s="17">
        <v>7316218.5999999996</v>
      </c>
      <c r="AH8" s="17">
        <v>10723310.73</v>
      </c>
      <c r="AI8" s="17">
        <v>4882182.82</v>
      </c>
      <c r="AJ8" s="17">
        <v>3082783.02</v>
      </c>
      <c r="AK8" s="17">
        <v>3201326.76</v>
      </c>
      <c r="AL8" s="17">
        <v>4017718.0521788001</v>
      </c>
      <c r="AM8" s="17">
        <v>4918353.97</v>
      </c>
      <c r="AN8" s="17">
        <v>4478775.8227245677</v>
      </c>
      <c r="AO8" s="17">
        <v>46543916.140000001</v>
      </c>
      <c r="AP8" s="17">
        <v>932320708.83021247</v>
      </c>
      <c r="AQ8" s="17">
        <v>3893302.56</v>
      </c>
      <c r="AR8" s="17">
        <v>631225162.30433476</v>
      </c>
      <c r="AS8" s="17">
        <v>71218138.212331399</v>
      </c>
      <c r="AT8" s="17">
        <v>24673255.870609891</v>
      </c>
      <c r="AU8" s="17">
        <v>4345187.4000000004</v>
      </c>
      <c r="AV8" s="17">
        <v>4601232.26</v>
      </c>
      <c r="AW8" s="17">
        <v>4028531.57</v>
      </c>
      <c r="AX8" s="17">
        <v>1529552.85</v>
      </c>
      <c r="AY8" s="17">
        <v>5495979.2699999996</v>
      </c>
      <c r="AZ8" s="17">
        <v>135078960.16</v>
      </c>
      <c r="BA8" s="17">
        <v>93568927.618715331</v>
      </c>
      <c r="BB8" s="17">
        <v>79326664.150000006</v>
      </c>
      <c r="BC8" s="17">
        <v>237754218.27000001</v>
      </c>
      <c r="BD8" s="17">
        <v>36543997.630000003</v>
      </c>
      <c r="BE8" s="17">
        <v>14108796.050000001</v>
      </c>
      <c r="BF8" s="17">
        <v>257850264.52000001</v>
      </c>
      <c r="BG8" s="17">
        <v>10696792.92</v>
      </c>
      <c r="BH8" s="17">
        <v>6954190.8700000001</v>
      </c>
      <c r="BI8" s="17">
        <v>4162297.37</v>
      </c>
      <c r="BJ8" s="17">
        <v>63752532.170000002</v>
      </c>
      <c r="BK8" s="17">
        <v>309743989.64999998</v>
      </c>
      <c r="BL8" s="17">
        <v>2412955.16</v>
      </c>
      <c r="BM8" s="17">
        <v>4457527.9453653814</v>
      </c>
      <c r="BN8" s="17">
        <v>33387700.920000002</v>
      </c>
      <c r="BO8" s="17">
        <v>13689413.07</v>
      </c>
      <c r="BP8" s="17">
        <v>3244185.07</v>
      </c>
      <c r="BQ8" s="17">
        <v>63559488.185999997</v>
      </c>
      <c r="BR8" s="17">
        <v>46142093</v>
      </c>
      <c r="BS8" s="17">
        <v>13240531.16</v>
      </c>
      <c r="BT8" s="17">
        <v>5339861.53</v>
      </c>
      <c r="BU8" s="17">
        <v>5437531.4900000002</v>
      </c>
      <c r="BV8" s="17">
        <v>13433689.51</v>
      </c>
      <c r="BW8" s="17">
        <v>21147860.199999999</v>
      </c>
      <c r="BX8" s="17">
        <v>1595452.4</v>
      </c>
      <c r="BY8" s="17">
        <v>5444055.4500000002</v>
      </c>
      <c r="BZ8" s="17">
        <v>3355685.08</v>
      </c>
      <c r="CA8" s="17">
        <v>2890901.54</v>
      </c>
      <c r="CB8" s="17">
        <v>784142616.3160001</v>
      </c>
      <c r="CC8" s="17">
        <v>3232044.13</v>
      </c>
      <c r="CD8" s="17">
        <v>3198150.4</v>
      </c>
      <c r="CE8" s="17">
        <v>2770736.56</v>
      </c>
      <c r="CF8" s="17">
        <v>2317143.08</v>
      </c>
      <c r="CG8" s="17">
        <v>3365052.69</v>
      </c>
      <c r="CH8" s="17">
        <v>2117222.92</v>
      </c>
      <c r="CI8" s="17">
        <v>7791796.4900000002</v>
      </c>
      <c r="CJ8" s="17">
        <v>10547084.272222614</v>
      </c>
      <c r="CK8" s="17">
        <v>53703808.159999996</v>
      </c>
      <c r="CL8" s="17">
        <v>14537944.470000001</v>
      </c>
      <c r="CM8" s="17">
        <v>9038319.8100000005</v>
      </c>
      <c r="CN8" s="17">
        <v>297980662.09177852</v>
      </c>
      <c r="CO8" s="17">
        <v>148428351.27042806</v>
      </c>
      <c r="CP8" s="17">
        <v>11291487.00917404</v>
      </c>
      <c r="CQ8" s="17">
        <v>9592094.6400000006</v>
      </c>
      <c r="CR8" s="17">
        <v>3700948.8</v>
      </c>
      <c r="CS8" s="17">
        <v>4323182.2</v>
      </c>
      <c r="CT8" s="17">
        <v>2104918.67</v>
      </c>
      <c r="CU8" s="17">
        <v>4206282.2</v>
      </c>
      <c r="CV8" s="17">
        <v>981132.01</v>
      </c>
      <c r="CW8" s="17">
        <v>3439071.71</v>
      </c>
      <c r="CX8" s="17">
        <v>5539829.2800000003</v>
      </c>
      <c r="CY8" s="17">
        <v>1065555.32</v>
      </c>
      <c r="CZ8" s="17">
        <v>20099216.891983319</v>
      </c>
      <c r="DA8" s="17">
        <v>3333815.34</v>
      </c>
      <c r="DB8" s="17">
        <v>4406718.82</v>
      </c>
      <c r="DC8" s="17">
        <v>3136416.17</v>
      </c>
      <c r="DD8" s="17">
        <v>2984407.69</v>
      </c>
      <c r="DE8" s="17">
        <v>4352093.1900000004</v>
      </c>
      <c r="DF8" s="17">
        <v>204464063.31580001</v>
      </c>
      <c r="DG8" s="17">
        <v>2016983.34</v>
      </c>
      <c r="DH8" s="17">
        <v>19637476.870000001</v>
      </c>
      <c r="DI8" s="17">
        <v>25511393.050000001</v>
      </c>
      <c r="DJ8" s="17">
        <v>7335996.21</v>
      </c>
      <c r="DK8" s="17">
        <v>5732204.0599999996</v>
      </c>
      <c r="DL8" s="17">
        <v>60911588.880000003</v>
      </c>
      <c r="DM8" s="17">
        <v>3963213.02</v>
      </c>
      <c r="DN8" s="17">
        <v>14579763.380000001</v>
      </c>
      <c r="DO8" s="17">
        <v>34633061.68</v>
      </c>
      <c r="DP8" s="17">
        <v>3509059.61</v>
      </c>
      <c r="DQ8" s="17">
        <v>9249359.6099999994</v>
      </c>
      <c r="DR8" s="17">
        <v>15230867.33</v>
      </c>
      <c r="DS8" s="17">
        <v>7974736.7599999998</v>
      </c>
      <c r="DT8" s="17">
        <v>3357526.29</v>
      </c>
      <c r="DU8" s="17">
        <v>4741557.67</v>
      </c>
      <c r="DV8" s="17">
        <v>3526921.63</v>
      </c>
      <c r="DW8" s="17">
        <v>4343813.96</v>
      </c>
      <c r="DX8" s="17">
        <v>3376483.56</v>
      </c>
      <c r="DY8" s="17">
        <v>4692918.58</v>
      </c>
      <c r="DZ8" s="17">
        <v>8647209.6099999994</v>
      </c>
      <c r="EA8" s="17">
        <v>6745054.4530896749</v>
      </c>
      <c r="EB8" s="17">
        <v>6642141.8300000001</v>
      </c>
      <c r="EC8" s="17">
        <v>3980154.14</v>
      </c>
      <c r="ED8" s="17">
        <v>21956312.75</v>
      </c>
      <c r="EE8" s="17">
        <v>3302879.4</v>
      </c>
      <c r="EF8" s="17">
        <v>15628492.789999999</v>
      </c>
      <c r="EG8" s="17">
        <v>3720996.57</v>
      </c>
      <c r="EH8" s="17">
        <v>3710859.8</v>
      </c>
      <c r="EI8" s="17">
        <v>157246913.03</v>
      </c>
      <c r="EJ8" s="17">
        <v>104121199.39</v>
      </c>
      <c r="EK8" s="17">
        <v>7548774.5199999996</v>
      </c>
      <c r="EL8" s="17">
        <v>5308463.78</v>
      </c>
      <c r="EM8" s="17">
        <v>4963943.09</v>
      </c>
      <c r="EN8" s="17">
        <v>10939262.02</v>
      </c>
      <c r="EO8" s="17">
        <v>4387336.93</v>
      </c>
      <c r="EP8" s="17">
        <v>5448819.3086445173</v>
      </c>
      <c r="EQ8" s="17">
        <v>27155838.059999999</v>
      </c>
      <c r="ER8" s="17">
        <v>4638389.1067580217</v>
      </c>
      <c r="ES8" s="17">
        <v>3121706.87</v>
      </c>
      <c r="ET8" s="17">
        <v>3785293.44</v>
      </c>
      <c r="EU8" s="17">
        <v>7055011.7599999998</v>
      </c>
      <c r="EV8" s="17">
        <v>1711838.53</v>
      </c>
      <c r="EW8" s="17">
        <v>12354628.805913053</v>
      </c>
      <c r="EX8" s="17">
        <v>3309004.42</v>
      </c>
      <c r="EY8" s="17">
        <v>8203951.3600000003</v>
      </c>
      <c r="EZ8" s="17">
        <v>2521880.7200000002</v>
      </c>
      <c r="FA8" s="17">
        <v>38949846.395316444</v>
      </c>
      <c r="FB8" s="17">
        <v>4468822.58</v>
      </c>
      <c r="FC8" s="17">
        <v>21648521.800000001</v>
      </c>
      <c r="FD8" s="17">
        <v>5141145.6500000004</v>
      </c>
      <c r="FE8" s="17">
        <v>1830828.57</v>
      </c>
      <c r="FF8" s="17">
        <v>3407783.14</v>
      </c>
      <c r="FG8" s="17">
        <v>2538495.66</v>
      </c>
      <c r="FH8" s="17">
        <v>1511493.2</v>
      </c>
      <c r="FI8" s="17">
        <v>19093659.339383293</v>
      </c>
      <c r="FJ8" s="17">
        <v>20852762.07</v>
      </c>
      <c r="FK8" s="17">
        <v>27371152.28253052</v>
      </c>
      <c r="FL8" s="17">
        <v>82740705.7524461</v>
      </c>
      <c r="FM8" s="17">
        <v>38413786.713422492</v>
      </c>
      <c r="FN8" s="17">
        <v>235937107.69</v>
      </c>
      <c r="FO8" s="17">
        <v>12131574.09</v>
      </c>
      <c r="FP8" s="17">
        <v>25771675.829999998</v>
      </c>
      <c r="FQ8" s="17">
        <v>10905632.66</v>
      </c>
      <c r="FR8" s="17">
        <v>3137048.98</v>
      </c>
      <c r="FS8" s="17">
        <v>3244742.26</v>
      </c>
      <c r="FT8" s="17">
        <v>1386846.14</v>
      </c>
      <c r="FU8" s="17">
        <v>9866433.4299999997</v>
      </c>
      <c r="FV8" s="17">
        <v>8070856.5800000001</v>
      </c>
      <c r="FW8" s="17">
        <v>3106491.25</v>
      </c>
      <c r="FX8" s="17">
        <v>1324030.82</v>
      </c>
      <c r="FY8" s="17">
        <v>224901880.22000006</v>
      </c>
      <c r="FZ8" s="11">
        <f>SUM(C8:FY8)</f>
        <v>9163443343.0070801</v>
      </c>
      <c r="GA8" s="11"/>
    </row>
    <row r="9" spans="1:255" x14ac:dyDescent="0.25"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</row>
    <row r="10" spans="1:255" x14ac:dyDescent="0.25">
      <c r="A10" t="s">
        <v>397</v>
      </c>
      <c r="C10" s="18">
        <v>29011942.655704882</v>
      </c>
      <c r="D10" s="18">
        <v>114595599.528</v>
      </c>
      <c r="E10" s="18">
        <v>33324740.280000001</v>
      </c>
      <c r="F10" s="18">
        <v>81676283.282999992</v>
      </c>
      <c r="G10" s="18">
        <v>13026936.57364</v>
      </c>
      <c r="H10" s="18">
        <v>3519667.7009999999</v>
      </c>
      <c r="I10" s="18">
        <v>29997445.77</v>
      </c>
      <c r="J10" s="18">
        <v>4411125.7560000001</v>
      </c>
      <c r="K10" s="18">
        <v>1268069.7690000001</v>
      </c>
      <c r="L10" s="18">
        <v>20131859.0611175</v>
      </c>
      <c r="M10" s="18">
        <v>7916244.56238</v>
      </c>
      <c r="N10" s="18">
        <v>161312662.96368015</v>
      </c>
      <c r="O10" s="18">
        <v>64953602.939083584</v>
      </c>
      <c r="P10" s="18">
        <v>1402240.5179999999</v>
      </c>
      <c r="Q10" s="18">
        <v>122183905.32513484</v>
      </c>
      <c r="R10" s="18">
        <v>1850347.549532</v>
      </c>
      <c r="S10" s="18">
        <v>13555862.89662</v>
      </c>
      <c r="T10" s="18">
        <v>587522.16430400009</v>
      </c>
      <c r="U10" s="18">
        <v>657943.23589800007</v>
      </c>
      <c r="V10" s="18">
        <v>893296.59299999999</v>
      </c>
      <c r="W10" s="18">
        <v>178294.36499999999</v>
      </c>
      <c r="X10" s="18">
        <v>250283.43195200001</v>
      </c>
      <c r="Y10" s="18">
        <v>1617361.1967800001</v>
      </c>
      <c r="Z10" s="18">
        <v>581565.58695000003</v>
      </c>
      <c r="AA10" s="18">
        <v>164662970.60699999</v>
      </c>
      <c r="AB10" s="18">
        <v>233744913.5044198</v>
      </c>
      <c r="AC10" s="18">
        <v>7750127.1818599999</v>
      </c>
      <c r="AD10" s="18">
        <v>8158394.6898090001</v>
      </c>
      <c r="AE10" s="18">
        <v>572106.27833600005</v>
      </c>
      <c r="AF10" s="18">
        <v>956043.31411400007</v>
      </c>
      <c r="AG10" s="18">
        <v>4090101.3565499997</v>
      </c>
      <c r="AH10" s="18">
        <v>785310.57920599997</v>
      </c>
      <c r="AI10" s="18">
        <v>271215.40499999997</v>
      </c>
      <c r="AJ10" s="18">
        <v>747296.48057999997</v>
      </c>
      <c r="AK10" s="18">
        <v>1291027.3985599999</v>
      </c>
      <c r="AL10" s="18">
        <v>1911685.1619982957</v>
      </c>
      <c r="AM10" s="18">
        <v>1121170.4349120001</v>
      </c>
      <c r="AN10" s="18">
        <v>3289943.3664297778</v>
      </c>
      <c r="AO10" s="18">
        <v>12980196.061392</v>
      </c>
      <c r="AP10" s="18">
        <v>678531491.985551</v>
      </c>
      <c r="AQ10" s="18">
        <v>2114250.3553510001</v>
      </c>
      <c r="AR10" s="18">
        <v>293405887.46503884</v>
      </c>
      <c r="AS10" s="18">
        <v>54067858.277270943</v>
      </c>
      <c r="AT10" s="18">
        <v>9288208.0546512753</v>
      </c>
      <c r="AU10" s="18">
        <v>1491790.388304</v>
      </c>
      <c r="AV10" s="18">
        <v>1174177.3500000001</v>
      </c>
      <c r="AW10" s="18">
        <v>867860.19571599993</v>
      </c>
      <c r="AX10" s="18">
        <v>588632.45316999999</v>
      </c>
      <c r="AY10" s="18">
        <v>1552129.83</v>
      </c>
      <c r="AZ10" s="18">
        <v>15500658.525600001</v>
      </c>
      <c r="BA10" s="18">
        <v>21338017.518231865</v>
      </c>
      <c r="BB10" s="18">
        <v>5504486.0564399995</v>
      </c>
      <c r="BC10" s="18">
        <v>85384464.754649997</v>
      </c>
      <c r="BD10" s="18">
        <v>14463480.689999999</v>
      </c>
      <c r="BE10" s="18">
        <v>4722346.6219999995</v>
      </c>
      <c r="BF10" s="18">
        <v>74634302.879999995</v>
      </c>
      <c r="BG10" s="18">
        <v>1638243.3599999999</v>
      </c>
      <c r="BH10" s="18">
        <v>1820837.89836</v>
      </c>
      <c r="BI10" s="18">
        <v>613008.07718999998</v>
      </c>
      <c r="BJ10" s="18">
        <v>23967630.05336</v>
      </c>
      <c r="BK10" s="18">
        <v>44962018.380000003</v>
      </c>
      <c r="BL10" s="18">
        <v>207306.21599999999</v>
      </c>
      <c r="BM10" s="18">
        <v>954808.37378012261</v>
      </c>
      <c r="BN10" s="18">
        <v>8899034.841</v>
      </c>
      <c r="BO10" s="18">
        <v>3354248.7890300001</v>
      </c>
      <c r="BP10" s="18">
        <v>2212566.04464</v>
      </c>
      <c r="BQ10" s="18">
        <v>45267036.42447</v>
      </c>
      <c r="BR10" s="18">
        <v>10337657.33</v>
      </c>
      <c r="BS10" s="18">
        <v>5477139.0535499994</v>
      </c>
      <c r="BT10" s="18">
        <v>3073659.2864099997</v>
      </c>
      <c r="BU10" s="18">
        <v>2157890.8559599998</v>
      </c>
      <c r="BV10" s="18">
        <v>12754421.134199999</v>
      </c>
      <c r="BW10" s="18">
        <v>16741560.377079999</v>
      </c>
      <c r="BX10" s="18">
        <v>1060882.92258</v>
      </c>
      <c r="BY10" s="18">
        <v>3233804.5180739998</v>
      </c>
      <c r="BZ10" s="18">
        <v>955143.38699999999</v>
      </c>
      <c r="CA10" s="18">
        <v>2192659.0468830001</v>
      </c>
      <c r="CB10" s="18">
        <v>364581937.17000002</v>
      </c>
      <c r="CC10" s="18">
        <v>504684.56403999997</v>
      </c>
      <c r="CD10" s="18">
        <v>440732.83959999995</v>
      </c>
      <c r="CE10" s="18">
        <v>1128050.388</v>
      </c>
      <c r="CF10" s="18">
        <v>731879.87195400009</v>
      </c>
      <c r="CG10" s="18">
        <v>637941.96</v>
      </c>
      <c r="CH10" s="18">
        <v>446973.70437599998</v>
      </c>
      <c r="CI10" s="18">
        <v>3083751.9720000001</v>
      </c>
      <c r="CJ10" s="18">
        <v>9789457.9638963118</v>
      </c>
      <c r="CK10" s="18">
        <v>15893608.499780001</v>
      </c>
      <c r="CL10" s="18">
        <v>3003088.9253399996</v>
      </c>
      <c r="CM10" s="18">
        <v>1856322.10962</v>
      </c>
      <c r="CN10" s="18">
        <v>123208945.21338651</v>
      </c>
      <c r="CO10" s="18">
        <v>80615208.721823454</v>
      </c>
      <c r="CP10" s="18">
        <v>9909836.9805583712</v>
      </c>
      <c r="CQ10" s="18">
        <v>2547403.0752789997</v>
      </c>
      <c r="CR10" s="18">
        <v>710829.37916100002</v>
      </c>
      <c r="CS10" s="18">
        <v>1429823.5580239999</v>
      </c>
      <c r="CT10" s="18">
        <v>719746.06464</v>
      </c>
      <c r="CU10" s="18">
        <v>443271.202704</v>
      </c>
      <c r="CV10" s="18">
        <v>345602.09009200003</v>
      </c>
      <c r="CW10" s="18">
        <v>1311446.7814409998</v>
      </c>
      <c r="CX10" s="18">
        <v>2068377.2850239999</v>
      </c>
      <c r="CY10" s="18">
        <v>167436.99</v>
      </c>
      <c r="CZ10" s="18">
        <v>6933840.9378183698</v>
      </c>
      <c r="DA10" s="18">
        <v>1253175.3810000001</v>
      </c>
      <c r="DB10" s="18">
        <v>1109922.723</v>
      </c>
      <c r="DC10" s="18">
        <v>1180701.5995079998</v>
      </c>
      <c r="DD10" s="18">
        <v>1325548.0245000001</v>
      </c>
      <c r="DE10" s="18">
        <v>2570216.7640499999</v>
      </c>
      <c r="DF10" s="18">
        <v>67085264.609999999</v>
      </c>
      <c r="DG10" s="18">
        <v>1278936.3927170001</v>
      </c>
      <c r="DH10" s="18">
        <v>9682136.9755799994</v>
      </c>
      <c r="DI10" s="18">
        <v>13199166.6764</v>
      </c>
      <c r="DJ10" s="18">
        <v>1481157.7429200001</v>
      </c>
      <c r="DK10" s="18">
        <v>1022360.4455</v>
      </c>
      <c r="DL10" s="18">
        <v>20246630.123879999</v>
      </c>
      <c r="DM10" s="18">
        <v>562663.69446000003</v>
      </c>
      <c r="DN10" s="18">
        <v>7048684.017</v>
      </c>
      <c r="DO10" s="18">
        <v>9386258.1300000008</v>
      </c>
      <c r="DP10" s="18">
        <v>855703.17</v>
      </c>
      <c r="DQ10" s="18">
        <v>8863164.7199999988</v>
      </c>
      <c r="DR10" s="18">
        <v>2187007.5060000001</v>
      </c>
      <c r="DS10" s="18">
        <v>995912.25300000003</v>
      </c>
      <c r="DT10" s="18">
        <v>274761.22353900003</v>
      </c>
      <c r="DU10" s="18">
        <v>758787.96600000001</v>
      </c>
      <c r="DV10" s="18">
        <v>231441.78599999999</v>
      </c>
      <c r="DW10" s="18">
        <v>507580.13307399995</v>
      </c>
      <c r="DX10" s="18">
        <v>2220543.5761599997</v>
      </c>
      <c r="DY10" s="18">
        <v>3066825.5411200002</v>
      </c>
      <c r="DZ10" s="18">
        <v>4786602.5788059998</v>
      </c>
      <c r="EA10" s="18">
        <v>6122766.161389675</v>
      </c>
      <c r="EB10" s="18">
        <v>2219130.81</v>
      </c>
      <c r="EC10" s="18">
        <v>948450.49199999997</v>
      </c>
      <c r="ED10" s="18">
        <v>21337944.617699999</v>
      </c>
      <c r="EE10" s="18">
        <v>467756.424</v>
      </c>
      <c r="EF10" s="18">
        <v>2049781.4571750001</v>
      </c>
      <c r="EG10" s="18">
        <v>779241.00599999994</v>
      </c>
      <c r="EH10" s="18">
        <v>359386.98300000001</v>
      </c>
      <c r="EI10" s="18">
        <v>33282608.103</v>
      </c>
      <c r="EJ10" s="18">
        <v>27154323.386999998</v>
      </c>
      <c r="EK10" s="18">
        <v>3821380.8086300003</v>
      </c>
      <c r="EL10" s="18">
        <v>1801726.43028</v>
      </c>
      <c r="EM10" s="18">
        <v>2152417.3398480001</v>
      </c>
      <c r="EN10" s="18">
        <v>1973318.868</v>
      </c>
      <c r="EO10" s="18">
        <v>1174715.379</v>
      </c>
      <c r="EP10" s="18">
        <v>3392510.8758249045</v>
      </c>
      <c r="EQ10" s="18">
        <v>9909599.7642720006</v>
      </c>
      <c r="ER10" s="18">
        <v>2763803.7268808847</v>
      </c>
      <c r="ES10" s="18">
        <v>847799.58750199992</v>
      </c>
      <c r="ET10" s="18">
        <v>1183582.287</v>
      </c>
      <c r="EU10" s="18">
        <v>1110802.7069999999</v>
      </c>
      <c r="EV10" s="18">
        <v>1035339.57198</v>
      </c>
      <c r="EW10" s="18">
        <v>8010481.54588285</v>
      </c>
      <c r="EX10" s="18">
        <v>367629.55830999999</v>
      </c>
      <c r="EY10" s="18">
        <v>812171.42099999997</v>
      </c>
      <c r="EZ10" s="18">
        <v>710669.39015799994</v>
      </c>
      <c r="FA10" s="18">
        <v>37393068.904554859</v>
      </c>
      <c r="FB10" s="18">
        <v>4026170.4566999995</v>
      </c>
      <c r="FC10" s="18">
        <v>10543365.041300001</v>
      </c>
      <c r="FD10" s="18">
        <v>1335749.1029999999</v>
      </c>
      <c r="FE10" s="18">
        <v>564675.07561199996</v>
      </c>
      <c r="FF10" s="18">
        <v>611097.66899999999</v>
      </c>
      <c r="FG10" s="18">
        <v>796636.32299999997</v>
      </c>
      <c r="FH10" s="18">
        <v>865776.72928800003</v>
      </c>
      <c r="FI10" s="18">
        <v>18687654.567683294</v>
      </c>
      <c r="FJ10" s="18">
        <v>20040741.002160002</v>
      </c>
      <c r="FK10" s="18">
        <v>26656308.602830522</v>
      </c>
      <c r="FL10" s="18">
        <v>62524426.784174241</v>
      </c>
      <c r="FM10" s="18">
        <v>20333257.696074661</v>
      </c>
      <c r="FN10" s="18">
        <v>79262599.059</v>
      </c>
      <c r="FO10" s="18">
        <v>11538514.92519</v>
      </c>
      <c r="FP10" s="18">
        <v>25007720.555499997</v>
      </c>
      <c r="FQ10" s="18">
        <v>10519320.066750001</v>
      </c>
      <c r="FR10" s="18">
        <v>2970074.29</v>
      </c>
      <c r="FS10" s="18">
        <v>2935163.16548</v>
      </c>
      <c r="FT10" s="18">
        <v>1283672.4471200001</v>
      </c>
      <c r="FU10" s="18">
        <v>3519681.4270500001</v>
      </c>
      <c r="FV10" s="18">
        <v>2519731.8137599998</v>
      </c>
      <c r="FW10" s="18">
        <v>502056.00998999999</v>
      </c>
      <c r="FX10" s="18">
        <v>375776.01817500003</v>
      </c>
      <c r="FY10" s="18">
        <v>0</v>
      </c>
      <c r="FZ10" s="11">
        <f>SUM(C10:FY10)</f>
        <v>3884042833.7364864</v>
      </c>
      <c r="GA10" s="11"/>
    </row>
    <row r="11" spans="1:255" x14ac:dyDescent="0.25">
      <c r="A11" s="15" t="s">
        <v>398</v>
      </c>
      <c r="C11" s="19">
        <v>1152688.9856</v>
      </c>
      <c r="D11" s="19">
        <v>5720219.1100000003</v>
      </c>
      <c r="E11" s="19">
        <v>1361222.79</v>
      </c>
      <c r="F11" s="19">
        <v>2060596.13</v>
      </c>
      <c r="G11" s="19">
        <v>404243.6</v>
      </c>
      <c r="H11" s="19">
        <v>174363.85</v>
      </c>
      <c r="I11" s="19">
        <v>1705553.59</v>
      </c>
      <c r="J11" s="19">
        <v>565896.31999999995</v>
      </c>
      <c r="K11" s="19">
        <v>140832.81</v>
      </c>
      <c r="L11" s="19">
        <v>995474.83260000008</v>
      </c>
      <c r="M11" s="19">
        <v>467277.71</v>
      </c>
      <c r="N11" s="19">
        <v>11527055.3358</v>
      </c>
      <c r="O11" s="19">
        <v>4365365.8481000001</v>
      </c>
      <c r="P11" s="19">
        <v>92405.75</v>
      </c>
      <c r="Q11" s="19">
        <v>6293323.9062999999</v>
      </c>
      <c r="R11" s="19">
        <v>110649.41</v>
      </c>
      <c r="S11" s="19">
        <v>887008.36</v>
      </c>
      <c r="T11" s="19">
        <v>47860.01</v>
      </c>
      <c r="U11" s="19">
        <v>48556.24</v>
      </c>
      <c r="V11" s="19">
        <v>86202.79</v>
      </c>
      <c r="W11" s="19">
        <v>19309.150000000001</v>
      </c>
      <c r="X11" s="19">
        <v>22154.27</v>
      </c>
      <c r="Y11" s="19">
        <v>137008.97</v>
      </c>
      <c r="Z11" s="19">
        <v>60073.05</v>
      </c>
      <c r="AA11" s="19">
        <v>6411764.9699999997</v>
      </c>
      <c r="AB11" s="19">
        <v>11888761.7851</v>
      </c>
      <c r="AC11" s="19">
        <v>545105.30000000005</v>
      </c>
      <c r="AD11" s="19">
        <v>662830.17000000004</v>
      </c>
      <c r="AE11" s="19">
        <v>45826.3</v>
      </c>
      <c r="AF11" s="19">
        <v>81828.25</v>
      </c>
      <c r="AG11" s="19">
        <v>304419.25</v>
      </c>
      <c r="AH11" s="19">
        <v>162746.5</v>
      </c>
      <c r="AI11" s="19">
        <v>50073.02</v>
      </c>
      <c r="AJ11" s="19">
        <v>120805.93</v>
      </c>
      <c r="AK11" s="19">
        <v>70320.56</v>
      </c>
      <c r="AL11" s="19">
        <v>86760.978800000012</v>
      </c>
      <c r="AM11" s="19">
        <v>108754.41</v>
      </c>
      <c r="AN11" s="19">
        <v>401932.11050000001</v>
      </c>
      <c r="AO11" s="19">
        <v>1580673.42</v>
      </c>
      <c r="AP11" s="19">
        <v>35337211.541099995</v>
      </c>
      <c r="AQ11" s="19">
        <v>91835.76</v>
      </c>
      <c r="AR11" s="19">
        <v>19533486.664799999</v>
      </c>
      <c r="AS11" s="19">
        <v>2440060.5755000003</v>
      </c>
      <c r="AT11" s="19">
        <v>1251574.7844999998</v>
      </c>
      <c r="AU11" s="19">
        <v>168538.57</v>
      </c>
      <c r="AV11" s="19">
        <v>168758.37</v>
      </c>
      <c r="AW11" s="19">
        <v>96700.85</v>
      </c>
      <c r="AX11" s="19">
        <v>73895.94</v>
      </c>
      <c r="AY11" s="19">
        <v>119941.52</v>
      </c>
      <c r="AZ11" s="19">
        <v>1425569.54</v>
      </c>
      <c r="BA11" s="19">
        <v>1837636.3694</v>
      </c>
      <c r="BB11" s="19">
        <v>457886.27</v>
      </c>
      <c r="BC11" s="19">
        <v>8049471.7199999997</v>
      </c>
      <c r="BD11" s="19">
        <v>1328416.19</v>
      </c>
      <c r="BE11" s="19">
        <v>400695.97</v>
      </c>
      <c r="BF11" s="19">
        <v>6578779.4000000004</v>
      </c>
      <c r="BG11" s="19">
        <v>108944.82</v>
      </c>
      <c r="BH11" s="19">
        <v>139186.65</v>
      </c>
      <c r="BI11" s="19">
        <v>52661.1</v>
      </c>
      <c r="BJ11" s="19">
        <v>1823156.06</v>
      </c>
      <c r="BK11" s="19">
        <v>971979.48</v>
      </c>
      <c r="BL11" s="19">
        <v>17150.84</v>
      </c>
      <c r="BM11" s="19">
        <v>73466.614300000001</v>
      </c>
      <c r="BN11" s="19">
        <v>1074426.21</v>
      </c>
      <c r="BO11" s="19">
        <v>373634.27</v>
      </c>
      <c r="BP11" s="19">
        <v>231876</v>
      </c>
      <c r="BQ11" s="19">
        <v>1634193.93</v>
      </c>
      <c r="BR11" s="19">
        <v>432667.76</v>
      </c>
      <c r="BS11" s="19">
        <v>244079.7</v>
      </c>
      <c r="BT11" s="19">
        <v>140816.42000000001</v>
      </c>
      <c r="BU11" s="19">
        <v>103084.96</v>
      </c>
      <c r="BV11" s="19">
        <v>679268.37580000004</v>
      </c>
      <c r="BW11" s="19">
        <v>670802.37</v>
      </c>
      <c r="BX11" s="19">
        <v>94206.59</v>
      </c>
      <c r="BY11" s="19">
        <v>182294.73</v>
      </c>
      <c r="BZ11" s="19">
        <v>94134.399999999994</v>
      </c>
      <c r="CA11" s="19">
        <v>371964.19</v>
      </c>
      <c r="CB11" s="19">
        <v>23347042.469999999</v>
      </c>
      <c r="CC11" s="19">
        <v>85835.36</v>
      </c>
      <c r="CD11" s="19">
        <v>68733.81</v>
      </c>
      <c r="CE11" s="19">
        <v>98489.77</v>
      </c>
      <c r="CF11" s="19">
        <v>81298.17</v>
      </c>
      <c r="CG11" s="19">
        <v>70154.3</v>
      </c>
      <c r="CH11" s="19">
        <v>31524.27</v>
      </c>
      <c r="CI11" s="19">
        <v>302375.94</v>
      </c>
      <c r="CJ11" s="19">
        <v>310206.32569999999</v>
      </c>
      <c r="CK11" s="19">
        <v>1432659.64</v>
      </c>
      <c r="CL11" s="19">
        <v>220207.4</v>
      </c>
      <c r="CM11" s="19">
        <v>107355.62</v>
      </c>
      <c r="CN11" s="19">
        <v>8479455.9862000011</v>
      </c>
      <c r="CO11" s="19">
        <v>4500724.4104999993</v>
      </c>
      <c r="CP11" s="19">
        <v>709462.72279999999</v>
      </c>
      <c r="CQ11" s="19">
        <v>364244.19</v>
      </c>
      <c r="CR11" s="19">
        <v>75865.52</v>
      </c>
      <c r="CS11" s="19">
        <v>233975.56</v>
      </c>
      <c r="CT11" s="19">
        <v>81024.460000000006</v>
      </c>
      <c r="CU11" s="19">
        <v>55009.51</v>
      </c>
      <c r="CV11" s="19">
        <v>45111.41</v>
      </c>
      <c r="CW11" s="19">
        <v>126416.84</v>
      </c>
      <c r="CX11" s="19">
        <v>229723.19</v>
      </c>
      <c r="CY11" s="19">
        <v>17881.75</v>
      </c>
      <c r="CZ11" s="19">
        <v>676402.23599999992</v>
      </c>
      <c r="DA11" s="19">
        <v>116410.52</v>
      </c>
      <c r="DB11" s="19">
        <v>95574.92</v>
      </c>
      <c r="DC11" s="19">
        <v>105646.58</v>
      </c>
      <c r="DD11" s="19">
        <v>92322.49</v>
      </c>
      <c r="DE11" s="19">
        <v>271844.8</v>
      </c>
      <c r="DF11" s="19">
        <v>7368792.3700000001</v>
      </c>
      <c r="DG11" s="19">
        <v>111390.38</v>
      </c>
      <c r="DH11" s="19">
        <v>944994.79</v>
      </c>
      <c r="DI11" s="19">
        <v>1102286.22</v>
      </c>
      <c r="DJ11" s="19">
        <v>160096.60999999999</v>
      </c>
      <c r="DK11" s="19">
        <v>83084.639999999999</v>
      </c>
      <c r="DL11" s="19">
        <v>2281135.4</v>
      </c>
      <c r="DM11" s="19">
        <v>73325.06</v>
      </c>
      <c r="DN11" s="19">
        <v>592341.09</v>
      </c>
      <c r="DO11" s="19">
        <v>717559.36</v>
      </c>
      <c r="DP11" s="19">
        <v>72978.320000000007</v>
      </c>
      <c r="DQ11" s="19">
        <v>386194.89</v>
      </c>
      <c r="DR11" s="19">
        <v>448426.32</v>
      </c>
      <c r="DS11" s="19">
        <v>187094.92</v>
      </c>
      <c r="DT11" s="19">
        <v>50037.72</v>
      </c>
      <c r="DU11" s="19">
        <v>120892.76</v>
      </c>
      <c r="DV11" s="19">
        <v>46226.44</v>
      </c>
      <c r="DW11" s="19">
        <v>99745.279999999999</v>
      </c>
      <c r="DX11" s="19">
        <v>156022.64000000001</v>
      </c>
      <c r="DY11" s="19">
        <v>199688.26</v>
      </c>
      <c r="DZ11" s="19">
        <v>415059.99</v>
      </c>
      <c r="EA11" s="19">
        <v>622288.29170000006</v>
      </c>
      <c r="EB11" s="19">
        <v>249772.67</v>
      </c>
      <c r="EC11" s="19">
        <v>105755.77</v>
      </c>
      <c r="ED11" s="19">
        <v>618368.13230000006</v>
      </c>
      <c r="EE11" s="19">
        <v>65386.43</v>
      </c>
      <c r="EF11" s="19">
        <v>308826.33</v>
      </c>
      <c r="EG11" s="19">
        <v>113750.55</v>
      </c>
      <c r="EH11" s="19">
        <v>48268.24</v>
      </c>
      <c r="EI11" s="19">
        <v>3132454.33</v>
      </c>
      <c r="EJ11" s="19">
        <v>1938353.6</v>
      </c>
      <c r="EK11" s="19">
        <v>129246.73</v>
      </c>
      <c r="EL11" s="19">
        <v>34606.04</v>
      </c>
      <c r="EM11" s="19">
        <v>233419.31</v>
      </c>
      <c r="EN11" s="19">
        <v>268819.46999999997</v>
      </c>
      <c r="EO11" s="19">
        <v>136616.94</v>
      </c>
      <c r="EP11" s="19">
        <v>222393.4388</v>
      </c>
      <c r="EQ11" s="19">
        <v>965470.36</v>
      </c>
      <c r="ER11" s="19">
        <v>238263.92600000001</v>
      </c>
      <c r="ES11" s="19">
        <v>100554.26</v>
      </c>
      <c r="ET11" s="19">
        <v>126251.14</v>
      </c>
      <c r="EU11" s="19">
        <v>178504.5</v>
      </c>
      <c r="EV11" s="19">
        <v>40969.89</v>
      </c>
      <c r="EW11" s="19">
        <v>333455.66080000001</v>
      </c>
      <c r="EX11" s="19">
        <v>18652.48</v>
      </c>
      <c r="EY11" s="19">
        <v>100089.4</v>
      </c>
      <c r="EZ11" s="19">
        <v>86954.8</v>
      </c>
      <c r="FA11" s="19">
        <v>1511272.5985000001</v>
      </c>
      <c r="FB11" s="19">
        <v>442652.12</v>
      </c>
      <c r="FC11" s="19">
        <v>873424.45</v>
      </c>
      <c r="FD11" s="19">
        <v>148658.28</v>
      </c>
      <c r="FE11" s="19">
        <v>61092.55</v>
      </c>
      <c r="FF11" s="19">
        <v>66492.98</v>
      </c>
      <c r="FG11" s="19">
        <v>67384.929999999993</v>
      </c>
      <c r="FH11" s="19">
        <v>105757.98</v>
      </c>
      <c r="FI11" s="19">
        <v>406004.77170000004</v>
      </c>
      <c r="FJ11" s="19">
        <v>812021.07</v>
      </c>
      <c r="FK11" s="19">
        <v>714843.67969999998</v>
      </c>
      <c r="FL11" s="19">
        <v>1883996.9475</v>
      </c>
      <c r="FM11" s="19">
        <v>516897.44540000003</v>
      </c>
      <c r="FN11" s="19">
        <v>3329444.55</v>
      </c>
      <c r="FO11" s="19">
        <v>593059.16</v>
      </c>
      <c r="FP11" s="19">
        <v>763955.27450000006</v>
      </c>
      <c r="FQ11" s="19">
        <v>386312.59</v>
      </c>
      <c r="FR11" s="19">
        <v>166974.69</v>
      </c>
      <c r="FS11" s="19">
        <v>68677.86</v>
      </c>
      <c r="FT11" s="19">
        <v>103173.69</v>
      </c>
      <c r="FU11" s="19">
        <v>280355.53000000003</v>
      </c>
      <c r="FV11" s="19">
        <v>183827.67</v>
      </c>
      <c r="FW11" s="19">
        <v>45650.6</v>
      </c>
      <c r="FX11" s="19">
        <v>36862.199999999997</v>
      </c>
      <c r="FY11" s="19">
        <v>0</v>
      </c>
      <c r="FZ11" s="11">
        <f>SUM(C11:FY11)</f>
        <v>231879041.21629998</v>
      </c>
      <c r="GA11" s="11"/>
    </row>
    <row r="12" spans="1:255" x14ac:dyDescent="0.25">
      <c r="A12" t="s">
        <v>0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7"/>
      <c r="FX12" s="15"/>
      <c r="FY12" s="17"/>
    </row>
    <row r="13" spans="1:255" x14ac:dyDescent="0.25">
      <c r="A13" t="s">
        <v>399</v>
      </c>
      <c r="C13" s="20">
        <v>37610642.839208119</v>
      </c>
      <c r="D13" s="20">
        <f t="shared" ref="D13:BO13" si="0">D8-D10-D11</f>
        <v>253832418.12177515</v>
      </c>
      <c r="E13" s="20">
        <f t="shared" si="0"/>
        <v>27538627.698000006</v>
      </c>
      <c r="F13" s="20">
        <f t="shared" si="0"/>
        <v>148542753.82100001</v>
      </c>
      <c r="G13" s="20">
        <f t="shared" si="0"/>
        <v>3650532.8863599985</v>
      </c>
      <c r="H13" s="20">
        <f t="shared" si="0"/>
        <v>8559170.1790000014</v>
      </c>
      <c r="I13" s="20">
        <f t="shared" si="0"/>
        <v>54458995.90200001</v>
      </c>
      <c r="J13" s="20">
        <f t="shared" si="0"/>
        <v>17664758.733999997</v>
      </c>
      <c r="K13" s="20">
        <f t="shared" si="0"/>
        <v>2529489.321</v>
      </c>
      <c r="L13" s="20">
        <v>3120407.4995214129</v>
      </c>
      <c r="M13" s="20">
        <f t="shared" si="0"/>
        <v>5121841.9976199996</v>
      </c>
      <c r="N13" s="20">
        <v>375589887.52865034</v>
      </c>
      <c r="O13" s="20">
        <v>66396973.39990031</v>
      </c>
      <c r="P13" s="20">
        <f t="shared" si="0"/>
        <v>3338701.352</v>
      </c>
      <c r="Q13" s="20">
        <v>285612908.18905896</v>
      </c>
      <c r="R13" s="20">
        <f t="shared" si="0"/>
        <v>60561146.470468</v>
      </c>
      <c r="S13" s="20">
        <f t="shared" si="0"/>
        <v>3268783.9933800003</v>
      </c>
      <c r="T13" s="20">
        <f t="shared" si="0"/>
        <v>2343924.7256960003</v>
      </c>
      <c r="U13" s="20">
        <f t="shared" si="0"/>
        <v>437352.88410200004</v>
      </c>
      <c r="V13" s="20">
        <f t="shared" si="0"/>
        <v>2891879.4470000002</v>
      </c>
      <c r="W13" s="20">
        <f t="shared" si="0"/>
        <v>3183100.9049999998</v>
      </c>
      <c r="X13" s="20">
        <f t="shared" si="0"/>
        <v>771099.01804799994</v>
      </c>
      <c r="Y13" s="20">
        <f t="shared" si="0"/>
        <v>8636166.3732199986</v>
      </c>
      <c r="Z13" s="20">
        <f t="shared" si="0"/>
        <v>2834868.1830500001</v>
      </c>
      <c r="AA13" s="20">
        <f t="shared" si="0"/>
        <v>151585224.47300002</v>
      </c>
      <c r="AB13" s="20">
        <v>25661054.290660262</v>
      </c>
      <c r="AC13" s="20">
        <f t="shared" si="0"/>
        <v>1914720.9081400007</v>
      </c>
      <c r="AD13" s="20">
        <f t="shared" si="0"/>
        <v>4246681.6201910004</v>
      </c>
      <c r="AE13" s="20">
        <f t="shared" si="0"/>
        <v>1265657.9516640001</v>
      </c>
      <c r="AF13" s="20">
        <f t="shared" si="0"/>
        <v>2045822.135886</v>
      </c>
      <c r="AG13" s="20">
        <f t="shared" si="0"/>
        <v>2921697.99345</v>
      </c>
      <c r="AH13" s="20">
        <f t="shared" si="0"/>
        <v>9775253.6507940013</v>
      </c>
      <c r="AI13" s="20">
        <f t="shared" si="0"/>
        <v>4560894.3950000005</v>
      </c>
      <c r="AJ13" s="20">
        <f t="shared" si="0"/>
        <v>2214680.6094200001</v>
      </c>
      <c r="AK13" s="20">
        <f t="shared" si="0"/>
        <v>1839978.8014399998</v>
      </c>
      <c r="AL13" s="20">
        <v>1563751.9510069529</v>
      </c>
      <c r="AM13" s="20">
        <f t="shared" si="0"/>
        <v>3688429.1250879997</v>
      </c>
      <c r="AN13" s="20">
        <v>267956.09186492965</v>
      </c>
      <c r="AO13" s="20">
        <f t="shared" si="0"/>
        <v>31983046.658607997</v>
      </c>
      <c r="AP13" s="20">
        <v>217535109.4405247</v>
      </c>
      <c r="AQ13" s="20">
        <f t="shared" si="0"/>
        <v>1687216.444649</v>
      </c>
      <c r="AR13" s="20">
        <v>353647658.13842762</v>
      </c>
      <c r="AS13" s="20">
        <v>16705963.909082556</v>
      </c>
      <c r="AT13" s="20">
        <v>13498780.236925587</v>
      </c>
      <c r="AU13" s="20">
        <f t="shared" si="0"/>
        <v>2684858.4416960008</v>
      </c>
      <c r="AV13" s="20">
        <f t="shared" si="0"/>
        <v>3258296.5399999996</v>
      </c>
      <c r="AW13" s="20">
        <f t="shared" si="0"/>
        <v>3063970.524284</v>
      </c>
      <c r="AX13" s="20">
        <f t="shared" si="0"/>
        <v>867024.45683000004</v>
      </c>
      <c r="AY13" s="20">
        <f t="shared" si="0"/>
        <v>3823907.9199999995</v>
      </c>
      <c r="AZ13" s="20">
        <f t="shared" si="0"/>
        <v>118152732.09439999</v>
      </c>
      <c r="BA13" s="20">
        <v>69967074.873160243</v>
      </c>
      <c r="BB13" s="20">
        <f t="shared" si="0"/>
        <v>73364291.823560014</v>
      </c>
      <c r="BC13" s="20">
        <f t="shared" si="0"/>
        <v>144320281.79535002</v>
      </c>
      <c r="BD13" s="20">
        <f t="shared" si="0"/>
        <v>20752100.750000004</v>
      </c>
      <c r="BE13" s="20">
        <f t="shared" si="0"/>
        <v>8985753.4580000006</v>
      </c>
      <c r="BF13" s="20">
        <f t="shared" si="0"/>
        <v>176637182.24000001</v>
      </c>
      <c r="BG13" s="20">
        <f t="shared" si="0"/>
        <v>8949604.7400000002</v>
      </c>
      <c r="BH13" s="20">
        <f t="shared" si="0"/>
        <v>4994166.3216399997</v>
      </c>
      <c r="BI13" s="20">
        <f t="shared" si="0"/>
        <v>3496628.1928099999</v>
      </c>
      <c r="BJ13" s="20">
        <f t="shared" si="0"/>
        <v>37961746.056639999</v>
      </c>
      <c r="BK13" s="20">
        <f t="shared" si="0"/>
        <v>263809991.78999999</v>
      </c>
      <c r="BL13" s="20">
        <f t="shared" si="0"/>
        <v>2188498.1040000003</v>
      </c>
      <c r="BM13" s="20">
        <v>3919411.3238441823</v>
      </c>
      <c r="BN13" s="20">
        <f t="shared" si="0"/>
        <v>23414239.869000003</v>
      </c>
      <c r="BO13" s="20">
        <f t="shared" si="0"/>
        <v>9961530.0109700002</v>
      </c>
      <c r="BP13" s="20">
        <f t="shared" ref="BP13:DZ13" si="1">BP8-BP10-BP11</f>
        <v>799743.02535999985</v>
      </c>
      <c r="BQ13" s="20">
        <f t="shared" si="1"/>
        <v>16658257.831529997</v>
      </c>
      <c r="BR13" s="20">
        <f t="shared" si="1"/>
        <v>35371767.910000004</v>
      </c>
      <c r="BS13" s="20">
        <f t="shared" si="1"/>
        <v>7519312.4064500006</v>
      </c>
      <c r="BT13" s="20">
        <f t="shared" si="1"/>
        <v>2125385.8235900006</v>
      </c>
      <c r="BU13" s="20">
        <f t="shared" si="1"/>
        <v>3176555.6740400004</v>
      </c>
      <c r="BV13" s="20">
        <v>6.9849193096160889E-10</v>
      </c>
      <c r="BW13" s="20">
        <f t="shared" si="1"/>
        <v>3735497.4529200001</v>
      </c>
      <c r="BX13" s="20">
        <f t="shared" si="1"/>
        <v>440362.88741999993</v>
      </c>
      <c r="BY13" s="20">
        <f t="shared" si="1"/>
        <v>2027956.2019260004</v>
      </c>
      <c r="BZ13" s="20">
        <f t="shared" si="1"/>
        <v>2306407.2930000001</v>
      </c>
      <c r="CA13" s="20">
        <f t="shared" si="1"/>
        <v>326278.30311699997</v>
      </c>
      <c r="CB13" s="20">
        <f t="shared" si="1"/>
        <v>396213636.67600012</v>
      </c>
      <c r="CC13" s="20">
        <f t="shared" si="1"/>
        <v>2641524.2059599999</v>
      </c>
      <c r="CD13" s="20">
        <f t="shared" si="1"/>
        <v>2688683.7503999998</v>
      </c>
      <c r="CE13" s="20">
        <f t="shared" si="1"/>
        <v>1544196.402</v>
      </c>
      <c r="CF13" s="20">
        <f t="shared" si="1"/>
        <v>1503965.0380460001</v>
      </c>
      <c r="CG13" s="20">
        <f t="shared" si="1"/>
        <v>2656956.4300000002</v>
      </c>
      <c r="CH13" s="20">
        <f t="shared" si="1"/>
        <v>1638724.9456239999</v>
      </c>
      <c r="CI13" s="20">
        <f t="shared" si="1"/>
        <v>4405668.5779999997</v>
      </c>
      <c r="CJ13" s="20">
        <v>603700.78251565853</v>
      </c>
      <c r="CK13" s="20">
        <f t="shared" si="1"/>
        <v>36377540.020219997</v>
      </c>
      <c r="CL13" s="20">
        <f t="shared" si="1"/>
        <v>11314648.144660002</v>
      </c>
      <c r="CM13" s="20">
        <f t="shared" si="1"/>
        <v>7074642.0803800002</v>
      </c>
      <c r="CN13" s="20">
        <v>190092891.93635345</v>
      </c>
      <c r="CO13" s="20">
        <v>60719469.748616152</v>
      </c>
      <c r="CP13" s="20">
        <v>0</v>
      </c>
      <c r="CQ13" s="20">
        <f t="shared" si="1"/>
        <v>6680447.3747210009</v>
      </c>
      <c r="CR13" s="20">
        <f t="shared" si="1"/>
        <v>2914253.9008389995</v>
      </c>
      <c r="CS13" s="20">
        <f t="shared" si="1"/>
        <v>2659383.0819760002</v>
      </c>
      <c r="CT13" s="20">
        <f t="shared" si="1"/>
        <v>1304148.14536</v>
      </c>
      <c r="CU13" s="20">
        <f t="shared" si="1"/>
        <v>3708001.4872960006</v>
      </c>
      <c r="CV13" s="20">
        <f t="shared" si="1"/>
        <v>590418.50990799989</v>
      </c>
      <c r="CW13" s="20">
        <f t="shared" si="1"/>
        <v>2001208.0885590001</v>
      </c>
      <c r="CX13" s="20">
        <f t="shared" si="1"/>
        <v>3241728.8049760005</v>
      </c>
      <c r="CY13" s="20">
        <f t="shared" si="1"/>
        <v>880236.58000000007</v>
      </c>
      <c r="CZ13" s="20">
        <v>13230978.984260291</v>
      </c>
      <c r="DA13" s="20">
        <f t="shared" si="1"/>
        <v>1964229.4389999998</v>
      </c>
      <c r="DB13" s="20">
        <f t="shared" si="1"/>
        <v>3201221.1770000001</v>
      </c>
      <c r="DC13" s="20">
        <f t="shared" si="1"/>
        <v>1850067.990492</v>
      </c>
      <c r="DD13" s="20">
        <f t="shared" si="1"/>
        <v>1566537.1754999999</v>
      </c>
      <c r="DE13" s="20">
        <f t="shared" si="1"/>
        <v>1510031.6259500005</v>
      </c>
      <c r="DF13" s="20">
        <f t="shared" si="1"/>
        <v>130010006.33579999</v>
      </c>
      <c r="DG13" s="20">
        <f t="shared" si="1"/>
        <v>626656.56728299998</v>
      </c>
      <c r="DH13" s="20">
        <f t="shared" si="1"/>
        <v>9010345.1044200025</v>
      </c>
      <c r="DI13" s="20">
        <f t="shared" si="1"/>
        <v>11209940.1536</v>
      </c>
      <c r="DJ13" s="20">
        <f t="shared" si="1"/>
        <v>5694741.8570799995</v>
      </c>
      <c r="DK13" s="20">
        <f t="shared" si="1"/>
        <v>4626758.9744999995</v>
      </c>
      <c r="DL13" s="20">
        <f t="shared" si="1"/>
        <v>38383823.356120005</v>
      </c>
      <c r="DM13" s="20">
        <f t="shared" si="1"/>
        <v>3327224.2655400001</v>
      </c>
      <c r="DN13" s="20">
        <f t="shared" si="1"/>
        <v>6938738.273000001</v>
      </c>
      <c r="DO13" s="20">
        <f t="shared" si="1"/>
        <v>24529244.189999998</v>
      </c>
      <c r="DP13" s="20">
        <f t="shared" si="1"/>
        <v>2580378.12</v>
      </c>
      <c r="DQ13" s="20">
        <f t="shared" si="1"/>
        <v>5.8207660913467407E-10</v>
      </c>
      <c r="DR13" s="20">
        <f t="shared" si="1"/>
        <v>12595433.504000001</v>
      </c>
      <c r="DS13" s="20">
        <f t="shared" si="1"/>
        <v>6791729.5869999994</v>
      </c>
      <c r="DT13" s="20">
        <f t="shared" si="1"/>
        <v>3032727.3464609999</v>
      </c>
      <c r="DU13" s="20">
        <f t="shared" si="1"/>
        <v>3861876.9440000001</v>
      </c>
      <c r="DV13" s="20">
        <f t="shared" si="1"/>
        <v>3249253.4040000001</v>
      </c>
      <c r="DW13" s="20">
        <f t="shared" si="1"/>
        <v>3736488.5469260002</v>
      </c>
      <c r="DX13" s="20">
        <f t="shared" si="1"/>
        <v>999917.34384000034</v>
      </c>
      <c r="DY13" s="20">
        <f t="shared" si="1"/>
        <v>1426404.7788799999</v>
      </c>
      <c r="DZ13" s="20">
        <f t="shared" si="1"/>
        <v>3445547.0411939994</v>
      </c>
      <c r="EA13" s="20">
        <v>1.1641532182693481E-10</v>
      </c>
      <c r="EB13" s="20">
        <f t="shared" ref="EB13:FX13" si="2">EB8-EB10-EB11</f>
        <v>4173238.3499999996</v>
      </c>
      <c r="EC13" s="20">
        <f t="shared" si="2"/>
        <v>2925947.878</v>
      </c>
      <c r="ED13" s="20">
        <v>0</v>
      </c>
      <c r="EE13" s="20">
        <f t="shared" si="2"/>
        <v>2769736.5459999996</v>
      </c>
      <c r="EF13" s="20">
        <f t="shared" si="2"/>
        <v>13269885.002824999</v>
      </c>
      <c r="EG13" s="20">
        <f t="shared" si="2"/>
        <v>2828005.014</v>
      </c>
      <c r="EH13" s="20">
        <f t="shared" si="2"/>
        <v>3303204.5769999996</v>
      </c>
      <c r="EI13" s="20">
        <f t="shared" si="2"/>
        <v>120831850.597</v>
      </c>
      <c r="EJ13" s="20">
        <f t="shared" si="2"/>
        <v>75028522.403000012</v>
      </c>
      <c r="EK13" s="20">
        <f t="shared" si="2"/>
        <v>3598146.9813699992</v>
      </c>
      <c r="EL13" s="20">
        <f t="shared" si="2"/>
        <v>3472131.3097200003</v>
      </c>
      <c r="EM13" s="20">
        <f t="shared" si="2"/>
        <v>2578106.4401519997</v>
      </c>
      <c r="EN13" s="20">
        <f t="shared" si="2"/>
        <v>8697123.6819999982</v>
      </c>
      <c r="EO13" s="20">
        <f t="shared" si="2"/>
        <v>3076004.611</v>
      </c>
      <c r="EP13" s="20">
        <v>1721850.7198594182</v>
      </c>
      <c r="EQ13" s="20">
        <f t="shared" si="2"/>
        <v>16280767.935727999</v>
      </c>
      <c r="ER13" s="20">
        <v>1547472.3199357663</v>
      </c>
      <c r="ES13" s="20">
        <f t="shared" si="2"/>
        <v>2173353.0224980004</v>
      </c>
      <c r="ET13" s="20">
        <f t="shared" si="2"/>
        <v>2475460.0129999998</v>
      </c>
      <c r="EU13" s="20">
        <f t="shared" si="2"/>
        <v>5765704.5529999994</v>
      </c>
      <c r="EV13" s="20">
        <f t="shared" si="2"/>
        <v>635529.06802000001</v>
      </c>
      <c r="EW13" s="20">
        <v>3161912.1806744393</v>
      </c>
      <c r="EX13" s="20">
        <f t="shared" si="2"/>
        <v>2922722.3816899997</v>
      </c>
      <c r="EY13" s="20">
        <f t="shared" si="2"/>
        <v>7291690.5389999999</v>
      </c>
      <c r="EZ13" s="20">
        <f t="shared" si="2"/>
        <v>1724256.5298420002</v>
      </c>
      <c r="FA13" s="20">
        <v>1024371.2285605602</v>
      </c>
      <c r="FB13" s="20">
        <f t="shared" si="2"/>
        <v>3.3000005641952157E-3</v>
      </c>
      <c r="FC13" s="20">
        <f t="shared" si="2"/>
        <v>10231732.308700001</v>
      </c>
      <c r="FD13" s="20">
        <f t="shared" si="2"/>
        <v>3656738.2670000005</v>
      </c>
      <c r="FE13" s="20">
        <f t="shared" si="2"/>
        <v>1205060.9443880001</v>
      </c>
      <c r="FF13" s="20">
        <f t="shared" si="2"/>
        <v>2730192.4909999999</v>
      </c>
      <c r="FG13" s="20">
        <f t="shared" si="2"/>
        <v>1674474.4070000004</v>
      </c>
      <c r="FH13" s="20">
        <f t="shared" si="2"/>
        <v>539958.49071199994</v>
      </c>
      <c r="FI13" s="20">
        <v>2722111.6705918652</v>
      </c>
      <c r="FJ13" s="20">
        <f t="shared" si="2"/>
        <v>-2.16000119689852E-3</v>
      </c>
      <c r="FK13" s="20">
        <v>0</v>
      </c>
      <c r="FL13" s="20">
        <v>17823759.749767095</v>
      </c>
      <c r="FM13" s="20">
        <v>9620384.1755262502</v>
      </c>
      <c r="FN13" s="20">
        <f t="shared" si="2"/>
        <v>153345064.08099997</v>
      </c>
      <c r="FO13" s="20">
        <f t="shared" si="2"/>
        <v>4.8099999548867345E-3</v>
      </c>
      <c r="FP13" s="20">
        <v>2688052.2659478509</v>
      </c>
      <c r="FQ13" s="20">
        <f t="shared" si="2"/>
        <v>3.249998961109668E-3</v>
      </c>
      <c r="FR13" s="20">
        <f t="shared" si="2"/>
        <v>0</v>
      </c>
      <c r="FS13" s="20">
        <f t="shared" si="2"/>
        <v>240901.23451999982</v>
      </c>
      <c r="FT13" s="20">
        <f t="shared" si="2"/>
        <v>2.8799997526220977E-3</v>
      </c>
      <c r="FU13" s="20">
        <f t="shared" si="2"/>
        <v>6066396.4729499994</v>
      </c>
      <c r="FV13" s="20">
        <f t="shared" si="2"/>
        <v>5367297.0962400008</v>
      </c>
      <c r="FW13" s="20">
        <f t="shared" si="2"/>
        <v>2558784.6400099997</v>
      </c>
      <c r="FX13" s="20">
        <f t="shared" si="2"/>
        <v>911392.60182500002</v>
      </c>
      <c r="FY13" s="20">
        <f>ROUND(FY8-FY10-FY11,2)</f>
        <v>224901880.22</v>
      </c>
      <c r="FZ13" s="11">
        <f>SUM(C13:FY13)</f>
        <v>5068584378.2418098</v>
      </c>
      <c r="GA13" s="11"/>
      <c r="GB13" s="11"/>
    </row>
    <row r="14" spans="1:255" x14ac:dyDescent="0.25">
      <c r="A14" t="s">
        <v>400</v>
      </c>
      <c r="C14" s="21">
        <v>6</v>
      </c>
      <c r="D14" s="21">
        <v>6</v>
      </c>
      <c r="E14" s="21">
        <v>6</v>
      </c>
      <c r="F14" s="21">
        <v>6</v>
      </c>
      <c r="G14" s="21">
        <v>6</v>
      </c>
      <c r="H14" s="21">
        <v>6</v>
      </c>
      <c r="I14" s="21">
        <v>6</v>
      </c>
      <c r="J14" s="21">
        <v>6</v>
      </c>
      <c r="K14" s="21">
        <v>6</v>
      </c>
      <c r="L14" s="21">
        <v>6</v>
      </c>
      <c r="M14" s="21">
        <v>6</v>
      </c>
      <c r="N14" s="21">
        <v>6</v>
      </c>
      <c r="O14" s="21">
        <v>6</v>
      </c>
      <c r="P14" s="21">
        <v>6</v>
      </c>
      <c r="Q14" s="21">
        <v>6</v>
      </c>
      <c r="R14" s="21">
        <v>6</v>
      </c>
      <c r="S14" s="21">
        <v>6</v>
      </c>
      <c r="T14" s="21">
        <v>6</v>
      </c>
      <c r="U14" s="21">
        <v>6</v>
      </c>
      <c r="V14" s="21">
        <v>6</v>
      </c>
      <c r="W14" s="21">
        <v>6</v>
      </c>
      <c r="X14" s="21">
        <v>6</v>
      </c>
      <c r="Y14" s="21">
        <v>6</v>
      </c>
      <c r="Z14" s="21">
        <v>6</v>
      </c>
      <c r="AA14" s="21">
        <v>6</v>
      </c>
      <c r="AB14" s="21">
        <v>6</v>
      </c>
      <c r="AC14" s="21">
        <v>6</v>
      </c>
      <c r="AD14" s="21">
        <v>6</v>
      </c>
      <c r="AE14" s="21">
        <v>6</v>
      </c>
      <c r="AF14" s="21">
        <v>6</v>
      </c>
      <c r="AG14" s="21">
        <v>6</v>
      </c>
      <c r="AH14" s="21">
        <v>6</v>
      </c>
      <c r="AI14" s="21">
        <v>6</v>
      </c>
      <c r="AJ14" s="21">
        <v>6</v>
      </c>
      <c r="AK14" s="21">
        <v>6</v>
      </c>
      <c r="AL14" s="21">
        <v>6</v>
      </c>
      <c r="AM14" s="21">
        <v>6</v>
      </c>
      <c r="AN14" s="21">
        <v>6</v>
      </c>
      <c r="AO14" s="21">
        <v>6</v>
      </c>
      <c r="AP14" s="21">
        <v>6</v>
      </c>
      <c r="AQ14" s="21">
        <v>6</v>
      </c>
      <c r="AR14" s="21">
        <v>6</v>
      </c>
      <c r="AS14" s="21">
        <v>6</v>
      </c>
      <c r="AT14" s="21">
        <v>6</v>
      </c>
      <c r="AU14" s="21">
        <v>6</v>
      </c>
      <c r="AV14" s="21">
        <v>6</v>
      </c>
      <c r="AW14" s="21">
        <v>6</v>
      </c>
      <c r="AX14" s="21">
        <v>6</v>
      </c>
      <c r="AY14" s="21">
        <v>6</v>
      </c>
      <c r="AZ14" s="21">
        <v>6</v>
      </c>
      <c r="BA14" s="21">
        <v>6</v>
      </c>
      <c r="BB14" s="21">
        <v>6</v>
      </c>
      <c r="BC14" s="21">
        <v>6</v>
      </c>
      <c r="BD14" s="21">
        <v>6</v>
      </c>
      <c r="BE14" s="21">
        <v>6</v>
      </c>
      <c r="BF14" s="21">
        <v>6</v>
      </c>
      <c r="BG14" s="21">
        <v>6</v>
      </c>
      <c r="BH14" s="21">
        <v>6</v>
      </c>
      <c r="BI14" s="21">
        <v>6</v>
      </c>
      <c r="BJ14" s="21">
        <v>6</v>
      </c>
      <c r="BK14" s="21">
        <v>6</v>
      </c>
      <c r="BL14" s="21">
        <v>6</v>
      </c>
      <c r="BM14" s="21">
        <v>6</v>
      </c>
      <c r="BN14" s="21">
        <v>6</v>
      </c>
      <c r="BO14" s="21">
        <v>6</v>
      </c>
      <c r="BP14" s="21">
        <v>6</v>
      </c>
      <c r="BQ14" s="21">
        <v>6</v>
      </c>
      <c r="BR14" s="21">
        <v>6</v>
      </c>
      <c r="BS14" s="21">
        <v>6</v>
      </c>
      <c r="BT14" s="21">
        <v>6</v>
      </c>
      <c r="BU14" s="21">
        <v>6</v>
      </c>
      <c r="BV14" s="21">
        <v>6</v>
      </c>
      <c r="BW14" s="21">
        <v>6</v>
      </c>
      <c r="BX14" s="21">
        <v>6</v>
      </c>
      <c r="BY14" s="21">
        <v>6</v>
      </c>
      <c r="BZ14" s="21">
        <v>6</v>
      </c>
      <c r="CA14" s="21">
        <v>6</v>
      </c>
      <c r="CB14" s="21">
        <v>6</v>
      </c>
      <c r="CC14" s="21">
        <v>6</v>
      </c>
      <c r="CD14" s="21">
        <v>6</v>
      </c>
      <c r="CE14" s="21">
        <v>6</v>
      </c>
      <c r="CF14" s="21">
        <v>6</v>
      </c>
      <c r="CG14" s="21">
        <v>6</v>
      </c>
      <c r="CH14" s="21">
        <v>6</v>
      </c>
      <c r="CI14" s="21">
        <v>6</v>
      </c>
      <c r="CJ14" s="21">
        <v>6</v>
      </c>
      <c r="CK14" s="21">
        <v>6</v>
      </c>
      <c r="CL14" s="21">
        <v>6</v>
      </c>
      <c r="CM14" s="21">
        <v>6</v>
      </c>
      <c r="CN14" s="21">
        <v>6</v>
      </c>
      <c r="CO14" s="21">
        <v>6</v>
      </c>
      <c r="CP14" s="21">
        <v>6</v>
      </c>
      <c r="CQ14" s="21">
        <v>6</v>
      </c>
      <c r="CR14" s="21">
        <v>6</v>
      </c>
      <c r="CS14" s="21">
        <v>6</v>
      </c>
      <c r="CT14" s="21">
        <v>6</v>
      </c>
      <c r="CU14" s="21">
        <v>6</v>
      </c>
      <c r="CV14" s="21">
        <v>6</v>
      </c>
      <c r="CW14" s="21">
        <v>6</v>
      </c>
      <c r="CX14" s="21">
        <v>6</v>
      </c>
      <c r="CY14" s="21">
        <v>6</v>
      </c>
      <c r="CZ14" s="21">
        <v>6</v>
      </c>
      <c r="DA14" s="21">
        <v>6</v>
      </c>
      <c r="DB14" s="21">
        <v>6</v>
      </c>
      <c r="DC14" s="21">
        <v>6</v>
      </c>
      <c r="DD14" s="21">
        <v>6</v>
      </c>
      <c r="DE14" s="21">
        <v>6</v>
      </c>
      <c r="DF14" s="21">
        <v>6</v>
      </c>
      <c r="DG14" s="21">
        <v>6</v>
      </c>
      <c r="DH14" s="21">
        <v>6</v>
      </c>
      <c r="DI14" s="21">
        <v>6</v>
      </c>
      <c r="DJ14" s="21">
        <v>6</v>
      </c>
      <c r="DK14" s="21">
        <v>6</v>
      </c>
      <c r="DL14" s="21">
        <v>6</v>
      </c>
      <c r="DM14" s="21">
        <v>6</v>
      </c>
      <c r="DN14" s="21">
        <v>6</v>
      </c>
      <c r="DO14" s="21">
        <v>6</v>
      </c>
      <c r="DP14" s="21">
        <v>6</v>
      </c>
      <c r="DQ14" s="21">
        <v>6</v>
      </c>
      <c r="DR14" s="21">
        <v>6</v>
      </c>
      <c r="DS14" s="21">
        <v>6</v>
      </c>
      <c r="DT14" s="21">
        <v>6</v>
      </c>
      <c r="DU14" s="21">
        <v>6</v>
      </c>
      <c r="DV14" s="21">
        <v>6</v>
      </c>
      <c r="DW14" s="21">
        <v>6</v>
      </c>
      <c r="DX14" s="21">
        <v>6</v>
      </c>
      <c r="DY14" s="21">
        <v>6</v>
      </c>
      <c r="DZ14" s="21">
        <v>6</v>
      </c>
      <c r="EA14" s="21">
        <v>6</v>
      </c>
      <c r="EB14" s="21">
        <v>6</v>
      </c>
      <c r="EC14" s="21">
        <v>6</v>
      </c>
      <c r="ED14" s="21">
        <v>6</v>
      </c>
      <c r="EE14" s="21">
        <v>6</v>
      </c>
      <c r="EF14" s="21">
        <v>6</v>
      </c>
      <c r="EG14" s="21">
        <v>6</v>
      </c>
      <c r="EH14" s="21">
        <v>6</v>
      </c>
      <c r="EI14" s="21">
        <v>6</v>
      </c>
      <c r="EJ14" s="21">
        <v>6</v>
      </c>
      <c r="EK14" s="21">
        <v>6</v>
      </c>
      <c r="EL14" s="21">
        <v>6</v>
      </c>
      <c r="EM14" s="21">
        <v>6</v>
      </c>
      <c r="EN14" s="21">
        <v>6</v>
      </c>
      <c r="EO14" s="21">
        <v>6</v>
      </c>
      <c r="EP14" s="21">
        <v>6</v>
      </c>
      <c r="EQ14" s="21">
        <v>6</v>
      </c>
      <c r="ER14" s="21">
        <v>6</v>
      </c>
      <c r="ES14" s="21">
        <v>6</v>
      </c>
      <c r="ET14" s="21">
        <v>6</v>
      </c>
      <c r="EU14" s="21">
        <v>6</v>
      </c>
      <c r="EV14" s="21">
        <v>6</v>
      </c>
      <c r="EW14" s="21">
        <v>6</v>
      </c>
      <c r="EX14" s="21">
        <v>6</v>
      </c>
      <c r="EY14" s="21">
        <v>6</v>
      </c>
      <c r="EZ14" s="21">
        <v>6</v>
      </c>
      <c r="FA14" s="21">
        <v>6</v>
      </c>
      <c r="FB14" s="21">
        <v>6</v>
      </c>
      <c r="FC14" s="21">
        <v>6</v>
      </c>
      <c r="FD14" s="21">
        <v>6</v>
      </c>
      <c r="FE14" s="21">
        <v>6</v>
      </c>
      <c r="FF14" s="21">
        <v>6</v>
      </c>
      <c r="FG14" s="21">
        <v>6</v>
      </c>
      <c r="FH14" s="21">
        <v>6</v>
      </c>
      <c r="FI14" s="21">
        <v>6</v>
      </c>
      <c r="FJ14" s="21">
        <v>6</v>
      </c>
      <c r="FK14" s="21">
        <v>6</v>
      </c>
      <c r="FL14" s="21">
        <v>6</v>
      </c>
      <c r="FM14" s="21">
        <v>6</v>
      </c>
      <c r="FN14" s="21">
        <v>6</v>
      </c>
      <c r="FO14" s="21">
        <v>6</v>
      </c>
      <c r="FP14" s="21">
        <v>6</v>
      </c>
      <c r="FQ14" s="21">
        <v>6</v>
      </c>
      <c r="FR14" s="21">
        <v>6</v>
      </c>
      <c r="FS14" s="21">
        <v>6</v>
      </c>
      <c r="FT14" s="21">
        <v>6</v>
      </c>
      <c r="FU14" s="21">
        <v>6</v>
      </c>
      <c r="FV14" s="21">
        <v>6</v>
      </c>
      <c r="FW14" s="21">
        <v>6</v>
      </c>
      <c r="FX14" s="21">
        <v>6</v>
      </c>
      <c r="FY14" s="21">
        <v>6</v>
      </c>
      <c r="FZ14" s="22"/>
      <c r="GA14" s="11"/>
    </row>
    <row r="15" spans="1:255" x14ac:dyDescent="0.25">
      <c r="A15" t="s">
        <v>401</v>
      </c>
      <c r="C15" s="17">
        <f>C13</f>
        <v>37610642.839208119</v>
      </c>
      <c r="D15" s="17">
        <f t="shared" ref="D15:BO15" si="3">D13</f>
        <v>253832418.12177515</v>
      </c>
      <c r="E15" s="17">
        <f t="shared" si="3"/>
        <v>27538627.698000006</v>
      </c>
      <c r="F15" s="17">
        <f t="shared" si="3"/>
        <v>148542753.82100001</v>
      </c>
      <c r="G15" s="17">
        <f t="shared" si="3"/>
        <v>3650532.8863599985</v>
      </c>
      <c r="H15" s="17">
        <f t="shared" si="3"/>
        <v>8559170.1790000014</v>
      </c>
      <c r="I15" s="17">
        <f t="shared" si="3"/>
        <v>54458995.90200001</v>
      </c>
      <c r="J15" s="17">
        <f t="shared" si="3"/>
        <v>17664758.733999997</v>
      </c>
      <c r="K15" s="17">
        <f t="shared" si="3"/>
        <v>2529489.321</v>
      </c>
      <c r="L15" s="17">
        <f t="shared" si="3"/>
        <v>3120407.4995214129</v>
      </c>
      <c r="M15" s="17">
        <f t="shared" si="3"/>
        <v>5121841.9976199996</v>
      </c>
      <c r="N15" s="17">
        <f t="shared" si="3"/>
        <v>375589887.52865034</v>
      </c>
      <c r="O15" s="17">
        <f t="shared" si="3"/>
        <v>66396973.39990031</v>
      </c>
      <c r="P15" s="17">
        <f t="shared" si="3"/>
        <v>3338701.352</v>
      </c>
      <c r="Q15" s="17">
        <f t="shared" si="3"/>
        <v>285612908.18905896</v>
      </c>
      <c r="R15" s="17">
        <f t="shared" si="3"/>
        <v>60561146.470468</v>
      </c>
      <c r="S15" s="17">
        <f t="shared" si="3"/>
        <v>3268783.9933800003</v>
      </c>
      <c r="T15" s="17">
        <f t="shared" si="3"/>
        <v>2343924.7256960003</v>
      </c>
      <c r="U15" s="17">
        <f t="shared" si="3"/>
        <v>437352.88410200004</v>
      </c>
      <c r="V15" s="17">
        <f t="shared" si="3"/>
        <v>2891879.4470000002</v>
      </c>
      <c r="W15" s="17">
        <f t="shared" si="3"/>
        <v>3183100.9049999998</v>
      </c>
      <c r="X15" s="17">
        <f t="shared" si="3"/>
        <v>771099.01804799994</v>
      </c>
      <c r="Y15" s="17">
        <f t="shared" si="3"/>
        <v>8636166.3732199986</v>
      </c>
      <c r="Z15" s="17">
        <f t="shared" si="3"/>
        <v>2834868.1830500001</v>
      </c>
      <c r="AA15" s="17">
        <f t="shared" si="3"/>
        <v>151585224.47300002</v>
      </c>
      <c r="AB15" s="17">
        <f t="shared" si="3"/>
        <v>25661054.290660262</v>
      </c>
      <c r="AC15" s="17">
        <f t="shared" si="3"/>
        <v>1914720.9081400007</v>
      </c>
      <c r="AD15" s="17">
        <f t="shared" si="3"/>
        <v>4246681.6201910004</v>
      </c>
      <c r="AE15" s="17">
        <f t="shared" si="3"/>
        <v>1265657.9516640001</v>
      </c>
      <c r="AF15" s="17">
        <f t="shared" si="3"/>
        <v>2045822.135886</v>
      </c>
      <c r="AG15" s="17">
        <f t="shared" si="3"/>
        <v>2921697.99345</v>
      </c>
      <c r="AH15" s="17">
        <f t="shared" si="3"/>
        <v>9775253.6507940013</v>
      </c>
      <c r="AI15" s="17">
        <f t="shared" si="3"/>
        <v>4560894.3950000005</v>
      </c>
      <c r="AJ15" s="17">
        <f t="shared" si="3"/>
        <v>2214680.6094200001</v>
      </c>
      <c r="AK15" s="17">
        <f t="shared" si="3"/>
        <v>1839978.8014399998</v>
      </c>
      <c r="AL15" s="17">
        <f t="shared" si="3"/>
        <v>1563751.9510069529</v>
      </c>
      <c r="AM15" s="17">
        <f t="shared" si="3"/>
        <v>3688429.1250879997</v>
      </c>
      <c r="AN15" s="17">
        <f t="shared" si="3"/>
        <v>267956.09186492965</v>
      </c>
      <c r="AO15" s="17">
        <f t="shared" si="3"/>
        <v>31983046.658607997</v>
      </c>
      <c r="AP15" s="17">
        <f t="shared" si="3"/>
        <v>217535109.4405247</v>
      </c>
      <c r="AQ15" s="17">
        <f t="shared" si="3"/>
        <v>1687216.444649</v>
      </c>
      <c r="AR15" s="17">
        <f t="shared" si="3"/>
        <v>353647658.13842762</v>
      </c>
      <c r="AS15" s="17">
        <f t="shared" si="3"/>
        <v>16705963.909082556</v>
      </c>
      <c r="AT15" s="17">
        <f t="shared" si="3"/>
        <v>13498780.236925587</v>
      </c>
      <c r="AU15" s="17">
        <f t="shared" si="3"/>
        <v>2684858.4416960008</v>
      </c>
      <c r="AV15" s="17">
        <f t="shared" si="3"/>
        <v>3258296.5399999996</v>
      </c>
      <c r="AW15" s="17">
        <f t="shared" si="3"/>
        <v>3063970.524284</v>
      </c>
      <c r="AX15" s="17">
        <f t="shared" si="3"/>
        <v>867024.45683000004</v>
      </c>
      <c r="AY15" s="17">
        <f t="shared" si="3"/>
        <v>3823907.9199999995</v>
      </c>
      <c r="AZ15" s="17">
        <f t="shared" si="3"/>
        <v>118152732.09439999</v>
      </c>
      <c r="BA15" s="17">
        <f t="shared" si="3"/>
        <v>69967074.873160243</v>
      </c>
      <c r="BB15" s="17">
        <f t="shared" si="3"/>
        <v>73364291.823560014</v>
      </c>
      <c r="BC15" s="17">
        <f t="shared" si="3"/>
        <v>144320281.79535002</v>
      </c>
      <c r="BD15" s="17">
        <f t="shared" si="3"/>
        <v>20752100.750000004</v>
      </c>
      <c r="BE15" s="17">
        <f t="shared" si="3"/>
        <v>8985753.4580000006</v>
      </c>
      <c r="BF15" s="17">
        <f t="shared" si="3"/>
        <v>176637182.24000001</v>
      </c>
      <c r="BG15" s="17">
        <f t="shared" si="3"/>
        <v>8949604.7400000002</v>
      </c>
      <c r="BH15" s="17">
        <f t="shared" si="3"/>
        <v>4994166.3216399997</v>
      </c>
      <c r="BI15" s="17">
        <f t="shared" si="3"/>
        <v>3496628.1928099999</v>
      </c>
      <c r="BJ15" s="17">
        <f t="shared" si="3"/>
        <v>37961746.056639999</v>
      </c>
      <c r="BK15" s="17">
        <f t="shared" si="3"/>
        <v>263809991.78999999</v>
      </c>
      <c r="BL15" s="17">
        <f t="shared" si="3"/>
        <v>2188498.1040000003</v>
      </c>
      <c r="BM15" s="17">
        <v>3919411.3238441823</v>
      </c>
      <c r="BN15" s="17">
        <f t="shared" si="3"/>
        <v>23414239.869000003</v>
      </c>
      <c r="BO15" s="17">
        <f t="shared" si="3"/>
        <v>9961530.0109700002</v>
      </c>
      <c r="BP15" s="17">
        <f t="shared" ref="BP15:EA15" si="4">BP13</f>
        <v>799743.02535999985</v>
      </c>
      <c r="BQ15" s="17">
        <f t="shared" si="4"/>
        <v>16658257.831529997</v>
      </c>
      <c r="BR15" s="17">
        <f t="shared" si="4"/>
        <v>35371767.910000004</v>
      </c>
      <c r="BS15" s="17">
        <f t="shared" si="4"/>
        <v>7519312.4064500006</v>
      </c>
      <c r="BT15" s="17">
        <f t="shared" si="4"/>
        <v>2125385.8235900006</v>
      </c>
      <c r="BU15" s="17">
        <f t="shared" si="4"/>
        <v>3176555.6740400004</v>
      </c>
      <c r="BV15" s="17">
        <f t="shared" si="4"/>
        <v>6.9849193096160889E-10</v>
      </c>
      <c r="BW15" s="17">
        <f t="shared" si="4"/>
        <v>3735497.4529200001</v>
      </c>
      <c r="BX15" s="17">
        <f t="shared" si="4"/>
        <v>440362.88741999993</v>
      </c>
      <c r="BY15" s="17">
        <f t="shared" si="4"/>
        <v>2027956.2019260004</v>
      </c>
      <c r="BZ15" s="17">
        <f t="shared" si="4"/>
        <v>2306407.2930000001</v>
      </c>
      <c r="CA15" s="17">
        <f t="shared" si="4"/>
        <v>326278.30311699997</v>
      </c>
      <c r="CB15" s="17">
        <f t="shared" si="4"/>
        <v>396213636.67600012</v>
      </c>
      <c r="CC15" s="17">
        <f t="shared" si="4"/>
        <v>2641524.2059599999</v>
      </c>
      <c r="CD15" s="17">
        <f t="shared" si="4"/>
        <v>2688683.7503999998</v>
      </c>
      <c r="CE15" s="17">
        <f t="shared" si="4"/>
        <v>1544196.402</v>
      </c>
      <c r="CF15" s="17">
        <f t="shared" si="4"/>
        <v>1503965.0380460001</v>
      </c>
      <c r="CG15" s="17">
        <f t="shared" si="4"/>
        <v>2656956.4300000002</v>
      </c>
      <c r="CH15" s="17">
        <f t="shared" si="4"/>
        <v>1638724.9456239999</v>
      </c>
      <c r="CI15" s="17">
        <f t="shared" si="4"/>
        <v>4405668.5779999997</v>
      </c>
      <c r="CJ15" s="17">
        <f t="shared" si="4"/>
        <v>603700.78251565853</v>
      </c>
      <c r="CK15" s="17">
        <f t="shared" si="4"/>
        <v>36377540.020219997</v>
      </c>
      <c r="CL15" s="17">
        <f t="shared" si="4"/>
        <v>11314648.144660002</v>
      </c>
      <c r="CM15" s="17">
        <f t="shared" si="4"/>
        <v>7074642.0803800002</v>
      </c>
      <c r="CN15" s="17">
        <f t="shared" si="4"/>
        <v>190092891.93635345</v>
      </c>
      <c r="CO15" s="17">
        <f t="shared" si="4"/>
        <v>60719469.748616152</v>
      </c>
      <c r="CP15" s="17">
        <f t="shared" si="4"/>
        <v>0</v>
      </c>
      <c r="CQ15" s="17">
        <f t="shared" si="4"/>
        <v>6680447.3747210009</v>
      </c>
      <c r="CR15" s="17">
        <f t="shared" si="4"/>
        <v>2914253.9008389995</v>
      </c>
      <c r="CS15" s="17">
        <f t="shared" si="4"/>
        <v>2659383.0819760002</v>
      </c>
      <c r="CT15" s="17">
        <f t="shared" si="4"/>
        <v>1304148.14536</v>
      </c>
      <c r="CU15" s="17">
        <f t="shared" si="4"/>
        <v>3708001.4872960006</v>
      </c>
      <c r="CV15" s="17">
        <f t="shared" si="4"/>
        <v>590418.50990799989</v>
      </c>
      <c r="CW15" s="17">
        <f t="shared" si="4"/>
        <v>2001208.0885590001</v>
      </c>
      <c r="CX15" s="17">
        <f t="shared" si="4"/>
        <v>3241728.8049760005</v>
      </c>
      <c r="CY15" s="17">
        <f t="shared" si="4"/>
        <v>880236.58000000007</v>
      </c>
      <c r="CZ15" s="17">
        <f t="shared" si="4"/>
        <v>13230978.984260291</v>
      </c>
      <c r="DA15" s="17">
        <f t="shared" si="4"/>
        <v>1964229.4389999998</v>
      </c>
      <c r="DB15" s="17">
        <f t="shared" si="4"/>
        <v>3201221.1770000001</v>
      </c>
      <c r="DC15" s="17">
        <f t="shared" si="4"/>
        <v>1850067.990492</v>
      </c>
      <c r="DD15" s="17">
        <f t="shared" si="4"/>
        <v>1566537.1754999999</v>
      </c>
      <c r="DE15" s="17">
        <f t="shared" si="4"/>
        <v>1510031.6259500005</v>
      </c>
      <c r="DF15" s="17">
        <f t="shared" si="4"/>
        <v>130010006.33579999</v>
      </c>
      <c r="DG15" s="17">
        <f t="shared" si="4"/>
        <v>626656.56728299998</v>
      </c>
      <c r="DH15" s="17">
        <f t="shared" si="4"/>
        <v>9010345.1044200025</v>
      </c>
      <c r="DI15" s="17">
        <f t="shared" si="4"/>
        <v>11209940.1536</v>
      </c>
      <c r="DJ15" s="17">
        <f t="shared" si="4"/>
        <v>5694741.8570799995</v>
      </c>
      <c r="DK15" s="17">
        <f t="shared" si="4"/>
        <v>4626758.9744999995</v>
      </c>
      <c r="DL15" s="17">
        <f t="shared" si="4"/>
        <v>38383823.356120005</v>
      </c>
      <c r="DM15" s="17">
        <f t="shared" si="4"/>
        <v>3327224.2655400001</v>
      </c>
      <c r="DN15" s="17">
        <f t="shared" si="4"/>
        <v>6938738.273000001</v>
      </c>
      <c r="DO15" s="17">
        <f t="shared" si="4"/>
        <v>24529244.189999998</v>
      </c>
      <c r="DP15" s="17">
        <f t="shared" si="4"/>
        <v>2580378.12</v>
      </c>
      <c r="DQ15" s="17">
        <f t="shared" si="4"/>
        <v>5.8207660913467407E-10</v>
      </c>
      <c r="DR15" s="17">
        <f t="shared" si="4"/>
        <v>12595433.504000001</v>
      </c>
      <c r="DS15" s="17">
        <f t="shared" si="4"/>
        <v>6791729.5869999994</v>
      </c>
      <c r="DT15" s="17">
        <f t="shared" si="4"/>
        <v>3032727.3464609999</v>
      </c>
      <c r="DU15" s="17">
        <f t="shared" si="4"/>
        <v>3861876.9440000001</v>
      </c>
      <c r="DV15" s="17">
        <f t="shared" si="4"/>
        <v>3249253.4040000001</v>
      </c>
      <c r="DW15" s="17">
        <f t="shared" si="4"/>
        <v>3736488.5469260002</v>
      </c>
      <c r="DX15" s="17">
        <f t="shared" si="4"/>
        <v>999917.34384000034</v>
      </c>
      <c r="DY15" s="17">
        <f t="shared" si="4"/>
        <v>1426404.7788799999</v>
      </c>
      <c r="DZ15" s="17">
        <f t="shared" si="4"/>
        <v>3445547.0411939994</v>
      </c>
      <c r="EA15" s="17">
        <f t="shared" si="4"/>
        <v>1.1641532182693481E-10</v>
      </c>
      <c r="EB15" s="17">
        <f t="shared" ref="EB15:FY15" si="5">EB13</f>
        <v>4173238.3499999996</v>
      </c>
      <c r="EC15" s="17">
        <f t="shared" si="5"/>
        <v>2925947.878</v>
      </c>
      <c r="ED15" s="17">
        <f t="shared" si="5"/>
        <v>0</v>
      </c>
      <c r="EE15" s="17">
        <f t="shared" si="5"/>
        <v>2769736.5459999996</v>
      </c>
      <c r="EF15" s="17">
        <f t="shared" si="5"/>
        <v>13269885.002824999</v>
      </c>
      <c r="EG15" s="17">
        <f t="shared" si="5"/>
        <v>2828005.014</v>
      </c>
      <c r="EH15" s="17">
        <f t="shared" si="5"/>
        <v>3303204.5769999996</v>
      </c>
      <c r="EI15" s="17">
        <f t="shared" si="5"/>
        <v>120831850.597</v>
      </c>
      <c r="EJ15" s="17">
        <f t="shared" si="5"/>
        <v>75028522.403000012</v>
      </c>
      <c r="EK15" s="17">
        <f t="shared" si="5"/>
        <v>3598146.9813699992</v>
      </c>
      <c r="EL15" s="17">
        <f t="shared" si="5"/>
        <v>3472131.3097200003</v>
      </c>
      <c r="EM15" s="17">
        <f t="shared" si="5"/>
        <v>2578106.4401519997</v>
      </c>
      <c r="EN15" s="17">
        <f t="shared" si="5"/>
        <v>8697123.6819999982</v>
      </c>
      <c r="EO15" s="17">
        <f t="shared" si="5"/>
        <v>3076004.611</v>
      </c>
      <c r="EP15" s="17">
        <f t="shared" si="5"/>
        <v>1721850.7198594182</v>
      </c>
      <c r="EQ15" s="17">
        <f t="shared" si="5"/>
        <v>16280767.935727999</v>
      </c>
      <c r="ER15" s="17">
        <v>1547472.3199357663</v>
      </c>
      <c r="ES15" s="17">
        <f t="shared" si="5"/>
        <v>2173353.0224980004</v>
      </c>
      <c r="ET15" s="17">
        <f t="shared" si="5"/>
        <v>2475460.0129999998</v>
      </c>
      <c r="EU15" s="17">
        <f t="shared" si="5"/>
        <v>5765704.5529999994</v>
      </c>
      <c r="EV15" s="17">
        <f t="shared" si="5"/>
        <v>635529.06802000001</v>
      </c>
      <c r="EW15" s="17">
        <f t="shared" si="5"/>
        <v>3161912.1806744393</v>
      </c>
      <c r="EX15" s="17">
        <f t="shared" si="5"/>
        <v>2922722.3816899997</v>
      </c>
      <c r="EY15" s="17">
        <f t="shared" si="5"/>
        <v>7291690.5389999999</v>
      </c>
      <c r="EZ15" s="17">
        <f t="shared" si="5"/>
        <v>1724256.5298420002</v>
      </c>
      <c r="FA15" s="17">
        <f t="shared" si="5"/>
        <v>1024371.2285605602</v>
      </c>
      <c r="FB15" s="17">
        <f t="shared" si="5"/>
        <v>3.3000005641952157E-3</v>
      </c>
      <c r="FC15" s="17">
        <f t="shared" si="5"/>
        <v>10231732.308700001</v>
      </c>
      <c r="FD15" s="17">
        <f t="shared" si="5"/>
        <v>3656738.2670000005</v>
      </c>
      <c r="FE15" s="17">
        <f t="shared" si="5"/>
        <v>1205060.9443880001</v>
      </c>
      <c r="FF15" s="17">
        <f t="shared" si="5"/>
        <v>2730192.4909999999</v>
      </c>
      <c r="FG15" s="17">
        <f t="shared" si="5"/>
        <v>1674474.4070000004</v>
      </c>
      <c r="FH15" s="17">
        <f t="shared" si="5"/>
        <v>539958.49071199994</v>
      </c>
      <c r="FI15" s="17">
        <f t="shared" si="5"/>
        <v>2722111.6705918652</v>
      </c>
      <c r="FJ15" s="17">
        <f t="shared" si="5"/>
        <v>-2.16000119689852E-3</v>
      </c>
      <c r="FK15" s="17">
        <f t="shared" si="5"/>
        <v>0</v>
      </c>
      <c r="FL15" s="17">
        <f t="shared" si="5"/>
        <v>17823759.749767095</v>
      </c>
      <c r="FM15" s="17">
        <f t="shared" si="5"/>
        <v>9620384.1755262502</v>
      </c>
      <c r="FN15" s="17">
        <f t="shared" si="5"/>
        <v>153345064.08099997</v>
      </c>
      <c r="FO15" s="17">
        <f t="shared" si="5"/>
        <v>4.8099999548867345E-3</v>
      </c>
      <c r="FP15" s="17">
        <f t="shared" si="5"/>
        <v>2688052.2659478509</v>
      </c>
      <c r="FQ15" s="17">
        <f t="shared" si="5"/>
        <v>3.249998961109668E-3</v>
      </c>
      <c r="FR15" s="17">
        <f t="shared" si="5"/>
        <v>0</v>
      </c>
      <c r="FS15" s="17">
        <f t="shared" si="5"/>
        <v>240901.23451999982</v>
      </c>
      <c r="FT15" s="17">
        <f t="shared" si="5"/>
        <v>2.8799997526220977E-3</v>
      </c>
      <c r="FU15" s="17">
        <f t="shared" si="5"/>
        <v>6066396.4729499994</v>
      </c>
      <c r="FV15" s="17">
        <f t="shared" si="5"/>
        <v>5367297.0962400008</v>
      </c>
      <c r="FW15" s="17">
        <f t="shared" si="5"/>
        <v>2558784.6400099997</v>
      </c>
      <c r="FX15" s="17">
        <f t="shared" si="5"/>
        <v>911392.60182500002</v>
      </c>
      <c r="FY15" s="17">
        <f t="shared" si="5"/>
        <v>224901880.22</v>
      </c>
      <c r="FZ15" s="11">
        <f>SUM(C15:FY15)</f>
        <v>5068584378.2418098</v>
      </c>
      <c r="GA15" s="23"/>
      <c r="GB15" s="11"/>
      <c r="GC15" s="24"/>
    </row>
    <row r="16" spans="1:255" x14ac:dyDescent="0.25">
      <c r="A16" t="s">
        <v>402</v>
      </c>
      <c r="C16" s="25">
        <v>21514137.390000001</v>
      </c>
      <c r="D16" s="25">
        <v>128918729.34</v>
      </c>
      <c r="E16" s="25">
        <v>15797511.9</v>
      </c>
      <c r="F16" s="25">
        <v>74558614.799999997</v>
      </c>
      <c r="G16" s="25">
        <v>2101706.8199999998</v>
      </c>
      <c r="H16" s="25">
        <v>4410063.4799999995</v>
      </c>
      <c r="I16" s="25">
        <v>27657955.380000003</v>
      </c>
      <c r="J16" s="25">
        <v>8649994.2599999998</v>
      </c>
      <c r="K16" s="25">
        <v>1181313.8400000001</v>
      </c>
      <c r="L16" s="25">
        <v>1895516.5499999998</v>
      </c>
      <c r="M16" s="25">
        <v>3161100.48</v>
      </c>
      <c r="N16" s="25">
        <v>189952988.16999999</v>
      </c>
      <c r="O16" s="25">
        <v>34214088.5</v>
      </c>
      <c r="P16" s="25">
        <v>1485230.3400000003</v>
      </c>
      <c r="Q16" s="25">
        <v>147858904.07000002</v>
      </c>
      <c r="R16" s="25">
        <v>26049334.020000003</v>
      </c>
      <c r="S16" s="25">
        <v>3312867.8400000003</v>
      </c>
      <c r="T16" s="25">
        <v>1107460.44</v>
      </c>
      <c r="U16" s="25">
        <v>225997.25999999998</v>
      </c>
      <c r="V16" s="25">
        <v>1401565.5</v>
      </c>
      <c r="W16" s="25">
        <v>1137384.24</v>
      </c>
      <c r="X16" s="25">
        <v>381700.86</v>
      </c>
      <c r="Y16" s="25">
        <v>3288288.9600000004</v>
      </c>
      <c r="Z16" s="25">
        <v>1380666.4200000002</v>
      </c>
      <c r="AA16" s="25">
        <v>84177764.340000004</v>
      </c>
      <c r="AB16" s="25">
        <v>23895962.779999997</v>
      </c>
      <c r="AC16" s="25">
        <v>824295.3</v>
      </c>
      <c r="AD16" s="25">
        <v>1702496.88</v>
      </c>
      <c r="AE16" s="25">
        <v>623399.94000000006</v>
      </c>
      <c r="AF16" s="25">
        <v>1029906.06</v>
      </c>
      <c r="AG16" s="25">
        <v>1154630.3999999999</v>
      </c>
      <c r="AH16" s="25">
        <v>4925803.38</v>
      </c>
      <c r="AI16" s="25">
        <v>2160560.04</v>
      </c>
      <c r="AJ16" s="25">
        <v>1033136.3400000001</v>
      </c>
      <c r="AK16" s="25">
        <v>1028816.7599999999</v>
      </c>
      <c r="AL16" s="25">
        <v>1024933.4700000001</v>
      </c>
      <c r="AM16" s="25">
        <v>1830739.0199999998</v>
      </c>
      <c r="AN16" s="25">
        <v>399411.55000000005</v>
      </c>
      <c r="AO16" s="25">
        <v>16464839.340000002</v>
      </c>
      <c r="AP16" s="25">
        <v>110880942.11000001</v>
      </c>
      <c r="AQ16" s="25">
        <v>975487.74000000011</v>
      </c>
      <c r="AR16" s="25">
        <v>161554150.05000001</v>
      </c>
      <c r="AS16" s="25">
        <v>7466550.7200000016</v>
      </c>
      <c r="AT16" s="25">
        <v>7173808.2799999993</v>
      </c>
      <c r="AU16" s="25">
        <v>1356139.6199999999</v>
      </c>
      <c r="AV16" s="25">
        <v>1693434.9599999997</v>
      </c>
      <c r="AW16" s="25">
        <v>1550836.26</v>
      </c>
      <c r="AX16" s="25">
        <v>407381.03999999992</v>
      </c>
      <c r="AY16" s="25">
        <v>1859719.14</v>
      </c>
      <c r="AZ16" s="25">
        <v>57245883.11999999</v>
      </c>
      <c r="BA16" s="25">
        <v>35196636.839999996</v>
      </c>
      <c r="BB16" s="25">
        <v>36572007.719999999</v>
      </c>
      <c r="BC16" s="25">
        <v>68386077.480000004</v>
      </c>
      <c r="BD16" s="25">
        <v>9854397.5999999996</v>
      </c>
      <c r="BE16" s="25">
        <v>4382737.92</v>
      </c>
      <c r="BF16" s="25">
        <v>88371190.919999987</v>
      </c>
      <c r="BG16" s="25">
        <v>4616266.3199999994</v>
      </c>
      <c r="BH16" s="25">
        <v>2603130.36</v>
      </c>
      <c r="BI16" s="25">
        <v>1757143.56</v>
      </c>
      <c r="BJ16" s="25">
        <v>19597552.620000001</v>
      </c>
      <c r="BK16" s="25">
        <v>125029931.93999998</v>
      </c>
      <c r="BL16" s="25">
        <v>1138934.1000000001</v>
      </c>
      <c r="BM16" s="25">
        <v>1714626.4800000002</v>
      </c>
      <c r="BN16" s="25">
        <v>11736885.9</v>
      </c>
      <c r="BO16" s="25">
        <v>5082792.4799999995</v>
      </c>
      <c r="BP16" s="25">
        <v>626170.80000000005</v>
      </c>
      <c r="BQ16" s="25">
        <v>10646503.380000001</v>
      </c>
      <c r="BR16" s="25">
        <v>18494517</v>
      </c>
      <c r="BS16" s="25">
        <v>3689065.9199999995</v>
      </c>
      <c r="BT16" s="25">
        <v>1206047.76</v>
      </c>
      <c r="BU16" s="25">
        <v>1528870.86</v>
      </c>
      <c r="BV16" s="25">
        <v>0</v>
      </c>
      <c r="BW16" s="25">
        <v>1950550.44</v>
      </c>
      <c r="BX16" s="25">
        <v>274306.14</v>
      </c>
      <c r="BY16" s="25">
        <v>1099251</v>
      </c>
      <c r="BZ16" s="25">
        <v>1218349.0799999998</v>
      </c>
      <c r="CA16" s="25">
        <v>97835.819999999992</v>
      </c>
      <c r="CB16" s="25">
        <v>194670885.90000001</v>
      </c>
      <c r="CC16" s="25">
        <v>1248040.9200000002</v>
      </c>
      <c r="CD16" s="25">
        <v>1413189.54</v>
      </c>
      <c r="CE16" s="25">
        <v>725538.84</v>
      </c>
      <c r="CF16" s="25">
        <v>724011.53999999992</v>
      </c>
      <c r="CG16" s="25">
        <v>1317695.82</v>
      </c>
      <c r="CH16" s="25">
        <v>826628.7</v>
      </c>
      <c r="CI16" s="25">
        <v>2367348</v>
      </c>
      <c r="CJ16" s="25">
        <v>227099.54</v>
      </c>
      <c r="CK16" s="25">
        <v>19555237.440000001</v>
      </c>
      <c r="CL16" s="25">
        <v>5786499.96</v>
      </c>
      <c r="CM16" s="25">
        <v>3716449.2</v>
      </c>
      <c r="CN16" s="25">
        <v>84405920.309999987</v>
      </c>
      <c r="CO16" s="25">
        <v>32135848.579999998</v>
      </c>
      <c r="CP16" s="25">
        <v>341185.99</v>
      </c>
      <c r="CQ16" s="25">
        <v>3491693.28</v>
      </c>
      <c r="CR16" s="25">
        <v>1561360.5</v>
      </c>
      <c r="CS16" s="25">
        <v>1319203.32</v>
      </c>
      <c r="CT16" s="25">
        <v>712187.82</v>
      </c>
      <c r="CU16" s="25">
        <v>2005340.1599999997</v>
      </c>
      <c r="CV16" s="25">
        <v>277745.22000000003</v>
      </c>
      <c r="CW16" s="25">
        <v>881458.2</v>
      </c>
      <c r="CX16" s="25">
        <v>1545497.5799999998</v>
      </c>
      <c r="CY16" s="25">
        <v>437126.51999999996</v>
      </c>
      <c r="CZ16" s="25">
        <v>6339100.3000000007</v>
      </c>
      <c r="DA16" s="25">
        <v>889353.65999999992</v>
      </c>
      <c r="DB16" s="25">
        <v>1547736.48</v>
      </c>
      <c r="DC16" s="25">
        <v>751672.74</v>
      </c>
      <c r="DD16" s="25">
        <v>693245.94000000006</v>
      </c>
      <c r="DE16" s="25">
        <v>467412.12000000005</v>
      </c>
      <c r="DF16" s="25">
        <v>64440904.799999997</v>
      </c>
      <c r="DG16" s="25">
        <v>266370.12</v>
      </c>
      <c r="DH16" s="25">
        <v>4719163.62</v>
      </c>
      <c r="DI16" s="25">
        <v>6189192.1800000006</v>
      </c>
      <c r="DJ16" s="25">
        <v>2825153.7</v>
      </c>
      <c r="DK16" s="25">
        <v>2242047.06</v>
      </c>
      <c r="DL16" s="25">
        <v>19920072.120000001</v>
      </c>
      <c r="DM16" s="25">
        <v>1729315.2</v>
      </c>
      <c r="DN16" s="25">
        <v>3567457.02</v>
      </c>
      <c r="DO16" s="25">
        <v>12679955.639999999</v>
      </c>
      <c r="DP16" s="25">
        <v>1336000.44</v>
      </c>
      <c r="DQ16" s="25">
        <v>0</v>
      </c>
      <c r="DR16" s="25">
        <v>6388365.5999999996</v>
      </c>
      <c r="DS16" s="25">
        <v>3425695.8600000003</v>
      </c>
      <c r="DT16" s="25">
        <v>1452306.8400000003</v>
      </c>
      <c r="DU16" s="25">
        <v>1893546.8400000003</v>
      </c>
      <c r="DV16" s="25">
        <v>1637843.8199999998</v>
      </c>
      <c r="DW16" s="25">
        <v>1887774.24</v>
      </c>
      <c r="DX16" s="25">
        <v>659318.16</v>
      </c>
      <c r="DY16" s="25">
        <v>1031506.32</v>
      </c>
      <c r="DZ16" s="25">
        <v>1914544.74</v>
      </c>
      <c r="EA16" s="25">
        <v>0</v>
      </c>
      <c r="EB16" s="25">
        <v>2119395.96</v>
      </c>
      <c r="EC16" s="25">
        <v>1449884.4</v>
      </c>
      <c r="ED16" s="25">
        <v>0</v>
      </c>
      <c r="EE16" s="25">
        <v>1432239.36</v>
      </c>
      <c r="EF16" s="25">
        <v>6619602.9000000004</v>
      </c>
      <c r="EG16" s="25">
        <v>1423669.68</v>
      </c>
      <c r="EH16" s="25">
        <v>1617735.24</v>
      </c>
      <c r="EI16" s="25">
        <v>60196854.479999997</v>
      </c>
      <c r="EJ16" s="25">
        <v>38036550.18</v>
      </c>
      <c r="EK16" s="25">
        <v>1974620.5199999998</v>
      </c>
      <c r="EL16" s="25">
        <v>1829544.36</v>
      </c>
      <c r="EM16" s="25">
        <v>1314557.2200000002</v>
      </c>
      <c r="EN16" s="25">
        <v>4469194.5599999996</v>
      </c>
      <c r="EO16" s="25">
        <v>1459809.36</v>
      </c>
      <c r="EP16" s="25">
        <v>930850.79</v>
      </c>
      <c r="EQ16" s="25">
        <v>8180239.7999999998</v>
      </c>
      <c r="ER16" s="25">
        <v>830557.1</v>
      </c>
      <c r="ES16" s="25">
        <v>1074786.3600000001</v>
      </c>
      <c r="ET16" s="25">
        <v>1330096.74</v>
      </c>
      <c r="EU16" s="25">
        <v>2895151.92</v>
      </c>
      <c r="EV16" s="25">
        <v>467827.20000000001</v>
      </c>
      <c r="EW16" s="25">
        <v>2035729.83</v>
      </c>
      <c r="EX16" s="25">
        <v>1393146.3</v>
      </c>
      <c r="EY16" s="25">
        <v>2594935.4400000004</v>
      </c>
      <c r="EZ16" s="25">
        <v>830749.8600000001</v>
      </c>
      <c r="FA16" s="25">
        <v>23097.16</v>
      </c>
      <c r="FB16" s="25">
        <v>50079.48</v>
      </c>
      <c r="FC16" s="25">
        <v>4841384.58</v>
      </c>
      <c r="FD16" s="25">
        <v>1884320.4599999997</v>
      </c>
      <c r="FE16" s="25">
        <v>598519.98</v>
      </c>
      <c r="FF16" s="25">
        <v>1395565.3800000001</v>
      </c>
      <c r="FG16" s="25">
        <v>902095.38</v>
      </c>
      <c r="FH16" s="25">
        <v>306726.42</v>
      </c>
      <c r="FI16" s="25">
        <v>0</v>
      </c>
      <c r="FJ16" s="25">
        <v>0</v>
      </c>
      <c r="FK16" s="25">
        <v>0</v>
      </c>
      <c r="FL16" s="25">
        <v>9305021.9399999995</v>
      </c>
      <c r="FM16" s="25">
        <v>8914873.5800000001</v>
      </c>
      <c r="FN16" s="25">
        <v>67669021.980000004</v>
      </c>
      <c r="FO16" s="25">
        <v>0</v>
      </c>
      <c r="FP16" s="25">
        <v>0</v>
      </c>
      <c r="FQ16" s="25">
        <v>0</v>
      </c>
      <c r="FR16" s="25">
        <v>0</v>
      </c>
      <c r="FS16" s="25">
        <v>0</v>
      </c>
      <c r="FT16" s="25">
        <v>0</v>
      </c>
      <c r="FU16" s="25">
        <v>3098425.86</v>
      </c>
      <c r="FV16" s="25">
        <v>2643338.8199999994</v>
      </c>
      <c r="FW16" s="25">
        <v>1267529.46</v>
      </c>
      <c r="FX16" s="25">
        <v>494577.66</v>
      </c>
      <c r="FY16" s="25">
        <v>111822046.96999997</v>
      </c>
      <c r="FZ16" s="26">
        <f>SUM(C16:FY16)</f>
        <v>2527268533.0499997</v>
      </c>
      <c r="GA16" s="11"/>
      <c r="GD16" s="11"/>
    </row>
    <row r="17" spans="1:255" s="19" customFormat="1" x14ac:dyDescent="0.25">
      <c r="A17" s="19" t="s">
        <v>403</v>
      </c>
      <c r="C17" s="18">
        <f>IF(C15-C16&lt;0,0,ROUND((C15-C16)/C14,2))</f>
        <v>2682750.91</v>
      </c>
      <c r="D17" s="18">
        <f t="shared" ref="D17:BO17" si="6">IF(D15-D16&lt;0,0,ROUND((D15-D16)/D14,2))</f>
        <v>20818948.129999999</v>
      </c>
      <c r="E17" s="18">
        <f t="shared" si="6"/>
        <v>1956852.63</v>
      </c>
      <c r="F17" s="18">
        <f t="shared" si="6"/>
        <v>12330689.84</v>
      </c>
      <c r="G17" s="18">
        <f t="shared" si="6"/>
        <v>258137.68</v>
      </c>
      <c r="H17" s="18">
        <f t="shared" si="6"/>
        <v>691517.78</v>
      </c>
      <c r="I17" s="18">
        <f t="shared" si="6"/>
        <v>4466840.09</v>
      </c>
      <c r="J17" s="18">
        <f t="shared" si="6"/>
        <v>1502460.75</v>
      </c>
      <c r="K17" s="18">
        <f t="shared" si="6"/>
        <v>224695.91</v>
      </c>
      <c r="L17" s="18">
        <f t="shared" si="6"/>
        <v>204148.49</v>
      </c>
      <c r="M17" s="18">
        <f t="shared" si="6"/>
        <v>326790.25</v>
      </c>
      <c r="N17" s="18">
        <f t="shared" si="6"/>
        <v>30939483.23</v>
      </c>
      <c r="O17" s="18">
        <f t="shared" si="6"/>
        <v>5363814.1500000004</v>
      </c>
      <c r="P17" s="18">
        <f t="shared" si="6"/>
        <v>308911.84000000003</v>
      </c>
      <c r="Q17" s="18">
        <f t="shared" si="6"/>
        <v>22959000.690000001</v>
      </c>
      <c r="R17" s="18">
        <f t="shared" si="6"/>
        <v>5751968.7400000002</v>
      </c>
      <c r="S17" s="18">
        <f t="shared" si="6"/>
        <v>0</v>
      </c>
      <c r="T17" s="18">
        <f t="shared" si="6"/>
        <v>206077.38</v>
      </c>
      <c r="U17" s="18">
        <f t="shared" si="6"/>
        <v>35225.94</v>
      </c>
      <c r="V17" s="18">
        <f t="shared" si="6"/>
        <v>248385.66</v>
      </c>
      <c r="W17" s="18">
        <f t="shared" si="6"/>
        <v>340952.78</v>
      </c>
      <c r="X17" s="18">
        <f t="shared" si="6"/>
        <v>64899.69</v>
      </c>
      <c r="Y17" s="18">
        <f t="shared" si="6"/>
        <v>891312.9</v>
      </c>
      <c r="Z17" s="18">
        <f t="shared" si="6"/>
        <v>242366.96</v>
      </c>
      <c r="AA17" s="18">
        <f t="shared" si="6"/>
        <v>11234576.689999999</v>
      </c>
      <c r="AB17" s="18">
        <f t="shared" si="6"/>
        <v>294181.92</v>
      </c>
      <c r="AC17" s="18">
        <f t="shared" si="6"/>
        <v>181737.60000000001</v>
      </c>
      <c r="AD17" s="18">
        <f t="shared" si="6"/>
        <v>424030.79</v>
      </c>
      <c r="AE17" s="18">
        <f t="shared" si="6"/>
        <v>107043</v>
      </c>
      <c r="AF17" s="18">
        <f t="shared" si="6"/>
        <v>169319.35</v>
      </c>
      <c r="AG17" s="18">
        <f t="shared" si="6"/>
        <v>294511.27</v>
      </c>
      <c r="AH17" s="18">
        <f t="shared" si="6"/>
        <v>808241.71</v>
      </c>
      <c r="AI17" s="18">
        <f t="shared" si="6"/>
        <v>400055.73</v>
      </c>
      <c r="AJ17" s="18">
        <f t="shared" si="6"/>
        <v>196924.04</v>
      </c>
      <c r="AK17" s="18">
        <f t="shared" si="6"/>
        <v>135193.67000000001</v>
      </c>
      <c r="AL17" s="18">
        <f t="shared" si="6"/>
        <v>89803.08</v>
      </c>
      <c r="AM17" s="18">
        <f t="shared" si="6"/>
        <v>309615.02</v>
      </c>
      <c r="AN17" s="18">
        <f t="shared" si="6"/>
        <v>0</v>
      </c>
      <c r="AO17" s="18">
        <f t="shared" si="6"/>
        <v>2586367.89</v>
      </c>
      <c r="AP17" s="18">
        <f t="shared" si="6"/>
        <v>17775694.559999999</v>
      </c>
      <c r="AQ17" s="18">
        <f t="shared" si="6"/>
        <v>118621.45</v>
      </c>
      <c r="AR17" s="18">
        <f t="shared" si="6"/>
        <v>32015584.68</v>
      </c>
      <c r="AS17" s="18">
        <f t="shared" si="6"/>
        <v>1539902.2</v>
      </c>
      <c r="AT17" s="18">
        <f t="shared" si="6"/>
        <v>1054161.99</v>
      </c>
      <c r="AU17" s="18">
        <f t="shared" si="6"/>
        <v>221453.14</v>
      </c>
      <c r="AV17" s="18">
        <f t="shared" si="6"/>
        <v>260810.26</v>
      </c>
      <c r="AW17" s="18">
        <f t="shared" si="6"/>
        <v>252189.04</v>
      </c>
      <c r="AX17" s="18">
        <f t="shared" si="6"/>
        <v>76607.240000000005</v>
      </c>
      <c r="AY17" s="18">
        <f t="shared" si="6"/>
        <v>327364.8</v>
      </c>
      <c r="AZ17" s="18">
        <f t="shared" si="6"/>
        <v>10151141.5</v>
      </c>
      <c r="BA17" s="18">
        <f t="shared" si="6"/>
        <v>5795073.0099999998</v>
      </c>
      <c r="BB17" s="18">
        <f t="shared" si="6"/>
        <v>6132047.3499999996</v>
      </c>
      <c r="BC17" s="18">
        <f t="shared" si="6"/>
        <v>12655700.720000001</v>
      </c>
      <c r="BD17" s="18">
        <f t="shared" si="6"/>
        <v>1816283.86</v>
      </c>
      <c r="BE17" s="18">
        <f t="shared" si="6"/>
        <v>767169.26</v>
      </c>
      <c r="BF17" s="18">
        <f t="shared" si="6"/>
        <v>14710998.550000001</v>
      </c>
      <c r="BG17" s="18">
        <f t="shared" si="6"/>
        <v>722223.07</v>
      </c>
      <c r="BH17" s="18">
        <f t="shared" si="6"/>
        <v>398505.99</v>
      </c>
      <c r="BI17" s="18">
        <f t="shared" si="6"/>
        <v>289914.11</v>
      </c>
      <c r="BJ17" s="18">
        <f t="shared" si="6"/>
        <v>3060698.91</v>
      </c>
      <c r="BK17" s="18">
        <f t="shared" si="6"/>
        <v>23130009.98</v>
      </c>
      <c r="BL17" s="18">
        <f t="shared" si="6"/>
        <v>174927.33</v>
      </c>
      <c r="BM17" s="18">
        <v>367464.14</v>
      </c>
      <c r="BN17" s="18">
        <f t="shared" si="6"/>
        <v>1946225.66</v>
      </c>
      <c r="BO17" s="18">
        <f t="shared" si="6"/>
        <v>813122.92</v>
      </c>
      <c r="BP17" s="18">
        <f t="shared" ref="BP17:EA17" si="7">IF(BP15-BP16&lt;0,0,ROUND((BP15-BP16)/BP14,2))</f>
        <v>28928.7</v>
      </c>
      <c r="BQ17" s="18">
        <f t="shared" si="7"/>
        <v>1001959.08</v>
      </c>
      <c r="BR17" s="18">
        <f t="shared" si="7"/>
        <v>2812875.15</v>
      </c>
      <c r="BS17" s="18">
        <f t="shared" si="7"/>
        <v>638374.41</v>
      </c>
      <c r="BT17" s="18">
        <f t="shared" si="7"/>
        <v>153223.01</v>
      </c>
      <c r="BU17" s="18">
        <f t="shared" si="7"/>
        <v>274614.14</v>
      </c>
      <c r="BV17" s="18">
        <f t="shared" si="7"/>
        <v>0</v>
      </c>
      <c r="BW17" s="18">
        <f t="shared" si="7"/>
        <v>297491.17</v>
      </c>
      <c r="BX17" s="18">
        <f t="shared" si="7"/>
        <v>27676.12</v>
      </c>
      <c r="BY17" s="18">
        <f t="shared" si="7"/>
        <v>154784.20000000001</v>
      </c>
      <c r="BZ17" s="18">
        <f t="shared" si="7"/>
        <v>181343.04</v>
      </c>
      <c r="CA17" s="18">
        <f t="shared" si="7"/>
        <v>38073.75</v>
      </c>
      <c r="CB17" s="18">
        <f t="shared" si="7"/>
        <v>33590458.460000001</v>
      </c>
      <c r="CC17" s="18">
        <f t="shared" si="7"/>
        <v>232247.21</v>
      </c>
      <c r="CD17" s="18">
        <f t="shared" si="7"/>
        <v>212582.37</v>
      </c>
      <c r="CE17" s="18">
        <f t="shared" si="7"/>
        <v>136442.93</v>
      </c>
      <c r="CF17" s="18">
        <f t="shared" si="7"/>
        <v>129992.25</v>
      </c>
      <c r="CG17" s="18">
        <f t="shared" si="7"/>
        <v>223210.1</v>
      </c>
      <c r="CH17" s="18">
        <f t="shared" si="7"/>
        <v>135349.37</v>
      </c>
      <c r="CI17" s="18">
        <f t="shared" si="7"/>
        <v>339720.1</v>
      </c>
      <c r="CJ17" s="18">
        <f t="shared" si="7"/>
        <v>62766.87</v>
      </c>
      <c r="CK17" s="18">
        <f t="shared" si="7"/>
        <v>2803717.1</v>
      </c>
      <c r="CL17" s="18">
        <f t="shared" si="7"/>
        <v>921358.03</v>
      </c>
      <c r="CM17" s="18">
        <f t="shared" si="7"/>
        <v>559698.81000000006</v>
      </c>
      <c r="CN17" s="18">
        <f t="shared" si="7"/>
        <v>17614495.27</v>
      </c>
      <c r="CO17" s="18">
        <f t="shared" si="7"/>
        <v>4763936.8600000003</v>
      </c>
      <c r="CP17" s="18">
        <f t="shared" si="7"/>
        <v>0</v>
      </c>
      <c r="CQ17" s="18">
        <f t="shared" si="7"/>
        <v>531459.02</v>
      </c>
      <c r="CR17" s="18">
        <f t="shared" si="7"/>
        <v>225482.23</v>
      </c>
      <c r="CS17" s="18">
        <f t="shared" si="7"/>
        <v>223363.29</v>
      </c>
      <c r="CT17" s="18">
        <f t="shared" si="7"/>
        <v>98660.05</v>
      </c>
      <c r="CU17" s="18">
        <f t="shared" si="7"/>
        <v>283776.89</v>
      </c>
      <c r="CV17" s="18">
        <f t="shared" si="7"/>
        <v>52112.21</v>
      </c>
      <c r="CW17" s="18">
        <f t="shared" si="7"/>
        <v>186624.98</v>
      </c>
      <c r="CX17" s="18">
        <f t="shared" si="7"/>
        <v>282705.2</v>
      </c>
      <c r="CY17" s="18">
        <f t="shared" si="7"/>
        <v>73851.679999999993</v>
      </c>
      <c r="CZ17" s="18">
        <f t="shared" si="7"/>
        <v>1148646.45</v>
      </c>
      <c r="DA17" s="18">
        <f t="shared" si="7"/>
        <v>179145.96</v>
      </c>
      <c r="DB17" s="18">
        <f t="shared" si="7"/>
        <v>275580.78000000003</v>
      </c>
      <c r="DC17" s="18">
        <f t="shared" si="7"/>
        <v>183065.88</v>
      </c>
      <c r="DD17" s="18">
        <f t="shared" si="7"/>
        <v>145548.54</v>
      </c>
      <c r="DE17" s="18">
        <f t="shared" si="7"/>
        <v>173769.92</v>
      </c>
      <c r="DF17" s="18">
        <f t="shared" si="7"/>
        <v>10928183.59</v>
      </c>
      <c r="DG17" s="18">
        <f t="shared" si="7"/>
        <v>60047.74</v>
      </c>
      <c r="DH17" s="18">
        <f t="shared" si="7"/>
        <v>715196.91</v>
      </c>
      <c r="DI17" s="18">
        <f t="shared" si="7"/>
        <v>836791.33</v>
      </c>
      <c r="DJ17" s="18">
        <f t="shared" si="7"/>
        <v>478264.69</v>
      </c>
      <c r="DK17" s="18">
        <f t="shared" si="7"/>
        <v>397451.99</v>
      </c>
      <c r="DL17" s="18">
        <f t="shared" si="7"/>
        <v>3077291.87</v>
      </c>
      <c r="DM17" s="18">
        <f t="shared" si="7"/>
        <v>266318.18</v>
      </c>
      <c r="DN17" s="18">
        <f t="shared" si="7"/>
        <v>561880.21</v>
      </c>
      <c r="DO17" s="18">
        <f t="shared" si="7"/>
        <v>1974881.43</v>
      </c>
      <c r="DP17" s="18">
        <f t="shared" si="7"/>
        <v>207396.28</v>
      </c>
      <c r="DQ17" s="18">
        <f t="shared" si="7"/>
        <v>0</v>
      </c>
      <c r="DR17" s="18">
        <f t="shared" si="7"/>
        <v>1034511.32</v>
      </c>
      <c r="DS17" s="18">
        <f t="shared" si="7"/>
        <v>561005.62</v>
      </c>
      <c r="DT17" s="18">
        <f t="shared" si="7"/>
        <v>263403.42</v>
      </c>
      <c r="DU17" s="18">
        <f t="shared" si="7"/>
        <v>328055.02</v>
      </c>
      <c r="DV17" s="18">
        <f t="shared" si="7"/>
        <v>268568.26</v>
      </c>
      <c r="DW17" s="18">
        <f t="shared" si="7"/>
        <v>308119.05</v>
      </c>
      <c r="DX17" s="18">
        <f t="shared" si="7"/>
        <v>56766.53</v>
      </c>
      <c r="DY17" s="18">
        <f t="shared" si="7"/>
        <v>65816.41</v>
      </c>
      <c r="DZ17" s="18">
        <f t="shared" si="7"/>
        <v>255167.05</v>
      </c>
      <c r="EA17" s="18">
        <f t="shared" si="7"/>
        <v>0</v>
      </c>
      <c r="EB17" s="18">
        <f t="shared" ref="EB17:FX17" si="8">IF(EB15-EB16&lt;0,0,ROUND((EB15-EB16)/EB14,2))</f>
        <v>342307.07</v>
      </c>
      <c r="EC17" s="18">
        <f t="shared" si="8"/>
        <v>246010.58</v>
      </c>
      <c r="ED17" s="18">
        <f t="shared" si="8"/>
        <v>0</v>
      </c>
      <c r="EE17" s="18">
        <f t="shared" si="8"/>
        <v>222916.2</v>
      </c>
      <c r="EF17" s="18">
        <f t="shared" si="8"/>
        <v>1108380.3500000001</v>
      </c>
      <c r="EG17" s="18">
        <f t="shared" si="8"/>
        <v>234055.89</v>
      </c>
      <c r="EH17" s="18">
        <f t="shared" si="8"/>
        <v>280911.56</v>
      </c>
      <c r="EI17" s="18">
        <f t="shared" si="8"/>
        <v>10105832.689999999</v>
      </c>
      <c r="EJ17" s="18">
        <f t="shared" si="8"/>
        <v>6165328.7000000002</v>
      </c>
      <c r="EK17" s="18">
        <f t="shared" si="8"/>
        <v>270587.74</v>
      </c>
      <c r="EL17" s="18">
        <f t="shared" si="8"/>
        <v>273764.49</v>
      </c>
      <c r="EM17" s="18">
        <f t="shared" si="8"/>
        <v>210591.54</v>
      </c>
      <c r="EN17" s="18">
        <f t="shared" si="8"/>
        <v>704654.85</v>
      </c>
      <c r="EO17" s="18">
        <f t="shared" si="8"/>
        <v>269365.88</v>
      </c>
      <c r="EP17" s="18">
        <f t="shared" si="8"/>
        <v>131833.32</v>
      </c>
      <c r="EQ17" s="18">
        <f t="shared" si="8"/>
        <v>1350088.02</v>
      </c>
      <c r="ER17" s="18">
        <v>119485.87</v>
      </c>
      <c r="ES17" s="18">
        <f t="shared" si="8"/>
        <v>183094.44</v>
      </c>
      <c r="ET17" s="18">
        <f t="shared" si="8"/>
        <v>190893.88</v>
      </c>
      <c r="EU17" s="18">
        <f t="shared" si="8"/>
        <v>478425.44</v>
      </c>
      <c r="EV17" s="18">
        <f t="shared" si="8"/>
        <v>27950.31</v>
      </c>
      <c r="EW17" s="18">
        <f t="shared" si="8"/>
        <v>187697.06</v>
      </c>
      <c r="EX17" s="18">
        <f t="shared" si="8"/>
        <v>254929.35</v>
      </c>
      <c r="EY17" s="18">
        <f t="shared" si="8"/>
        <v>782792.52</v>
      </c>
      <c r="EZ17" s="18">
        <f t="shared" si="8"/>
        <v>148917.78</v>
      </c>
      <c r="FA17" s="18">
        <f t="shared" si="8"/>
        <v>166879.01</v>
      </c>
      <c r="FB17" s="18">
        <f t="shared" si="8"/>
        <v>0</v>
      </c>
      <c r="FC17" s="18">
        <f t="shared" si="8"/>
        <v>898391.29</v>
      </c>
      <c r="FD17" s="18">
        <f t="shared" si="8"/>
        <v>295402.96999999997</v>
      </c>
      <c r="FE17" s="18">
        <f t="shared" si="8"/>
        <v>101090.16</v>
      </c>
      <c r="FF17" s="18">
        <f t="shared" si="8"/>
        <v>222437.85</v>
      </c>
      <c r="FG17" s="18">
        <f t="shared" si="8"/>
        <v>128729.84</v>
      </c>
      <c r="FH17" s="18">
        <f t="shared" si="8"/>
        <v>38872.01</v>
      </c>
      <c r="FI17" s="18">
        <f t="shared" si="8"/>
        <v>453685.28</v>
      </c>
      <c r="FJ17" s="18">
        <f t="shared" si="8"/>
        <v>0</v>
      </c>
      <c r="FK17" s="18">
        <f t="shared" si="8"/>
        <v>0</v>
      </c>
      <c r="FL17" s="18">
        <f t="shared" si="8"/>
        <v>1419789.63</v>
      </c>
      <c r="FM17" s="18">
        <f t="shared" si="8"/>
        <v>117585.1</v>
      </c>
      <c r="FN17" s="18">
        <f t="shared" si="8"/>
        <v>14279340.35</v>
      </c>
      <c r="FO17" s="18">
        <f t="shared" si="8"/>
        <v>0</v>
      </c>
      <c r="FP17" s="18">
        <f t="shared" si="8"/>
        <v>448008.71</v>
      </c>
      <c r="FQ17" s="18">
        <f t="shared" si="8"/>
        <v>0</v>
      </c>
      <c r="FR17" s="18">
        <f t="shared" si="8"/>
        <v>0</v>
      </c>
      <c r="FS17" s="18">
        <f t="shared" si="8"/>
        <v>40150.21</v>
      </c>
      <c r="FT17" s="18">
        <f t="shared" si="8"/>
        <v>0</v>
      </c>
      <c r="FU17" s="18">
        <f t="shared" si="8"/>
        <v>494661.77</v>
      </c>
      <c r="FV17" s="18">
        <f t="shared" si="8"/>
        <v>453993.05</v>
      </c>
      <c r="FW17" s="18">
        <f t="shared" si="8"/>
        <v>215209.2</v>
      </c>
      <c r="FX17" s="18">
        <f t="shared" si="8"/>
        <v>69469.16</v>
      </c>
      <c r="FY17" s="18">
        <f>IF(FY15-FY16&lt;0,0,ROUND((FY15-FY16)/FY14,2))+0.03</f>
        <v>18846638.91</v>
      </c>
      <c r="FZ17" s="11">
        <f>SUM(C17:FY17)</f>
        <v>423647108.40999997</v>
      </c>
      <c r="GB17" s="18"/>
    </row>
    <row r="18" spans="1:255" x14ac:dyDescent="0.25"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27"/>
      <c r="GB18" s="27"/>
      <c r="GC18" s="24"/>
    </row>
    <row r="19" spans="1:255" x14ac:dyDescent="0.25">
      <c r="A19" s="28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29"/>
      <c r="FZ19" s="11"/>
    </row>
    <row r="20" spans="1:255" s="28" customFormat="1" ht="13" x14ac:dyDescent="0.3">
      <c r="A20" s="30" t="s">
        <v>404</v>
      </c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</row>
    <row r="21" spans="1:255" s="28" customFormat="1" x14ac:dyDescent="0.25">
      <c r="A21" s="55" t="s">
        <v>405</v>
      </c>
      <c r="C21" s="31">
        <v>-18412.740000000002</v>
      </c>
      <c r="D21" s="31">
        <v>-22537.57</v>
      </c>
      <c r="E21" s="31">
        <v>-18423</v>
      </c>
      <c r="F21" s="31">
        <v>0</v>
      </c>
      <c r="G21" s="31">
        <v>0</v>
      </c>
      <c r="H21" s="31">
        <v>0</v>
      </c>
      <c r="I21" s="31">
        <v>-20011.13</v>
      </c>
      <c r="J21" s="31">
        <v>-11739.24</v>
      </c>
      <c r="K21" s="31">
        <v>0</v>
      </c>
      <c r="L21" s="31">
        <v>-8806.58</v>
      </c>
      <c r="M21" s="31">
        <v>0</v>
      </c>
      <c r="N21" s="31">
        <v>0</v>
      </c>
      <c r="O21" s="31">
        <v>-21511.79</v>
      </c>
      <c r="P21" s="31">
        <v>0</v>
      </c>
      <c r="Q21" s="31">
        <v>-15731.52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1">
        <v>0</v>
      </c>
      <c r="Y21" s="31">
        <v>0</v>
      </c>
      <c r="Z21" s="31">
        <v>0</v>
      </c>
      <c r="AA21" s="31">
        <v>-33612.269999999997</v>
      </c>
      <c r="AB21" s="31">
        <v>-24391.59</v>
      </c>
      <c r="AC21" s="31">
        <v>0</v>
      </c>
      <c r="AD21" s="31">
        <v>0</v>
      </c>
      <c r="AE21" s="31">
        <v>0</v>
      </c>
      <c r="AF21" s="31">
        <v>0</v>
      </c>
      <c r="AG21" s="31">
        <v>0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0</v>
      </c>
      <c r="AO21" s="31">
        <v>-10654.78</v>
      </c>
      <c r="AP21" s="31">
        <v>-44547.93</v>
      </c>
      <c r="AQ21" s="31">
        <v>0</v>
      </c>
      <c r="AR21" s="31">
        <v>-20970.939999999999</v>
      </c>
      <c r="AS21" s="31">
        <v>-9311.35</v>
      </c>
      <c r="AT21" s="31">
        <v>0</v>
      </c>
      <c r="AU21" s="31">
        <v>0</v>
      </c>
      <c r="AV21" s="31">
        <v>0</v>
      </c>
      <c r="AW21" s="31">
        <v>0</v>
      </c>
      <c r="AX21" s="31">
        <v>0</v>
      </c>
      <c r="AY21" s="31">
        <v>0</v>
      </c>
      <c r="AZ21" s="31">
        <v>-6560.67</v>
      </c>
      <c r="BA21" s="31">
        <v>-5154.8100000000004</v>
      </c>
      <c r="BB21" s="31">
        <v>-4393.3</v>
      </c>
      <c r="BC21" s="31">
        <v>0</v>
      </c>
      <c r="BD21" s="31">
        <v>-2831.24</v>
      </c>
      <c r="BE21" s="31">
        <v>0</v>
      </c>
      <c r="BF21" s="31">
        <v>-20015.34</v>
      </c>
      <c r="BG21" s="31">
        <v>-585.78</v>
      </c>
      <c r="BH21" s="31">
        <v>0</v>
      </c>
      <c r="BI21" s="31">
        <v>0</v>
      </c>
      <c r="BJ21" s="31">
        <v>0</v>
      </c>
      <c r="BK21" s="31">
        <v>-4038.24</v>
      </c>
      <c r="BL21" s="31">
        <v>0</v>
      </c>
      <c r="BM21" s="31">
        <v>0</v>
      </c>
      <c r="BN21" s="31">
        <v>0</v>
      </c>
      <c r="BO21" s="31">
        <v>0</v>
      </c>
      <c r="BP21" s="31">
        <v>0</v>
      </c>
      <c r="BQ21" s="31">
        <v>0</v>
      </c>
      <c r="BR21" s="31">
        <v>0</v>
      </c>
      <c r="BS21" s="31">
        <v>0</v>
      </c>
      <c r="BT21" s="31">
        <v>0</v>
      </c>
      <c r="BU21" s="31">
        <v>0</v>
      </c>
      <c r="BV21" s="31">
        <v>0</v>
      </c>
      <c r="BW21" s="31">
        <v>0</v>
      </c>
      <c r="BX21" s="31">
        <v>0</v>
      </c>
      <c r="BY21" s="31">
        <v>0</v>
      </c>
      <c r="BZ21" s="31">
        <v>0</v>
      </c>
      <c r="CA21" s="31">
        <v>0</v>
      </c>
      <c r="CB21" s="31">
        <v>-40858.14</v>
      </c>
      <c r="CC21" s="31">
        <v>0</v>
      </c>
      <c r="CD21" s="31">
        <v>0</v>
      </c>
      <c r="CE21" s="31">
        <v>0</v>
      </c>
      <c r="CF21" s="31">
        <v>0</v>
      </c>
      <c r="CG21" s="31">
        <v>0</v>
      </c>
      <c r="CH21" s="31">
        <v>0</v>
      </c>
      <c r="CI21" s="31">
        <v>0</v>
      </c>
      <c r="CJ21" s="31">
        <v>0</v>
      </c>
      <c r="CK21" s="31">
        <v>0</v>
      </c>
      <c r="CL21" s="31">
        <v>0</v>
      </c>
      <c r="CM21" s="31">
        <v>0</v>
      </c>
      <c r="CN21" s="31">
        <v>-37014.86</v>
      </c>
      <c r="CO21" s="31">
        <v>-18492.88</v>
      </c>
      <c r="CP21" s="31">
        <v>0</v>
      </c>
      <c r="CQ21" s="31">
        <v>0</v>
      </c>
      <c r="CR21" s="31">
        <v>0</v>
      </c>
      <c r="CS21" s="31">
        <v>0</v>
      </c>
      <c r="CT21" s="31">
        <v>0</v>
      </c>
      <c r="CU21" s="31">
        <v>0</v>
      </c>
      <c r="CV21" s="31">
        <v>0</v>
      </c>
      <c r="CW21" s="31">
        <v>0</v>
      </c>
      <c r="CX21" s="31">
        <v>0</v>
      </c>
      <c r="CY21" s="31">
        <v>0</v>
      </c>
      <c r="CZ21" s="31">
        <v>-2083.21</v>
      </c>
      <c r="DA21" s="31">
        <v>0</v>
      </c>
      <c r="DB21" s="31">
        <v>0</v>
      </c>
      <c r="DC21" s="31">
        <v>0</v>
      </c>
      <c r="DD21" s="31">
        <v>0</v>
      </c>
      <c r="DE21" s="31">
        <v>0</v>
      </c>
      <c r="DF21" s="31">
        <v>-29781.54</v>
      </c>
      <c r="DG21" s="31">
        <v>0</v>
      </c>
      <c r="DH21" s="31">
        <v>-10014.450000000001</v>
      </c>
      <c r="DI21" s="31">
        <v>0</v>
      </c>
      <c r="DJ21" s="31">
        <v>0</v>
      </c>
      <c r="DK21" s="31">
        <v>0</v>
      </c>
      <c r="DL21" s="31">
        <v>-6153.97</v>
      </c>
      <c r="DM21" s="31">
        <v>0</v>
      </c>
      <c r="DN21" s="31">
        <v>0</v>
      </c>
      <c r="DO21" s="31">
        <v>0</v>
      </c>
      <c r="DP21" s="31">
        <v>0</v>
      </c>
      <c r="DQ21" s="31">
        <v>0</v>
      </c>
      <c r="DR21" s="31">
        <v>0</v>
      </c>
      <c r="DS21" s="31">
        <v>0</v>
      </c>
      <c r="DT21" s="31">
        <v>0</v>
      </c>
      <c r="DU21" s="31">
        <v>0</v>
      </c>
      <c r="DV21" s="31">
        <v>0</v>
      </c>
      <c r="DW21" s="31">
        <v>0</v>
      </c>
      <c r="DX21" s="31">
        <v>0</v>
      </c>
      <c r="DY21" s="31">
        <v>0</v>
      </c>
      <c r="DZ21" s="31">
        <v>0</v>
      </c>
      <c r="EA21" s="31">
        <v>0</v>
      </c>
      <c r="EB21" s="31">
        <v>0</v>
      </c>
      <c r="EC21" s="31">
        <v>0</v>
      </c>
      <c r="ED21" s="31">
        <v>0</v>
      </c>
      <c r="EE21" s="31">
        <v>0</v>
      </c>
      <c r="EF21" s="31">
        <v>0</v>
      </c>
      <c r="EG21" s="31">
        <v>0</v>
      </c>
      <c r="EH21" s="31">
        <v>0</v>
      </c>
      <c r="EI21" s="31">
        <v>0</v>
      </c>
      <c r="EJ21" s="31">
        <v>0</v>
      </c>
      <c r="EK21" s="31">
        <v>0</v>
      </c>
      <c r="EL21" s="31">
        <v>-8365.43</v>
      </c>
      <c r="EM21" s="31">
        <v>0</v>
      </c>
      <c r="EN21" s="31">
        <v>0</v>
      </c>
      <c r="EO21" s="31">
        <v>0</v>
      </c>
      <c r="EP21" s="31">
        <v>0</v>
      </c>
      <c r="EQ21" s="31">
        <v>0</v>
      </c>
      <c r="ER21" s="31">
        <v>0</v>
      </c>
      <c r="ES21" s="31">
        <v>0</v>
      </c>
      <c r="ET21" s="31">
        <v>0</v>
      </c>
      <c r="EU21" s="31">
        <v>0</v>
      </c>
      <c r="EV21" s="31">
        <v>0</v>
      </c>
      <c r="EW21" s="31">
        <v>0</v>
      </c>
      <c r="EX21" s="31">
        <v>0</v>
      </c>
      <c r="EY21" s="31">
        <v>0</v>
      </c>
      <c r="EZ21" s="31">
        <v>0</v>
      </c>
      <c r="FA21" s="31">
        <v>0</v>
      </c>
      <c r="FB21" s="31">
        <v>0</v>
      </c>
      <c r="FC21" s="31">
        <v>-16460.939999999999</v>
      </c>
      <c r="FD21" s="31">
        <v>0</v>
      </c>
      <c r="FE21" s="31">
        <v>0</v>
      </c>
      <c r="FF21" s="31">
        <v>0</v>
      </c>
      <c r="FG21" s="31">
        <v>0</v>
      </c>
      <c r="FH21" s="31">
        <v>0</v>
      </c>
      <c r="FI21" s="31">
        <v>0</v>
      </c>
      <c r="FJ21" s="31">
        <v>0</v>
      </c>
      <c r="FK21" s="31">
        <v>0</v>
      </c>
      <c r="FL21" s="31">
        <v>-19410.939999999999</v>
      </c>
      <c r="FM21" s="31">
        <v>0</v>
      </c>
      <c r="FN21" s="31">
        <v>-13459.12</v>
      </c>
      <c r="FO21" s="31">
        <v>0</v>
      </c>
      <c r="FP21" s="31">
        <v>0</v>
      </c>
      <c r="FQ21" s="31">
        <v>0</v>
      </c>
      <c r="FR21" s="31">
        <v>0</v>
      </c>
      <c r="FS21" s="31">
        <v>0</v>
      </c>
      <c r="FT21" s="31">
        <v>0</v>
      </c>
      <c r="FU21" s="31">
        <v>0</v>
      </c>
      <c r="FV21" s="31">
        <v>0</v>
      </c>
      <c r="FW21" s="31">
        <v>0</v>
      </c>
      <c r="FX21" s="31">
        <v>0</v>
      </c>
      <c r="FY21" s="31">
        <v>0</v>
      </c>
      <c r="FZ21" s="28">
        <f>SUM(C21:FY21)</f>
        <v>-526337.28999999992</v>
      </c>
    </row>
    <row r="22" spans="1:255" s="28" customFormat="1" x14ac:dyDescent="0.25">
      <c r="A22" s="55" t="s">
        <v>406</v>
      </c>
      <c r="C22" s="31">
        <v>0</v>
      </c>
      <c r="D22" s="31">
        <v>-457131.37999999995</v>
      </c>
      <c r="E22" s="31">
        <v>0</v>
      </c>
      <c r="F22" s="31">
        <v>-190978.92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v>-78877.37</v>
      </c>
      <c r="O22" s="31">
        <v>-81943.33</v>
      </c>
      <c r="P22" s="31">
        <v>0</v>
      </c>
      <c r="Q22" s="31">
        <v>-395485.16000000003</v>
      </c>
      <c r="R22" s="31">
        <v>0</v>
      </c>
      <c r="S22" s="31">
        <v>0</v>
      </c>
      <c r="T22" s="31">
        <v>0</v>
      </c>
      <c r="U22" s="31">
        <v>0</v>
      </c>
      <c r="V22" s="31">
        <v>0</v>
      </c>
      <c r="W22" s="31">
        <v>0</v>
      </c>
      <c r="X22" s="31">
        <v>0</v>
      </c>
      <c r="Y22" s="31">
        <v>0</v>
      </c>
      <c r="Z22" s="31">
        <v>0</v>
      </c>
      <c r="AA22" s="31">
        <v>-363984.67</v>
      </c>
      <c r="AB22" s="31">
        <v>-119289.58</v>
      </c>
      <c r="AC22" s="31">
        <v>0</v>
      </c>
      <c r="AD22" s="31">
        <v>0</v>
      </c>
      <c r="AE22" s="31">
        <v>0</v>
      </c>
      <c r="AF22" s="31">
        <v>0</v>
      </c>
      <c r="AG22" s="31">
        <v>0</v>
      </c>
      <c r="AH22" s="31">
        <v>0</v>
      </c>
      <c r="AI22" s="31">
        <v>0</v>
      </c>
      <c r="AJ22" s="31">
        <v>0</v>
      </c>
      <c r="AK22" s="31">
        <v>0</v>
      </c>
      <c r="AL22" s="31">
        <v>0</v>
      </c>
      <c r="AM22" s="31">
        <v>0</v>
      </c>
      <c r="AN22" s="31">
        <v>0</v>
      </c>
      <c r="AO22" s="31">
        <v>0</v>
      </c>
      <c r="AP22" s="31">
        <v>-206383.55</v>
      </c>
      <c r="AQ22" s="31">
        <v>0</v>
      </c>
      <c r="AR22" s="31">
        <v>-1636589.4300000002</v>
      </c>
      <c r="AS22" s="31">
        <v>0</v>
      </c>
      <c r="AT22" s="31">
        <v>-52815.46</v>
      </c>
      <c r="AU22" s="31">
        <v>0</v>
      </c>
      <c r="AV22" s="31">
        <v>0</v>
      </c>
      <c r="AW22" s="31">
        <v>0</v>
      </c>
      <c r="AX22" s="31">
        <v>0</v>
      </c>
      <c r="AY22" s="31">
        <v>0</v>
      </c>
      <c r="AZ22" s="31">
        <v>-254756.49</v>
      </c>
      <c r="BA22" s="31">
        <v>-13864.58</v>
      </c>
      <c r="BB22" s="31">
        <v>0</v>
      </c>
      <c r="BC22" s="31">
        <v>-44679</v>
      </c>
      <c r="BD22" s="31">
        <v>0</v>
      </c>
      <c r="BE22" s="31">
        <v>0</v>
      </c>
      <c r="BF22" s="31">
        <v>-369514.57999999996</v>
      </c>
      <c r="BG22" s="31">
        <v>0</v>
      </c>
      <c r="BH22" s="31">
        <v>0</v>
      </c>
      <c r="BI22" s="31">
        <v>0</v>
      </c>
      <c r="BJ22" s="31">
        <v>-231364.78999999998</v>
      </c>
      <c r="BK22" s="31">
        <v>-812535.57</v>
      </c>
      <c r="BL22" s="31">
        <v>0</v>
      </c>
      <c r="BM22" s="31">
        <v>0</v>
      </c>
      <c r="BN22" s="31">
        <v>0</v>
      </c>
      <c r="BO22" s="31">
        <v>0</v>
      </c>
      <c r="BP22" s="31">
        <v>0</v>
      </c>
      <c r="BQ22" s="31">
        <v>-42338.45</v>
      </c>
      <c r="BR22" s="31">
        <v>0</v>
      </c>
      <c r="BS22" s="31">
        <v>0</v>
      </c>
      <c r="BT22" s="31">
        <v>0</v>
      </c>
      <c r="BU22" s="31">
        <v>0</v>
      </c>
      <c r="BV22" s="31">
        <v>0</v>
      </c>
      <c r="BW22" s="31">
        <v>0</v>
      </c>
      <c r="BX22" s="31">
        <v>0</v>
      </c>
      <c r="BY22" s="31">
        <v>0</v>
      </c>
      <c r="BZ22" s="31">
        <v>0</v>
      </c>
      <c r="CA22" s="31">
        <v>0</v>
      </c>
      <c r="CB22" s="31">
        <v>-462797.55</v>
      </c>
      <c r="CC22" s="31">
        <v>0</v>
      </c>
      <c r="CD22" s="31">
        <v>0</v>
      </c>
      <c r="CE22" s="31">
        <v>0</v>
      </c>
      <c r="CF22" s="31">
        <v>0</v>
      </c>
      <c r="CG22" s="31">
        <v>0</v>
      </c>
      <c r="CH22" s="31">
        <v>0</v>
      </c>
      <c r="CI22" s="31">
        <v>0</v>
      </c>
      <c r="CJ22" s="31">
        <v>0</v>
      </c>
      <c r="CK22" s="31">
        <v>-18702.38</v>
      </c>
      <c r="CL22" s="31">
        <v>0</v>
      </c>
      <c r="CM22" s="31">
        <v>0</v>
      </c>
      <c r="CN22" s="31">
        <v>-249998.66999999998</v>
      </c>
      <c r="CO22" s="31">
        <v>-294046.01</v>
      </c>
      <c r="CP22" s="31">
        <v>0</v>
      </c>
      <c r="CQ22" s="31">
        <v>0</v>
      </c>
      <c r="CR22" s="31">
        <v>0</v>
      </c>
      <c r="CS22" s="31">
        <v>0</v>
      </c>
      <c r="CT22" s="31">
        <v>0</v>
      </c>
      <c r="CU22" s="31">
        <v>0</v>
      </c>
      <c r="CV22" s="31">
        <v>0</v>
      </c>
      <c r="CW22" s="31">
        <v>0</v>
      </c>
      <c r="CX22" s="31">
        <v>0</v>
      </c>
      <c r="CY22" s="31">
        <v>0</v>
      </c>
      <c r="CZ22" s="31">
        <v>0</v>
      </c>
      <c r="DA22" s="31">
        <v>0</v>
      </c>
      <c r="DB22" s="31">
        <v>0</v>
      </c>
      <c r="DC22" s="31">
        <v>0</v>
      </c>
      <c r="DD22" s="31">
        <v>0</v>
      </c>
      <c r="DE22" s="31">
        <v>0</v>
      </c>
      <c r="DF22" s="31">
        <v>-59542.299999999996</v>
      </c>
      <c r="DG22" s="31">
        <v>0</v>
      </c>
      <c r="DH22" s="31">
        <v>0</v>
      </c>
      <c r="DI22" s="31">
        <v>0</v>
      </c>
      <c r="DJ22" s="31">
        <v>0</v>
      </c>
      <c r="DK22" s="31">
        <v>0</v>
      </c>
      <c r="DL22" s="31">
        <v>0</v>
      </c>
      <c r="DM22" s="31">
        <v>0</v>
      </c>
      <c r="DN22" s="31">
        <v>0</v>
      </c>
      <c r="DO22" s="31">
        <v>0</v>
      </c>
      <c r="DP22" s="31">
        <v>0</v>
      </c>
      <c r="DQ22" s="31">
        <v>0</v>
      </c>
      <c r="DR22" s="31">
        <v>0</v>
      </c>
      <c r="DS22" s="31">
        <v>0</v>
      </c>
      <c r="DT22" s="31">
        <v>0</v>
      </c>
      <c r="DU22" s="31">
        <v>0</v>
      </c>
      <c r="DV22" s="31">
        <v>0</v>
      </c>
      <c r="DW22" s="31">
        <v>0</v>
      </c>
      <c r="DX22" s="31">
        <v>0</v>
      </c>
      <c r="DY22" s="31">
        <v>0</v>
      </c>
      <c r="DZ22" s="31">
        <v>0</v>
      </c>
      <c r="EA22" s="31">
        <v>0</v>
      </c>
      <c r="EB22" s="31">
        <v>0</v>
      </c>
      <c r="EC22" s="31">
        <v>0</v>
      </c>
      <c r="ED22" s="31">
        <v>0</v>
      </c>
      <c r="EE22" s="31">
        <v>0</v>
      </c>
      <c r="EF22" s="31">
        <v>0</v>
      </c>
      <c r="EG22" s="31">
        <v>0</v>
      </c>
      <c r="EH22" s="31">
        <v>0</v>
      </c>
      <c r="EI22" s="31">
        <v>-210237.51</v>
      </c>
      <c r="EJ22" s="31">
        <v>-145737.66</v>
      </c>
      <c r="EK22" s="31">
        <v>0</v>
      </c>
      <c r="EL22" s="31">
        <v>0</v>
      </c>
      <c r="EM22" s="31">
        <v>0</v>
      </c>
      <c r="EN22" s="31">
        <v>0</v>
      </c>
      <c r="EO22" s="31">
        <v>0</v>
      </c>
      <c r="EP22" s="31">
        <v>0</v>
      </c>
      <c r="EQ22" s="31">
        <v>0</v>
      </c>
      <c r="ER22" s="31">
        <v>0</v>
      </c>
      <c r="ES22" s="31">
        <v>0</v>
      </c>
      <c r="ET22" s="31">
        <v>0</v>
      </c>
      <c r="EU22" s="31">
        <v>0</v>
      </c>
      <c r="EV22" s="31">
        <v>0</v>
      </c>
      <c r="EW22" s="31">
        <v>0</v>
      </c>
      <c r="EX22" s="31">
        <v>0</v>
      </c>
      <c r="EY22" s="31">
        <v>0</v>
      </c>
      <c r="EZ22" s="31">
        <v>0</v>
      </c>
      <c r="FA22" s="31">
        <v>0</v>
      </c>
      <c r="FB22" s="31">
        <v>0</v>
      </c>
      <c r="FC22" s="31">
        <v>0</v>
      </c>
      <c r="FD22" s="31">
        <v>0</v>
      </c>
      <c r="FE22" s="31">
        <v>0</v>
      </c>
      <c r="FF22" s="31">
        <v>0</v>
      </c>
      <c r="FG22" s="31">
        <v>0</v>
      </c>
      <c r="FH22" s="31">
        <v>0</v>
      </c>
      <c r="FI22" s="31">
        <v>0</v>
      </c>
      <c r="FJ22" s="31">
        <v>0</v>
      </c>
      <c r="FK22" s="31">
        <v>0</v>
      </c>
      <c r="FL22" s="31">
        <v>-117753.76</v>
      </c>
      <c r="FM22" s="31">
        <v>-60502.990000000005</v>
      </c>
      <c r="FN22" s="31">
        <v>-487037.13999999996</v>
      </c>
      <c r="FO22" s="31">
        <v>0</v>
      </c>
      <c r="FP22" s="31">
        <v>0</v>
      </c>
      <c r="FQ22" s="31">
        <v>0</v>
      </c>
      <c r="FR22" s="31">
        <v>0</v>
      </c>
      <c r="FS22" s="31">
        <v>0</v>
      </c>
      <c r="FT22" s="31">
        <v>0</v>
      </c>
      <c r="FU22" s="31">
        <v>0</v>
      </c>
      <c r="FV22" s="31">
        <v>0</v>
      </c>
      <c r="FW22" s="31">
        <v>0</v>
      </c>
      <c r="FX22" s="31">
        <v>0</v>
      </c>
      <c r="FY22" s="31">
        <v>-1914686.3299999998</v>
      </c>
      <c r="FZ22" s="28">
        <f>SUM(C22:FY22)</f>
        <v>-9373574.6099999994</v>
      </c>
    </row>
    <row r="23" spans="1:255" s="33" customFormat="1" x14ac:dyDescent="0.25">
      <c r="A23" s="55" t="s">
        <v>407</v>
      </c>
      <c r="C23" s="31">
        <v>0</v>
      </c>
      <c r="D23" s="31">
        <v>-83595.570000000007</v>
      </c>
      <c r="E23" s="31">
        <v>3969.73</v>
      </c>
      <c r="F23" s="31">
        <v>-5937.79</v>
      </c>
      <c r="G23" s="31">
        <v>0</v>
      </c>
      <c r="H23" s="31">
        <v>0</v>
      </c>
      <c r="I23" s="31">
        <v>28742.981464619283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35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 s="31">
        <v>0</v>
      </c>
      <c r="AC23" s="31">
        <v>0</v>
      </c>
      <c r="AD23" s="31">
        <v>5805.2709964836249</v>
      </c>
      <c r="AE23" s="31">
        <v>0</v>
      </c>
      <c r="AF23" s="31">
        <v>0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1">
        <v>0</v>
      </c>
      <c r="AQ23" s="31">
        <v>0</v>
      </c>
      <c r="AR23" s="35">
        <v>0</v>
      </c>
      <c r="AS23" s="35">
        <v>0</v>
      </c>
      <c r="AT23" s="31">
        <v>0</v>
      </c>
      <c r="AU23" s="31">
        <v>0</v>
      </c>
      <c r="AV23" s="31">
        <v>0</v>
      </c>
      <c r="AW23" s="31">
        <v>0</v>
      </c>
      <c r="AX23" s="31">
        <v>0</v>
      </c>
      <c r="AY23" s="31">
        <v>0</v>
      </c>
      <c r="AZ23" s="31">
        <v>0</v>
      </c>
      <c r="BA23" s="31">
        <v>0</v>
      </c>
      <c r="BB23" s="31">
        <v>0</v>
      </c>
      <c r="BC23" s="31">
        <v>148203.01</v>
      </c>
      <c r="BD23" s="31">
        <v>0</v>
      </c>
      <c r="BE23" s="31">
        <v>0</v>
      </c>
      <c r="BF23" s="31">
        <v>0</v>
      </c>
      <c r="BG23" s="31">
        <v>0</v>
      </c>
      <c r="BH23" s="31">
        <v>0</v>
      </c>
      <c r="BI23" s="31">
        <v>0</v>
      </c>
      <c r="BJ23" s="31">
        <v>0</v>
      </c>
      <c r="BK23" s="31">
        <v>0</v>
      </c>
      <c r="BL23" s="31">
        <v>0</v>
      </c>
      <c r="BM23" s="31">
        <v>0</v>
      </c>
      <c r="BN23" s="31">
        <v>0</v>
      </c>
      <c r="BO23" s="31">
        <v>0</v>
      </c>
      <c r="BP23" s="31">
        <v>0</v>
      </c>
      <c r="BQ23" s="31">
        <v>13144.304867697492</v>
      </c>
      <c r="BR23" s="31">
        <v>0</v>
      </c>
      <c r="BS23" s="31">
        <v>0</v>
      </c>
      <c r="BT23" s="31">
        <v>0</v>
      </c>
      <c r="BU23" s="31">
        <v>0</v>
      </c>
      <c r="BV23" s="31">
        <v>0</v>
      </c>
      <c r="BW23" s="31">
        <v>0</v>
      </c>
      <c r="BX23" s="31">
        <v>0</v>
      </c>
      <c r="BY23" s="31">
        <v>0</v>
      </c>
      <c r="BZ23" s="31">
        <v>0</v>
      </c>
      <c r="CA23" s="31">
        <v>0</v>
      </c>
      <c r="CB23" s="31">
        <v>1211.4012998945157</v>
      </c>
      <c r="CC23" s="31">
        <v>0</v>
      </c>
      <c r="CD23" s="31">
        <v>0</v>
      </c>
      <c r="CE23" s="31">
        <v>0</v>
      </c>
      <c r="CF23" s="31">
        <v>0</v>
      </c>
      <c r="CG23" s="31">
        <v>0</v>
      </c>
      <c r="CH23" s="31">
        <v>0</v>
      </c>
      <c r="CI23" s="31">
        <v>0</v>
      </c>
      <c r="CJ23" s="31">
        <v>0</v>
      </c>
      <c r="CK23" s="31">
        <v>18957.84</v>
      </c>
      <c r="CL23" s="31">
        <v>0</v>
      </c>
      <c r="CM23" s="31">
        <v>0</v>
      </c>
      <c r="CN23" s="31">
        <v>0</v>
      </c>
      <c r="CO23" s="31">
        <v>0</v>
      </c>
      <c r="CP23" s="31">
        <v>0</v>
      </c>
      <c r="CQ23" s="31">
        <v>0</v>
      </c>
      <c r="CR23" s="31">
        <v>0</v>
      </c>
      <c r="CS23" s="31">
        <v>0</v>
      </c>
      <c r="CT23" s="31">
        <v>0</v>
      </c>
      <c r="CU23" s="31">
        <v>0</v>
      </c>
      <c r="CV23" s="31">
        <v>0</v>
      </c>
      <c r="CW23" s="31">
        <v>0</v>
      </c>
      <c r="CX23" s="31">
        <v>0</v>
      </c>
      <c r="CY23" s="31">
        <v>0</v>
      </c>
      <c r="CZ23" s="31">
        <v>0</v>
      </c>
      <c r="DA23" s="31">
        <v>0</v>
      </c>
      <c r="DB23" s="31">
        <v>0</v>
      </c>
      <c r="DC23" s="31">
        <v>0</v>
      </c>
      <c r="DD23" s="31">
        <v>0</v>
      </c>
      <c r="DE23" s="31">
        <v>0</v>
      </c>
      <c r="DF23" s="31">
        <v>0</v>
      </c>
      <c r="DG23" s="31">
        <v>0</v>
      </c>
      <c r="DH23" s="31">
        <v>0</v>
      </c>
      <c r="DI23" s="31">
        <v>-3117.7152101712418</v>
      </c>
      <c r="DJ23" s="31">
        <v>0</v>
      </c>
      <c r="DK23" s="31">
        <v>0</v>
      </c>
      <c r="DL23" s="31">
        <v>0</v>
      </c>
      <c r="DM23" s="31">
        <v>0</v>
      </c>
      <c r="DN23" s="31">
        <v>0</v>
      </c>
      <c r="DO23" s="31">
        <v>0</v>
      </c>
      <c r="DP23" s="31">
        <v>0</v>
      </c>
      <c r="DQ23" s="31">
        <v>0</v>
      </c>
      <c r="DR23" s="31">
        <v>0</v>
      </c>
      <c r="DS23" s="31">
        <v>0</v>
      </c>
      <c r="DT23" s="31">
        <v>0</v>
      </c>
      <c r="DU23" s="31">
        <v>0</v>
      </c>
      <c r="DV23" s="31">
        <v>0</v>
      </c>
      <c r="DW23" s="31">
        <v>0</v>
      </c>
      <c r="DX23" s="31">
        <v>0</v>
      </c>
      <c r="DY23" s="31">
        <v>0</v>
      </c>
      <c r="DZ23" s="31">
        <v>0</v>
      </c>
      <c r="EA23" s="31">
        <v>0</v>
      </c>
      <c r="EB23" s="31">
        <v>0</v>
      </c>
      <c r="EC23" s="31">
        <v>0</v>
      </c>
      <c r="ED23" s="31">
        <v>0</v>
      </c>
      <c r="EE23" s="31">
        <v>0</v>
      </c>
      <c r="EF23" s="31">
        <v>0</v>
      </c>
      <c r="EG23" s="31">
        <v>0</v>
      </c>
      <c r="EH23" s="31">
        <v>0</v>
      </c>
      <c r="EI23" s="31">
        <v>0</v>
      </c>
      <c r="EJ23" s="31">
        <v>0</v>
      </c>
      <c r="EK23" s="31">
        <v>0</v>
      </c>
      <c r="EL23" s="31">
        <v>0</v>
      </c>
      <c r="EM23" s="31">
        <v>0</v>
      </c>
      <c r="EN23" s="31">
        <v>0</v>
      </c>
      <c r="EO23" s="31">
        <v>0</v>
      </c>
      <c r="EP23" s="31">
        <v>0</v>
      </c>
      <c r="EQ23" s="31">
        <v>2919.6823720419779</v>
      </c>
      <c r="ER23" s="31">
        <v>0</v>
      </c>
      <c r="ES23" s="31">
        <v>0</v>
      </c>
      <c r="ET23" s="31">
        <v>0</v>
      </c>
      <c r="EU23" s="31">
        <v>0</v>
      </c>
      <c r="EV23" s="31">
        <v>0</v>
      </c>
      <c r="EW23" s="31">
        <v>0</v>
      </c>
      <c r="EX23" s="31">
        <v>0</v>
      </c>
      <c r="EY23" s="31">
        <v>0</v>
      </c>
      <c r="EZ23" s="31">
        <v>0</v>
      </c>
      <c r="FA23" s="31">
        <v>0</v>
      </c>
      <c r="FB23" s="31">
        <v>0</v>
      </c>
      <c r="FC23" s="31">
        <v>0</v>
      </c>
      <c r="FD23" s="31">
        <v>0</v>
      </c>
      <c r="FE23" s="31">
        <v>0</v>
      </c>
      <c r="FF23" s="31">
        <v>0</v>
      </c>
      <c r="FG23" s="31">
        <v>0</v>
      </c>
      <c r="FH23" s="31">
        <v>0</v>
      </c>
      <c r="FI23" s="31">
        <v>0</v>
      </c>
      <c r="FJ23" s="31">
        <v>0</v>
      </c>
      <c r="FK23" s="31">
        <v>0</v>
      </c>
      <c r="FL23" s="31">
        <v>0</v>
      </c>
      <c r="FM23" s="31">
        <v>0</v>
      </c>
      <c r="FN23" s="31">
        <v>0</v>
      </c>
      <c r="FO23" s="31">
        <v>0</v>
      </c>
      <c r="FP23" s="31">
        <v>0</v>
      </c>
      <c r="FQ23" s="31">
        <v>0</v>
      </c>
      <c r="FR23" s="31">
        <v>0</v>
      </c>
      <c r="FS23" s="31">
        <v>0</v>
      </c>
      <c r="FT23" s="31">
        <v>0</v>
      </c>
      <c r="FU23" s="31">
        <v>0</v>
      </c>
      <c r="FV23" s="31">
        <v>0</v>
      </c>
      <c r="FW23" s="31">
        <v>0</v>
      </c>
      <c r="FX23" s="31">
        <v>0</v>
      </c>
      <c r="FY23" s="28">
        <v>-557524.39000000013</v>
      </c>
      <c r="FZ23" s="28">
        <f>SUM(C23:FY23)</f>
        <v>-427221.24420943449</v>
      </c>
      <c r="GA23" s="28"/>
      <c r="GB23" s="28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</row>
    <row r="24" spans="1:255" s="33" customFormat="1" x14ac:dyDescent="0.25">
      <c r="A24" s="55" t="s">
        <v>408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1">
        <v>0</v>
      </c>
      <c r="W24" s="31">
        <v>0</v>
      </c>
      <c r="X24" s="31">
        <v>0</v>
      </c>
      <c r="Y24" s="31">
        <v>0</v>
      </c>
      <c r="Z24" s="31">
        <v>0</v>
      </c>
      <c r="AA24" s="31">
        <v>0</v>
      </c>
      <c r="AB24" s="31">
        <v>0</v>
      </c>
      <c r="AC24" s="31">
        <v>0</v>
      </c>
      <c r="AD24" s="31">
        <v>0</v>
      </c>
      <c r="AE24" s="31">
        <v>0</v>
      </c>
      <c r="AF24" s="31">
        <v>0</v>
      </c>
      <c r="AG24" s="31">
        <v>0</v>
      </c>
      <c r="AH24" s="31">
        <v>0</v>
      </c>
      <c r="AI24" s="31">
        <v>0</v>
      </c>
      <c r="AJ24" s="31">
        <v>0</v>
      </c>
      <c r="AK24" s="31">
        <v>0</v>
      </c>
      <c r="AL24" s="31">
        <v>0</v>
      </c>
      <c r="AM24" s="31">
        <v>0</v>
      </c>
      <c r="AN24" s="31">
        <v>0</v>
      </c>
      <c r="AO24" s="31">
        <v>0</v>
      </c>
      <c r="AP24" s="31">
        <v>0</v>
      </c>
      <c r="AQ24" s="31">
        <v>0</v>
      </c>
      <c r="AR24" s="31">
        <v>0</v>
      </c>
      <c r="AS24" s="31">
        <v>0</v>
      </c>
      <c r="AT24" s="31">
        <v>0</v>
      </c>
      <c r="AU24" s="31">
        <v>0</v>
      </c>
      <c r="AV24" s="31">
        <v>0</v>
      </c>
      <c r="AW24" s="31">
        <v>0</v>
      </c>
      <c r="AX24" s="31">
        <v>0</v>
      </c>
      <c r="AY24" s="31">
        <v>0</v>
      </c>
      <c r="AZ24" s="31">
        <v>0</v>
      </c>
      <c r="BA24" s="31">
        <v>0</v>
      </c>
      <c r="BB24" s="31">
        <v>0</v>
      </c>
      <c r="BC24" s="31">
        <v>0</v>
      </c>
      <c r="BD24" s="31">
        <v>0</v>
      </c>
      <c r="BE24" s="31">
        <v>0</v>
      </c>
      <c r="BF24" s="31">
        <v>0</v>
      </c>
      <c r="BG24" s="31">
        <v>0</v>
      </c>
      <c r="BH24" s="31">
        <v>0</v>
      </c>
      <c r="BI24" s="31">
        <v>0</v>
      </c>
      <c r="BJ24" s="31">
        <v>0</v>
      </c>
      <c r="BK24" s="31">
        <v>0</v>
      </c>
      <c r="BL24" s="31">
        <v>0</v>
      </c>
      <c r="BM24" s="31">
        <v>0</v>
      </c>
      <c r="BN24" s="31">
        <v>0</v>
      </c>
      <c r="BO24" s="31">
        <v>0</v>
      </c>
      <c r="BP24" s="31">
        <v>0</v>
      </c>
      <c r="BQ24" s="31">
        <v>0</v>
      </c>
      <c r="BR24" s="31">
        <v>0</v>
      </c>
      <c r="BS24" s="31">
        <v>0</v>
      </c>
      <c r="BT24" s="31">
        <v>0</v>
      </c>
      <c r="BU24" s="31">
        <v>0</v>
      </c>
      <c r="BV24" s="31">
        <v>0</v>
      </c>
      <c r="BW24" s="31">
        <v>0</v>
      </c>
      <c r="BX24" s="31">
        <v>0</v>
      </c>
      <c r="BY24" s="31">
        <v>0</v>
      </c>
      <c r="BZ24" s="31">
        <v>0</v>
      </c>
      <c r="CA24" s="31">
        <v>0</v>
      </c>
      <c r="CB24" s="31">
        <v>0</v>
      </c>
      <c r="CC24" s="31">
        <v>0</v>
      </c>
      <c r="CD24" s="31">
        <v>0</v>
      </c>
      <c r="CE24" s="34">
        <v>-700</v>
      </c>
      <c r="CF24" s="31">
        <v>0</v>
      </c>
      <c r="CG24" s="31">
        <v>0</v>
      </c>
      <c r="CH24" s="31">
        <v>0</v>
      </c>
      <c r="CI24" s="31">
        <v>0</v>
      </c>
      <c r="CJ24" s="31">
        <v>0</v>
      </c>
      <c r="CK24" s="31">
        <v>0</v>
      </c>
      <c r="CL24" s="31">
        <v>0</v>
      </c>
      <c r="CM24" s="31">
        <v>0</v>
      </c>
      <c r="CN24" s="31">
        <v>0</v>
      </c>
      <c r="CO24" s="31">
        <v>0</v>
      </c>
      <c r="CP24" s="31">
        <v>0</v>
      </c>
      <c r="CQ24" s="31">
        <v>0</v>
      </c>
      <c r="CR24" s="31">
        <v>0</v>
      </c>
      <c r="CS24" s="31">
        <v>0</v>
      </c>
      <c r="CT24" s="31">
        <v>0</v>
      </c>
      <c r="CU24" s="31">
        <v>0</v>
      </c>
      <c r="CV24" s="31">
        <v>0</v>
      </c>
      <c r="CW24" s="31">
        <v>0</v>
      </c>
      <c r="CX24" s="31">
        <v>0</v>
      </c>
      <c r="CY24" s="35">
        <v>0</v>
      </c>
      <c r="CZ24" s="31">
        <v>0</v>
      </c>
      <c r="DA24" s="31">
        <v>0</v>
      </c>
      <c r="DB24" s="31">
        <v>0</v>
      </c>
      <c r="DC24" s="31">
        <v>0</v>
      </c>
      <c r="DD24" s="31">
        <v>0</v>
      </c>
      <c r="DE24" s="31">
        <v>0</v>
      </c>
      <c r="DF24" s="31">
        <v>0</v>
      </c>
      <c r="DG24" s="31">
        <v>0</v>
      </c>
      <c r="DH24" s="31">
        <v>0</v>
      </c>
      <c r="DI24" s="31">
        <v>0</v>
      </c>
      <c r="DJ24" s="31">
        <v>0</v>
      </c>
      <c r="DK24" s="31">
        <v>0</v>
      </c>
      <c r="DL24" s="31">
        <v>0</v>
      </c>
      <c r="DM24" s="31">
        <v>0</v>
      </c>
      <c r="DN24" s="31">
        <v>0</v>
      </c>
      <c r="DO24" s="31">
        <v>0</v>
      </c>
      <c r="DP24" s="31">
        <v>0</v>
      </c>
      <c r="DQ24" s="31">
        <v>0</v>
      </c>
      <c r="DR24" s="31">
        <v>0</v>
      </c>
      <c r="DS24" s="31">
        <v>0</v>
      </c>
      <c r="DT24" s="31">
        <v>0</v>
      </c>
      <c r="DU24" s="31">
        <v>0</v>
      </c>
      <c r="DV24" s="31">
        <v>0</v>
      </c>
      <c r="DW24" s="31">
        <v>0</v>
      </c>
      <c r="DX24" s="31">
        <v>0</v>
      </c>
      <c r="DY24" s="31">
        <v>0</v>
      </c>
      <c r="DZ24" s="31">
        <v>0</v>
      </c>
      <c r="EA24" s="31">
        <v>0</v>
      </c>
      <c r="EB24" s="31">
        <v>0</v>
      </c>
      <c r="EC24" s="31">
        <v>0</v>
      </c>
      <c r="ED24" s="32">
        <v>0</v>
      </c>
      <c r="EE24" s="31">
        <v>0</v>
      </c>
      <c r="EF24" s="31">
        <v>0</v>
      </c>
      <c r="EG24" s="31">
        <v>0</v>
      </c>
      <c r="EH24" s="31">
        <v>0</v>
      </c>
      <c r="EI24" s="31">
        <v>0</v>
      </c>
      <c r="EJ24" s="31">
        <v>0</v>
      </c>
      <c r="EK24" s="31">
        <v>0</v>
      </c>
      <c r="EL24" s="31">
        <v>0</v>
      </c>
      <c r="EM24" s="31">
        <v>0</v>
      </c>
      <c r="EN24" s="31">
        <v>0</v>
      </c>
      <c r="EO24" s="31">
        <v>0</v>
      </c>
      <c r="EP24" s="31">
        <v>0</v>
      </c>
      <c r="EQ24" s="31">
        <v>0</v>
      </c>
      <c r="ER24" s="31">
        <v>0</v>
      </c>
      <c r="ES24" s="31">
        <v>0</v>
      </c>
      <c r="ET24" s="31">
        <v>0</v>
      </c>
      <c r="EU24" s="31">
        <v>0</v>
      </c>
      <c r="EV24" s="31">
        <v>0</v>
      </c>
      <c r="EW24" s="31">
        <v>0</v>
      </c>
      <c r="EX24" s="31">
        <v>0</v>
      </c>
      <c r="EY24" s="31">
        <v>0</v>
      </c>
      <c r="EZ24" s="31">
        <v>0</v>
      </c>
      <c r="FA24" s="31">
        <v>0</v>
      </c>
      <c r="FB24" s="31">
        <v>0</v>
      </c>
      <c r="FC24" s="31">
        <v>0</v>
      </c>
      <c r="FD24" s="31">
        <v>0</v>
      </c>
      <c r="FE24" s="31">
        <v>0</v>
      </c>
      <c r="FF24" s="31">
        <v>0</v>
      </c>
      <c r="FG24" s="31">
        <v>0</v>
      </c>
      <c r="FH24" s="31">
        <v>0</v>
      </c>
      <c r="FI24" s="31">
        <v>0</v>
      </c>
      <c r="FJ24" s="31">
        <v>0</v>
      </c>
      <c r="FK24" s="31">
        <v>0</v>
      </c>
      <c r="FL24" s="31">
        <v>0</v>
      </c>
      <c r="FM24" s="31">
        <v>0</v>
      </c>
      <c r="FN24" s="31">
        <v>0</v>
      </c>
      <c r="FO24" s="31">
        <v>0</v>
      </c>
      <c r="FP24" s="31">
        <v>0</v>
      </c>
      <c r="FQ24" s="31">
        <v>0</v>
      </c>
      <c r="FR24" s="31">
        <v>0</v>
      </c>
      <c r="FS24" s="31">
        <v>0</v>
      </c>
      <c r="FT24" s="31">
        <v>0</v>
      </c>
      <c r="FU24" s="31">
        <v>0</v>
      </c>
      <c r="FV24" s="31">
        <v>0</v>
      </c>
      <c r="FW24" s="31">
        <v>0</v>
      </c>
      <c r="FX24" s="31">
        <v>0</v>
      </c>
      <c r="FY24" s="31">
        <v>0</v>
      </c>
      <c r="FZ24" s="28">
        <f>SUM(C24:FY24)</f>
        <v>-700</v>
      </c>
      <c r="GA24" s="11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</row>
    <row r="25" spans="1:255" x14ac:dyDescent="0.25">
      <c r="A25" s="55" t="s">
        <v>409</v>
      </c>
      <c r="B25" s="28"/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1">
        <v>0</v>
      </c>
      <c r="W25" s="31">
        <v>0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1">
        <v>0</v>
      </c>
      <c r="AQ25" s="31">
        <v>0</v>
      </c>
      <c r="AR25" s="31">
        <v>0</v>
      </c>
      <c r="AS25" s="31">
        <v>0</v>
      </c>
      <c r="AT25" s="31">
        <v>0</v>
      </c>
      <c r="AU25" s="31">
        <v>0</v>
      </c>
      <c r="AV25" s="31">
        <v>0</v>
      </c>
      <c r="AW25" s="31">
        <v>0</v>
      </c>
      <c r="AX25" s="31">
        <v>0</v>
      </c>
      <c r="AY25" s="31">
        <v>0</v>
      </c>
      <c r="AZ25" s="31">
        <v>0</v>
      </c>
      <c r="BA25" s="31">
        <v>0</v>
      </c>
      <c r="BB25" s="31">
        <v>0</v>
      </c>
      <c r="BC25" s="31">
        <v>0</v>
      </c>
      <c r="BD25" s="31">
        <v>0</v>
      </c>
      <c r="BE25" s="31">
        <v>0</v>
      </c>
      <c r="BF25" s="31">
        <v>0</v>
      </c>
      <c r="BG25" s="31">
        <v>0</v>
      </c>
      <c r="BH25" s="31">
        <v>0</v>
      </c>
      <c r="BI25" s="31">
        <v>0</v>
      </c>
      <c r="BJ25" s="31">
        <v>0</v>
      </c>
      <c r="BK25" s="31">
        <v>0</v>
      </c>
      <c r="BL25" s="31">
        <v>0</v>
      </c>
      <c r="BM25" s="31">
        <v>0</v>
      </c>
      <c r="BN25" s="31">
        <v>0</v>
      </c>
      <c r="BO25" s="31">
        <v>0</v>
      </c>
      <c r="BP25" s="31">
        <v>0</v>
      </c>
      <c r="BQ25" s="31">
        <v>0</v>
      </c>
      <c r="BR25" s="31">
        <v>0</v>
      </c>
      <c r="BS25" s="31">
        <v>0</v>
      </c>
      <c r="BT25" s="31">
        <v>0</v>
      </c>
      <c r="BU25" s="31">
        <v>0</v>
      </c>
      <c r="BV25" s="31">
        <v>0</v>
      </c>
      <c r="BW25" s="31">
        <v>0</v>
      </c>
      <c r="BX25" s="31">
        <v>0</v>
      </c>
      <c r="BY25" s="31">
        <v>0</v>
      </c>
      <c r="BZ25" s="31">
        <v>0</v>
      </c>
      <c r="CA25" s="31">
        <v>0</v>
      </c>
      <c r="CB25" s="31">
        <v>0</v>
      </c>
      <c r="CC25" s="31">
        <v>0</v>
      </c>
      <c r="CD25" s="31">
        <v>0</v>
      </c>
      <c r="CE25" s="31">
        <v>0</v>
      </c>
      <c r="CF25" s="31">
        <v>0</v>
      </c>
      <c r="CG25" s="31">
        <v>0</v>
      </c>
      <c r="CH25" s="31">
        <v>0</v>
      </c>
      <c r="CI25" s="31">
        <v>0</v>
      </c>
      <c r="CJ25" s="31">
        <v>0</v>
      </c>
      <c r="CK25" s="31">
        <v>0</v>
      </c>
      <c r="CL25" s="31">
        <v>0</v>
      </c>
      <c r="CM25" s="31">
        <v>0</v>
      </c>
      <c r="CN25" s="31">
        <v>0</v>
      </c>
      <c r="CO25" s="31">
        <v>0</v>
      </c>
      <c r="CP25" s="31">
        <v>0</v>
      </c>
      <c r="CQ25" s="31">
        <v>0</v>
      </c>
      <c r="CR25" s="31">
        <v>0</v>
      </c>
      <c r="CS25" s="31">
        <v>0</v>
      </c>
      <c r="CT25" s="31">
        <v>0</v>
      </c>
      <c r="CU25" s="31">
        <v>0</v>
      </c>
      <c r="CV25" s="31">
        <v>0</v>
      </c>
      <c r="CW25" s="31">
        <v>0</v>
      </c>
      <c r="CX25" s="31">
        <v>0</v>
      </c>
      <c r="CY25" s="31">
        <v>0</v>
      </c>
      <c r="CZ25" s="31">
        <v>0</v>
      </c>
      <c r="DA25" s="31">
        <v>0</v>
      </c>
      <c r="DB25" s="31">
        <v>0</v>
      </c>
      <c r="DC25" s="31">
        <v>0</v>
      </c>
      <c r="DD25" s="31">
        <v>0</v>
      </c>
      <c r="DE25" s="31">
        <v>0</v>
      </c>
      <c r="DF25" s="31">
        <v>0</v>
      </c>
      <c r="DG25" s="31">
        <v>0</v>
      </c>
      <c r="DH25" s="31">
        <v>0</v>
      </c>
      <c r="DI25" s="31">
        <v>0</v>
      </c>
      <c r="DJ25" s="31">
        <v>0</v>
      </c>
      <c r="DK25" s="31">
        <v>0</v>
      </c>
      <c r="DL25" s="31">
        <v>0</v>
      </c>
      <c r="DM25" s="31">
        <v>0</v>
      </c>
      <c r="DN25" s="31">
        <v>0</v>
      </c>
      <c r="DO25" s="31">
        <v>0</v>
      </c>
      <c r="DP25" s="31">
        <v>0</v>
      </c>
      <c r="DQ25" s="31">
        <v>0</v>
      </c>
      <c r="DR25" s="31">
        <v>0</v>
      </c>
      <c r="DS25" s="31">
        <v>0</v>
      </c>
      <c r="DT25" s="31">
        <v>0</v>
      </c>
      <c r="DU25" s="31">
        <v>0</v>
      </c>
      <c r="DV25" s="31">
        <v>0</v>
      </c>
      <c r="DW25" s="31">
        <v>0</v>
      </c>
      <c r="DX25" s="31">
        <v>0</v>
      </c>
      <c r="DY25" s="31">
        <v>0</v>
      </c>
      <c r="DZ25" s="31">
        <v>0</v>
      </c>
      <c r="EA25" s="31">
        <v>0</v>
      </c>
      <c r="EB25" s="31">
        <v>0</v>
      </c>
      <c r="EC25" s="31">
        <v>0</v>
      </c>
      <c r="ED25" s="31">
        <v>0</v>
      </c>
      <c r="EE25" s="31">
        <v>0</v>
      </c>
      <c r="EF25" s="31">
        <v>0</v>
      </c>
      <c r="EG25" s="31">
        <v>0</v>
      </c>
      <c r="EH25" s="31">
        <v>0</v>
      </c>
      <c r="EI25" s="31">
        <v>0</v>
      </c>
      <c r="EJ25" s="31">
        <v>0</v>
      </c>
      <c r="EK25" s="31">
        <v>0</v>
      </c>
      <c r="EL25" s="31">
        <v>0</v>
      </c>
      <c r="EM25" s="31">
        <v>0</v>
      </c>
      <c r="EN25" s="31">
        <v>0</v>
      </c>
      <c r="EO25" s="31">
        <v>0</v>
      </c>
      <c r="EP25" s="31">
        <v>0</v>
      </c>
      <c r="EQ25" s="31">
        <v>0</v>
      </c>
      <c r="ER25" s="31">
        <v>0</v>
      </c>
      <c r="ES25" s="31">
        <v>0</v>
      </c>
      <c r="ET25" s="31">
        <v>0</v>
      </c>
      <c r="EU25" s="31">
        <v>0</v>
      </c>
      <c r="EV25" s="31">
        <v>0</v>
      </c>
      <c r="EW25" s="31">
        <v>0</v>
      </c>
      <c r="EX25" s="31">
        <v>0</v>
      </c>
      <c r="EY25" s="31">
        <v>0</v>
      </c>
      <c r="EZ25" s="31">
        <v>0</v>
      </c>
      <c r="FA25" s="31">
        <v>0</v>
      </c>
      <c r="FB25" s="31">
        <v>0</v>
      </c>
      <c r="FC25" s="31">
        <v>0</v>
      </c>
      <c r="FD25" s="31">
        <v>0</v>
      </c>
      <c r="FE25" s="31">
        <v>0</v>
      </c>
      <c r="FF25" s="31">
        <v>0</v>
      </c>
      <c r="FG25" s="31">
        <v>0</v>
      </c>
      <c r="FH25" s="31">
        <v>0</v>
      </c>
      <c r="FI25" s="31">
        <v>0</v>
      </c>
      <c r="FJ25" s="31">
        <v>0</v>
      </c>
      <c r="FK25" s="31">
        <v>0</v>
      </c>
      <c r="FL25" s="31">
        <v>0</v>
      </c>
      <c r="FM25" s="31">
        <v>0</v>
      </c>
      <c r="FN25" s="31">
        <v>0</v>
      </c>
      <c r="FO25" s="31">
        <v>0</v>
      </c>
      <c r="FP25" s="31">
        <v>0</v>
      </c>
      <c r="FQ25" s="31">
        <v>0</v>
      </c>
      <c r="FR25" s="31">
        <v>0</v>
      </c>
      <c r="FS25" s="31">
        <v>0</v>
      </c>
      <c r="FT25" s="31">
        <v>0</v>
      </c>
      <c r="FU25" s="31">
        <v>0</v>
      </c>
      <c r="FV25" s="31">
        <v>0</v>
      </c>
      <c r="FW25" s="31">
        <v>0</v>
      </c>
      <c r="FX25" s="31">
        <v>0</v>
      </c>
      <c r="FY25" s="31">
        <v>0</v>
      </c>
      <c r="FZ25" s="36">
        <f>SUM(C25:FY25)</f>
        <v>0</v>
      </c>
      <c r="GA25" s="28"/>
    </row>
    <row r="26" spans="1:255" x14ac:dyDescent="0.25">
      <c r="A26" s="28"/>
      <c r="FY26" s="11"/>
      <c r="FZ26" s="28"/>
      <c r="GA26" s="11"/>
    </row>
    <row r="27" spans="1:255" x14ac:dyDescent="0.25">
      <c r="A27" s="28" t="s">
        <v>410</v>
      </c>
      <c r="C27" s="28">
        <f>SUM(C21:C26)</f>
        <v>-18412.740000000002</v>
      </c>
      <c r="D27" s="28">
        <f>SUM(D21:D26)</f>
        <v>-563264.52</v>
      </c>
      <c r="E27" s="28">
        <f t="shared" ref="E27:BP27" si="9">SUM(E21:E26)</f>
        <v>-14453.27</v>
      </c>
      <c r="F27" s="28">
        <f t="shared" si="9"/>
        <v>-196916.71000000002</v>
      </c>
      <c r="G27" s="28">
        <f t="shared" si="9"/>
        <v>0</v>
      </c>
      <c r="H27" s="28">
        <f t="shared" si="9"/>
        <v>0</v>
      </c>
      <c r="I27" s="28">
        <f t="shared" si="9"/>
        <v>8731.8514646192816</v>
      </c>
      <c r="J27" s="28">
        <f t="shared" si="9"/>
        <v>-11739.24</v>
      </c>
      <c r="K27" s="28">
        <f t="shared" si="9"/>
        <v>0</v>
      </c>
      <c r="L27" s="28">
        <f t="shared" si="9"/>
        <v>-8806.58</v>
      </c>
      <c r="M27" s="28">
        <f t="shared" si="9"/>
        <v>0</v>
      </c>
      <c r="N27" s="28">
        <f t="shared" si="9"/>
        <v>-78877.37</v>
      </c>
      <c r="O27" s="28">
        <f t="shared" si="9"/>
        <v>-103455.12</v>
      </c>
      <c r="P27" s="28">
        <f t="shared" si="9"/>
        <v>0</v>
      </c>
      <c r="Q27" s="28">
        <f t="shared" si="9"/>
        <v>-411216.68000000005</v>
      </c>
      <c r="R27" s="28">
        <f t="shared" si="9"/>
        <v>0</v>
      </c>
      <c r="S27" s="28">
        <f t="shared" si="9"/>
        <v>0</v>
      </c>
      <c r="T27" s="28">
        <f t="shared" si="9"/>
        <v>0</v>
      </c>
      <c r="U27" s="28">
        <f t="shared" si="9"/>
        <v>0</v>
      </c>
      <c r="V27" s="28">
        <f t="shared" si="9"/>
        <v>0</v>
      </c>
      <c r="W27" s="28">
        <f t="shared" si="9"/>
        <v>0</v>
      </c>
      <c r="X27" s="28">
        <f t="shared" si="9"/>
        <v>0</v>
      </c>
      <c r="Y27" s="28">
        <f t="shared" si="9"/>
        <v>0</v>
      </c>
      <c r="Z27" s="28">
        <f t="shared" si="9"/>
        <v>0</v>
      </c>
      <c r="AA27" s="28">
        <f t="shared" si="9"/>
        <v>-397596.94</v>
      </c>
      <c r="AB27" s="28">
        <f t="shared" si="9"/>
        <v>-143681.17000000001</v>
      </c>
      <c r="AC27" s="28">
        <f t="shared" si="9"/>
        <v>0</v>
      </c>
      <c r="AD27" s="28">
        <f t="shared" si="9"/>
        <v>5805.2709964836249</v>
      </c>
      <c r="AE27" s="28">
        <f t="shared" si="9"/>
        <v>0</v>
      </c>
      <c r="AF27" s="28">
        <f t="shared" si="9"/>
        <v>0</v>
      </c>
      <c r="AG27" s="28">
        <f t="shared" si="9"/>
        <v>0</v>
      </c>
      <c r="AH27" s="28">
        <f t="shared" si="9"/>
        <v>0</v>
      </c>
      <c r="AI27" s="28">
        <f t="shared" si="9"/>
        <v>0</v>
      </c>
      <c r="AJ27" s="28">
        <f t="shared" si="9"/>
        <v>0</v>
      </c>
      <c r="AK27" s="28">
        <f t="shared" si="9"/>
        <v>0</v>
      </c>
      <c r="AL27" s="28">
        <f t="shared" si="9"/>
        <v>0</v>
      </c>
      <c r="AM27" s="28">
        <f t="shared" si="9"/>
        <v>0</v>
      </c>
      <c r="AN27" s="28">
        <f t="shared" si="9"/>
        <v>0</v>
      </c>
      <c r="AO27" s="28">
        <f t="shared" si="9"/>
        <v>-10654.78</v>
      </c>
      <c r="AP27" s="28">
        <f t="shared" si="9"/>
        <v>-250931.47999999998</v>
      </c>
      <c r="AQ27" s="28">
        <f t="shared" si="9"/>
        <v>0</v>
      </c>
      <c r="AR27" s="28">
        <f t="shared" si="9"/>
        <v>-1657560.37</v>
      </c>
      <c r="AS27" s="28">
        <f t="shared" si="9"/>
        <v>-9311.35</v>
      </c>
      <c r="AT27" s="28">
        <f t="shared" si="9"/>
        <v>-52815.46</v>
      </c>
      <c r="AU27" s="28">
        <f t="shared" si="9"/>
        <v>0</v>
      </c>
      <c r="AV27" s="28">
        <f t="shared" si="9"/>
        <v>0</v>
      </c>
      <c r="AW27" s="28">
        <f t="shared" si="9"/>
        <v>0</v>
      </c>
      <c r="AX27" s="28">
        <f t="shared" si="9"/>
        <v>0</v>
      </c>
      <c r="AY27" s="28">
        <f t="shared" si="9"/>
        <v>0</v>
      </c>
      <c r="AZ27" s="28">
        <f t="shared" si="9"/>
        <v>-261317.16</v>
      </c>
      <c r="BA27" s="28">
        <f t="shared" si="9"/>
        <v>-19019.39</v>
      </c>
      <c r="BB27" s="28">
        <f t="shared" si="9"/>
        <v>-4393.3</v>
      </c>
      <c r="BC27" s="28">
        <f t="shared" si="9"/>
        <v>103524.01000000001</v>
      </c>
      <c r="BD27" s="28">
        <f t="shared" si="9"/>
        <v>-2831.24</v>
      </c>
      <c r="BE27" s="28">
        <f t="shared" si="9"/>
        <v>0</v>
      </c>
      <c r="BF27" s="28">
        <f t="shared" si="9"/>
        <v>-389529.92</v>
      </c>
      <c r="BG27" s="28">
        <f t="shared" si="9"/>
        <v>-585.78</v>
      </c>
      <c r="BH27" s="28">
        <f t="shared" si="9"/>
        <v>0</v>
      </c>
      <c r="BI27" s="28">
        <f t="shared" si="9"/>
        <v>0</v>
      </c>
      <c r="BJ27" s="28">
        <f t="shared" si="9"/>
        <v>-231364.78999999998</v>
      </c>
      <c r="BK27" s="28">
        <f t="shared" si="9"/>
        <v>-816573.80999999994</v>
      </c>
      <c r="BL27" s="28">
        <f t="shared" si="9"/>
        <v>0</v>
      </c>
      <c r="BM27" s="28">
        <v>0</v>
      </c>
      <c r="BN27" s="28">
        <f t="shared" si="9"/>
        <v>0</v>
      </c>
      <c r="BO27" s="28">
        <f t="shared" si="9"/>
        <v>0</v>
      </c>
      <c r="BP27" s="28">
        <f t="shared" si="9"/>
        <v>0</v>
      </c>
      <c r="BQ27" s="28">
        <f t="shared" ref="BQ27:EB27" si="10">SUM(BQ21:BQ26)</f>
        <v>-29194.145132302503</v>
      </c>
      <c r="BR27" s="28">
        <f t="shared" si="10"/>
        <v>0</v>
      </c>
      <c r="BS27" s="28">
        <f t="shared" si="10"/>
        <v>0</v>
      </c>
      <c r="BT27" s="28">
        <f t="shared" si="10"/>
        <v>0</v>
      </c>
      <c r="BU27" s="28">
        <f t="shared" si="10"/>
        <v>0</v>
      </c>
      <c r="BV27" s="28">
        <f t="shared" si="10"/>
        <v>0</v>
      </c>
      <c r="BW27" s="28">
        <f t="shared" si="10"/>
        <v>0</v>
      </c>
      <c r="BX27" s="28">
        <f t="shared" si="10"/>
        <v>0</v>
      </c>
      <c r="BY27" s="28">
        <f t="shared" si="10"/>
        <v>0</v>
      </c>
      <c r="BZ27" s="28">
        <f t="shared" si="10"/>
        <v>0</v>
      </c>
      <c r="CA27" s="28">
        <f t="shared" si="10"/>
        <v>0</v>
      </c>
      <c r="CB27" s="28">
        <f t="shared" si="10"/>
        <v>-502444.28870010551</v>
      </c>
      <c r="CC27" s="28">
        <f t="shared" si="10"/>
        <v>0</v>
      </c>
      <c r="CD27" s="28">
        <f t="shared" si="10"/>
        <v>0</v>
      </c>
      <c r="CE27" s="28">
        <f t="shared" si="10"/>
        <v>-700</v>
      </c>
      <c r="CF27" s="28">
        <f t="shared" si="10"/>
        <v>0</v>
      </c>
      <c r="CG27" s="28">
        <f t="shared" si="10"/>
        <v>0</v>
      </c>
      <c r="CH27" s="28">
        <f t="shared" si="10"/>
        <v>0</v>
      </c>
      <c r="CI27" s="28">
        <f t="shared" si="10"/>
        <v>0</v>
      </c>
      <c r="CJ27" s="28">
        <f t="shared" si="10"/>
        <v>0</v>
      </c>
      <c r="CK27" s="28">
        <f t="shared" si="10"/>
        <v>255.45999999999913</v>
      </c>
      <c r="CL27" s="28">
        <f t="shared" si="10"/>
        <v>0</v>
      </c>
      <c r="CM27" s="28">
        <f t="shared" si="10"/>
        <v>0</v>
      </c>
      <c r="CN27" s="28">
        <f t="shared" si="10"/>
        <v>-287013.52999999997</v>
      </c>
      <c r="CO27" s="28">
        <f t="shared" si="10"/>
        <v>-312538.89</v>
      </c>
      <c r="CP27" s="28">
        <f t="shared" si="10"/>
        <v>0</v>
      </c>
      <c r="CQ27" s="28">
        <f t="shared" si="10"/>
        <v>0</v>
      </c>
      <c r="CR27" s="28">
        <f t="shared" si="10"/>
        <v>0</v>
      </c>
      <c r="CS27" s="28">
        <f t="shared" si="10"/>
        <v>0</v>
      </c>
      <c r="CT27" s="28">
        <f t="shared" si="10"/>
        <v>0</v>
      </c>
      <c r="CU27" s="28">
        <f t="shared" si="10"/>
        <v>0</v>
      </c>
      <c r="CV27" s="28">
        <f t="shared" si="10"/>
        <v>0</v>
      </c>
      <c r="CW27" s="28">
        <f t="shared" si="10"/>
        <v>0</v>
      </c>
      <c r="CX27" s="28">
        <f t="shared" si="10"/>
        <v>0</v>
      </c>
      <c r="CY27" s="28">
        <f t="shared" si="10"/>
        <v>0</v>
      </c>
      <c r="CZ27" s="28">
        <f t="shared" si="10"/>
        <v>-2083.21</v>
      </c>
      <c r="DA27" s="28">
        <f t="shared" si="10"/>
        <v>0</v>
      </c>
      <c r="DB27" s="28">
        <f t="shared" si="10"/>
        <v>0</v>
      </c>
      <c r="DC27" s="28">
        <f t="shared" si="10"/>
        <v>0</v>
      </c>
      <c r="DD27" s="28">
        <f t="shared" si="10"/>
        <v>0</v>
      </c>
      <c r="DE27" s="28">
        <f t="shared" si="10"/>
        <v>0</v>
      </c>
      <c r="DF27" s="28">
        <f t="shared" si="10"/>
        <v>-89323.839999999997</v>
      </c>
      <c r="DG27" s="28">
        <f t="shared" si="10"/>
        <v>0</v>
      </c>
      <c r="DH27" s="28">
        <f t="shared" si="10"/>
        <v>-10014.450000000001</v>
      </c>
      <c r="DI27" s="28">
        <f t="shared" si="10"/>
        <v>-3117.7152101712418</v>
      </c>
      <c r="DJ27" s="28">
        <f t="shared" si="10"/>
        <v>0</v>
      </c>
      <c r="DK27" s="28">
        <f t="shared" si="10"/>
        <v>0</v>
      </c>
      <c r="DL27" s="28">
        <f t="shared" si="10"/>
        <v>-6153.97</v>
      </c>
      <c r="DM27" s="28">
        <f t="shared" si="10"/>
        <v>0</v>
      </c>
      <c r="DN27" s="28">
        <f t="shared" si="10"/>
        <v>0</v>
      </c>
      <c r="DO27" s="28">
        <f t="shared" si="10"/>
        <v>0</v>
      </c>
      <c r="DP27" s="28">
        <f t="shared" si="10"/>
        <v>0</v>
      </c>
      <c r="DQ27" s="28">
        <f t="shared" si="10"/>
        <v>0</v>
      </c>
      <c r="DR27" s="28">
        <f t="shared" si="10"/>
        <v>0</v>
      </c>
      <c r="DS27" s="28">
        <f t="shared" si="10"/>
        <v>0</v>
      </c>
      <c r="DT27" s="28">
        <f t="shared" si="10"/>
        <v>0</v>
      </c>
      <c r="DU27" s="28">
        <f t="shared" si="10"/>
        <v>0</v>
      </c>
      <c r="DV27" s="28">
        <f t="shared" si="10"/>
        <v>0</v>
      </c>
      <c r="DW27" s="28">
        <f t="shared" si="10"/>
        <v>0</v>
      </c>
      <c r="DX27" s="28">
        <f t="shared" si="10"/>
        <v>0</v>
      </c>
      <c r="DY27" s="28">
        <f t="shared" si="10"/>
        <v>0</v>
      </c>
      <c r="DZ27" s="28">
        <f t="shared" si="10"/>
        <v>0</v>
      </c>
      <c r="EA27" s="28">
        <f t="shared" si="10"/>
        <v>0</v>
      </c>
      <c r="EB27" s="28">
        <f t="shared" si="10"/>
        <v>0</v>
      </c>
      <c r="EC27" s="28">
        <f t="shared" ref="EC27:FY27" si="11">SUM(EC21:EC26)</f>
        <v>0</v>
      </c>
      <c r="ED27" s="28">
        <f t="shared" si="11"/>
        <v>0</v>
      </c>
      <c r="EE27" s="28">
        <f t="shared" si="11"/>
        <v>0</v>
      </c>
      <c r="EF27" s="28">
        <f t="shared" si="11"/>
        <v>0</v>
      </c>
      <c r="EG27" s="28">
        <f t="shared" si="11"/>
        <v>0</v>
      </c>
      <c r="EH27" s="28">
        <f t="shared" si="11"/>
        <v>0</v>
      </c>
      <c r="EI27" s="28">
        <f t="shared" si="11"/>
        <v>-210237.51</v>
      </c>
      <c r="EJ27" s="28">
        <f t="shared" si="11"/>
        <v>-145737.66</v>
      </c>
      <c r="EK27" s="28">
        <f t="shared" si="11"/>
        <v>0</v>
      </c>
      <c r="EL27" s="28">
        <f t="shared" si="11"/>
        <v>-8365.43</v>
      </c>
      <c r="EM27" s="28">
        <f t="shared" si="11"/>
        <v>0</v>
      </c>
      <c r="EN27" s="28">
        <f t="shared" si="11"/>
        <v>0</v>
      </c>
      <c r="EO27" s="28">
        <f t="shared" si="11"/>
        <v>0</v>
      </c>
      <c r="EP27" s="28">
        <f t="shared" si="11"/>
        <v>0</v>
      </c>
      <c r="EQ27" s="28">
        <f t="shared" si="11"/>
        <v>2919.6823720419779</v>
      </c>
      <c r="ER27" s="28">
        <v>0</v>
      </c>
      <c r="ES27" s="28">
        <f t="shared" si="11"/>
        <v>0</v>
      </c>
      <c r="ET27" s="28">
        <f t="shared" si="11"/>
        <v>0</v>
      </c>
      <c r="EU27" s="28">
        <f t="shared" si="11"/>
        <v>0</v>
      </c>
      <c r="EV27" s="28">
        <f t="shared" si="11"/>
        <v>0</v>
      </c>
      <c r="EW27" s="28">
        <f t="shared" si="11"/>
        <v>0</v>
      </c>
      <c r="EX27" s="28">
        <f t="shared" si="11"/>
        <v>0</v>
      </c>
      <c r="EY27" s="28">
        <f t="shared" si="11"/>
        <v>0</v>
      </c>
      <c r="EZ27" s="28">
        <f t="shared" si="11"/>
        <v>0</v>
      </c>
      <c r="FA27" s="28">
        <f t="shared" si="11"/>
        <v>0</v>
      </c>
      <c r="FB27" s="28">
        <f t="shared" si="11"/>
        <v>0</v>
      </c>
      <c r="FC27" s="28">
        <f t="shared" si="11"/>
        <v>-16460.939999999999</v>
      </c>
      <c r="FD27" s="28">
        <f t="shared" si="11"/>
        <v>0</v>
      </c>
      <c r="FE27" s="28">
        <f t="shared" si="11"/>
        <v>0</v>
      </c>
      <c r="FF27" s="28">
        <f t="shared" si="11"/>
        <v>0</v>
      </c>
      <c r="FG27" s="28">
        <f t="shared" si="11"/>
        <v>0</v>
      </c>
      <c r="FH27" s="28">
        <f t="shared" si="11"/>
        <v>0</v>
      </c>
      <c r="FI27" s="28">
        <f t="shared" si="11"/>
        <v>0</v>
      </c>
      <c r="FJ27" s="28">
        <f t="shared" si="11"/>
        <v>0</v>
      </c>
      <c r="FK27" s="28">
        <f t="shared" si="11"/>
        <v>0</v>
      </c>
      <c r="FL27" s="28">
        <f t="shared" si="11"/>
        <v>-137164.69999999998</v>
      </c>
      <c r="FM27" s="28">
        <f t="shared" si="11"/>
        <v>-60502.990000000005</v>
      </c>
      <c r="FN27" s="28">
        <f t="shared" si="11"/>
        <v>-500496.25999999995</v>
      </c>
      <c r="FO27" s="28">
        <f t="shared" si="11"/>
        <v>0</v>
      </c>
      <c r="FP27" s="28">
        <f t="shared" si="11"/>
        <v>0</v>
      </c>
      <c r="FQ27" s="28">
        <f t="shared" si="11"/>
        <v>0</v>
      </c>
      <c r="FR27" s="28">
        <f t="shared" si="11"/>
        <v>0</v>
      </c>
      <c r="FS27" s="28">
        <f t="shared" si="11"/>
        <v>0</v>
      </c>
      <c r="FT27" s="28">
        <f t="shared" si="11"/>
        <v>0</v>
      </c>
      <c r="FU27" s="28">
        <f t="shared" si="11"/>
        <v>0</v>
      </c>
      <c r="FV27" s="28">
        <f t="shared" si="11"/>
        <v>0</v>
      </c>
      <c r="FW27" s="28">
        <f t="shared" si="11"/>
        <v>0</v>
      </c>
      <c r="FX27" s="28">
        <f t="shared" si="11"/>
        <v>0</v>
      </c>
      <c r="FY27" s="28">
        <f t="shared" si="11"/>
        <v>-2472210.7199999997</v>
      </c>
      <c r="FZ27" s="28">
        <f>SUM(C27:FY27)</f>
        <v>-10327833.144209433</v>
      </c>
    </row>
    <row r="28" spans="1:255" x14ac:dyDescent="0.25">
      <c r="FW28" s="33"/>
      <c r="FY28" s="11"/>
      <c r="FZ28" s="28"/>
    </row>
    <row r="29" spans="1:255" ht="13" x14ac:dyDescent="0.3">
      <c r="A29" s="37" t="s">
        <v>411</v>
      </c>
      <c r="C29" s="38">
        <f>ROUND(C17+C27,2)</f>
        <v>2664338.17</v>
      </c>
      <c r="D29" s="38">
        <f t="shared" ref="D29:BO29" si="12">ROUND(D17+D27,2)</f>
        <v>20255683.609999999</v>
      </c>
      <c r="E29" s="38">
        <f t="shared" si="12"/>
        <v>1942399.36</v>
      </c>
      <c r="F29" s="38">
        <f t="shared" si="12"/>
        <v>12133773.130000001</v>
      </c>
      <c r="G29" s="38">
        <f t="shared" si="12"/>
        <v>258137.68</v>
      </c>
      <c r="H29" s="38">
        <f t="shared" si="12"/>
        <v>691517.78</v>
      </c>
      <c r="I29" s="38">
        <f t="shared" si="12"/>
        <v>4475571.9400000004</v>
      </c>
      <c r="J29" s="38">
        <f t="shared" si="12"/>
        <v>1490721.51</v>
      </c>
      <c r="K29" s="38">
        <f t="shared" si="12"/>
        <v>224695.91</v>
      </c>
      <c r="L29" s="38">
        <f t="shared" si="12"/>
        <v>195341.91</v>
      </c>
      <c r="M29" s="38">
        <f t="shared" si="12"/>
        <v>326790.25</v>
      </c>
      <c r="N29" s="38">
        <f t="shared" si="12"/>
        <v>30860605.859999999</v>
      </c>
      <c r="O29" s="38">
        <f t="shared" si="12"/>
        <v>5260359.03</v>
      </c>
      <c r="P29" s="38">
        <f t="shared" si="12"/>
        <v>308911.84000000003</v>
      </c>
      <c r="Q29" s="38">
        <f t="shared" si="12"/>
        <v>22547784.010000002</v>
      </c>
      <c r="R29" s="38">
        <f t="shared" si="12"/>
        <v>5751968.7400000002</v>
      </c>
      <c r="S29" s="38">
        <f t="shared" si="12"/>
        <v>0</v>
      </c>
      <c r="T29" s="38">
        <f t="shared" si="12"/>
        <v>206077.38</v>
      </c>
      <c r="U29" s="38">
        <f t="shared" si="12"/>
        <v>35225.94</v>
      </c>
      <c r="V29" s="38">
        <f t="shared" si="12"/>
        <v>248385.66</v>
      </c>
      <c r="W29" s="38">
        <f t="shared" si="12"/>
        <v>340952.78</v>
      </c>
      <c r="X29" s="38">
        <f t="shared" si="12"/>
        <v>64899.69</v>
      </c>
      <c r="Y29" s="38">
        <f t="shared" si="12"/>
        <v>891312.9</v>
      </c>
      <c r="Z29" s="38">
        <f t="shared" si="12"/>
        <v>242366.96</v>
      </c>
      <c r="AA29" s="38">
        <f t="shared" si="12"/>
        <v>10836979.75</v>
      </c>
      <c r="AB29" s="38">
        <f t="shared" si="12"/>
        <v>150500.75</v>
      </c>
      <c r="AC29" s="38">
        <f t="shared" si="12"/>
        <v>181737.60000000001</v>
      </c>
      <c r="AD29" s="38">
        <f t="shared" si="12"/>
        <v>429836.06</v>
      </c>
      <c r="AE29" s="38">
        <f t="shared" si="12"/>
        <v>107043</v>
      </c>
      <c r="AF29" s="38">
        <f t="shared" si="12"/>
        <v>169319.35</v>
      </c>
      <c r="AG29" s="38">
        <f t="shared" si="12"/>
        <v>294511.27</v>
      </c>
      <c r="AH29" s="38">
        <f t="shared" si="12"/>
        <v>808241.71</v>
      </c>
      <c r="AI29" s="38">
        <f t="shared" si="12"/>
        <v>400055.73</v>
      </c>
      <c r="AJ29" s="38">
        <f t="shared" si="12"/>
        <v>196924.04</v>
      </c>
      <c r="AK29" s="38">
        <f t="shared" si="12"/>
        <v>135193.67000000001</v>
      </c>
      <c r="AL29" s="38">
        <f t="shared" si="12"/>
        <v>89803.08</v>
      </c>
      <c r="AM29" s="38">
        <f t="shared" si="12"/>
        <v>309615.02</v>
      </c>
      <c r="AN29" s="38">
        <f t="shared" si="12"/>
        <v>0</v>
      </c>
      <c r="AO29" s="38">
        <f t="shared" si="12"/>
        <v>2575713.11</v>
      </c>
      <c r="AP29" s="38">
        <f t="shared" si="12"/>
        <v>17524763.079999998</v>
      </c>
      <c r="AQ29" s="38">
        <f t="shared" si="12"/>
        <v>118621.45</v>
      </c>
      <c r="AR29" s="38">
        <f t="shared" si="12"/>
        <v>30358024.309999999</v>
      </c>
      <c r="AS29" s="38">
        <f t="shared" si="12"/>
        <v>1530590.85</v>
      </c>
      <c r="AT29" s="38">
        <f t="shared" si="12"/>
        <v>1001346.53</v>
      </c>
      <c r="AU29" s="38">
        <f t="shared" si="12"/>
        <v>221453.14</v>
      </c>
      <c r="AV29" s="38">
        <f t="shared" si="12"/>
        <v>260810.26</v>
      </c>
      <c r="AW29" s="38">
        <f t="shared" si="12"/>
        <v>252189.04</v>
      </c>
      <c r="AX29" s="38">
        <f t="shared" si="12"/>
        <v>76607.240000000005</v>
      </c>
      <c r="AY29" s="38">
        <f t="shared" si="12"/>
        <v>327364.8</v>
      </c>
      <c r="AZ29" s="38">
        <f t="shared" si="12"/>
        <v>9889824.3399999999</v>
      </c>
      <c r="BA29" s="38">
        <f t="shared" si="12"/>
        <v>5776053.6200000001</v>
      </c>
      <c r="BB29" s="38">
        <f t="shared" si="12"/>
        <v>6127654.0499999998</v>
      </c>
      <c r="BC29" s="38">
        <f t="shared" si="12"/>
        <v>12759224.73</v>
      </c>
      <c r="BD29" s="38">
        <f t="shared" si="12"/>
        <v>1813452.62</v>
      </c>
      <c r="BE29" s="38">
        <f t="shared" si="12"/>
        <v>767169.26</v>
      </c>
      <c r="BF29" s="38">
        <f t="shared" si="12"/>
        <v>14321468.630000001</v>
      </c>
      <c r="BG29" s="38">
        <f t="shared" si="12"/>
        <v>721637.29</v>
      </c>
      <c r="BH29" s="38">
        <f t="shared" si="12"/>
        <v>398505.99</v>
      </c>
      <c r="BI29" s="38">
        <f t="shared" si="12"/>
        <v>289914.11</v>
      </c>
      <c r="BJ29" s="38">
        <f t="shared" si="12"/>
        <v>2829334.12</v>
      </c>
      <c r="BK29" s="38">
        <f t="shared" si="12"/>
        <v>22313436.170000002</v>
      </c>
      <c r="BL29" s="38">
        <f t="shared" si="12"/>
        <v>174927.33</v>
      </c>
      <c r="BM29" s="38">
        <v>367464.14</v>
      </c>
      <c r="BN29" s="38">
        <f t="shared" si="12"/>
        <v>1946225.66</v>
      </c>
      <c r="BO29" s="38">
        <f t="shared" si="12"/>
        <v>813122.92</v>
      </c>
      <c r="BP29" s="38">
        <f t="shared" ref="BP29:EA29" si="13">ROUND(BP17+BP27,2)</f>
        <v>28928.7</v>
      </c>
      <c r="BQ29" s="38">
        <f t="shared" si="13"/>
        <v>972764.93</v>
      </c>
      <c r="BR29" s="38">
        <f t="shared" si="13"/>
        <v>2812875.15</v>
      </c>
      <c r="BS29" s="38">
        <f t="shared" si="13"/>
        <v>638374.41</v>
      </c>
      <c r="BT29" s="38">
        <f t="shared" si="13"/>
        <v>153223.01</v>
      </c>
      <c r="BU29" s="38">
        <f t="shared" si="13"/>
        <v>274614.14</v>
      </c>
      <c r="BV29" s="38">
        <f t="shared" si="13"/>
        <v>0</v>
      </c>
      <c r="BW29" s="38">
        <f t="shared" si="13"/>
        <v>297491.17</v>
      </c>
      <c r="BX29" s="38">
        <f t="shared" si="13"/>
        <v>27676.12</v>
      </c>
      <c r="BY29" s="38">
        <f t="shared" si="13"/>
        <v>154784.20000000001</v>
      </c>
      <c r="BZ29" s="38">
        <f t="shared" si="13"/>
        <v>181343.04</v>
      </c>
      <c r="CA29" s="38">
        <f t="shared" si="13"/>
        <v>38073.75</v>
      </c>
      <c r="CB29" s="38">
        <f t="shared" si="13"/>
        <v>33088014.170000002</v>
      </c>
      <c r="CC29" s="38">
        <f t="shared" si="13"/>
        <v>232247.21</v>
      </c>
      <c r="CD29" s="38">
        <f t="shared" si="13"/>
        <v>212582.37</v>
      </c>
      <c r="CE29" s="38">
        <f t="shared" si="13"/>
        <v>135742.93</v>
      </c>
      <c r="CF29" s="38">
        <f t="shared" si="13"/>
        <v>129992.25</v>
      </c>
      <c r="CG29" s="38">
        <f t="shared" si="13"/>
        <v>223210.1</v>
      </c>
      <c r="CH29" s="38">
        <f t="shared" si="13"/>
        <v>135349.37</v>
      </c>
      <c r="CI29" s="38">
        <f t="shared" si="13"/>
        <v>339720.1</v>
      </c>
      <c r="CJ29" s="38">
        <f t="shared" si="13"/>
        <v>62766.87</v>
      </c>
      <c r="CK29" s="38">
        <f t="shared" si="13"/>
        <v>2803972.56</v>
      </c>
      <c r="CL29" s="38">
        <f t="shared" si="13"/>
        <v>921358.03</v>
      </c>
      <c r="CM29" s="38">
        <f t="shared" si="13"/>
        <v>559698.81000000006</v>
      </c>
      <c r="CN29" s="38">
        <f t="shared" si="13"/>
        <v>17327481.739999998</v>
      </c>
      <c r="CO29" s="38">
        <f t="shared" si="13"/>
        <v>4451397.97</v>
      </c>
      <c r="CP29" s="38">
        <f t="shared" si="13"/>
        <v>0</v>
      </c>
      <c r="CQ29" s="38">
        <f t="shared" si="13"/>
        <v>531459.02</v>
      </c>
      <c r="CR29" s="38">
        <f t="shared" si="13"/>
        <v>225482.23</v>
      </c>
      <c r="CS29" s="38">
        <f t="shared" si="13"/>
        <v>223363.29</v>
      </c>
      <c r="CT29" s="38">
        <f t="shared" si="13"/>
        <v>98660.05</v>
      </c>
      <c r="CU29" s="38">
        <f t="shared" si="13"/>
        <v>283776.89</v>
      </c>
      <c r="CV29" s="38">
        <f t="shared" si="13"/>
        <v>52112.21</v>
      </c>
      <c r="CW29" s="38">
        <f t="shared" si="13"/>
        <v>186624.98</v>
      </c>
      <c r="CX29" s="38">
        <f t="shared" si="13"/>
        <v>282705.2</v>
      </c>
      <c r="CY29" s="38">
        <f t="shared" si="13"/>
        <v>73851.679999999993</v>
      </c>
      <c r="CZ29" s="38">
        <f t="shared" si="13"/>
        <v>1146563.24</v>
      </c>
      <c r="DA29" s="38">
        <f t="shared" si="13"/>
        <v>179145.96</v>
      </c>
      <c r="DB29" s="38">
        <f t="shared" si="13"/>
        <v>275580.78000000003</v>
      </c>
      <c r="DC29" s="38">
        <f t="shared" si="13"/>
        <v>183065.88</v>
      </c>
      <c r="DD29" s="38">
        <f t="shared" si="13"/>
        <v>145548.54</v>
      </c>
      <c r="DE29" s="38">
        <f t="shared" si="13"/>
        <v>173769.92</v>
      </c>
      <c r="DF29" s="38">
        <f t="shared" si="13"/>
        <v>10838859.75</v>
      </c>
      <c r="DG29" s="38">
        <f t="shared" si="13"/>
        <v>60047.74</v>
      </c>
      <c r="DH29" s="38">
        <f t="shared" si="13"/>
        <v>705182.46</v>
      </c>
      <c r="DI29" s="38">
        <f t="shared" si="13"/>
        <v>833673.61</v>
      </c>
      <c r="DJ29" s="38">
        <f t="shared" si="13"/>
        <v>478264.69</v>
      </c>
      <c r="DK29" s="38">
        <f t="shared" si="13"/>
        <v>397451.99</v>
      </c>
      <c r="DL29" s="38">
        <f t="shared" si="13"/>
        <v>3071137.9</v>
      </c>
      <c r="DM29" s="38">
        <f t="shared" si="13"/>
        <v>266318.18</v>
      </c>
      <c r="DN29" s="38">
        <f t="shared" si="13"/>
        <v>561880.21</v>
      </c>
      <c r="DO29" s="38">
        <f t="shared" si="13"/>
        <v>1974881.43</v>
      </c>
      <c r="DP29" s="38">
        <f t="shared" si="13"/>
        <v>207396.28</v>
      </c>
      <c r="DQ29" s="38">
        <f t="shared" si="13"/>
        <v>0</v>
      </c>
      <c r="DR29" s="38">
        <f t="shared" si="13"/>
        <v>1034511.32</v>
      </c>
      <c r="DS29" s="38">
        <f t="shared" si="13"/>
        <v>561005.62</v>
      </c>
      <c r="DT29" s="38">
        <f t="shared" si="13"/>
        <v>263403.42</v>
      </c>
      <c r="DU29" s="38">
        <f t="shared" si="13"/>
        <v>328055.02</v>
      </c>
      <c r="DV29" s="38">
        <f t="shared" si="13"/>
        <v>268568.26</v>
      </c>
      <c r="DW29" s="38">
        <f t="shared" si="13"/>
        <v>308119.05</v>
      </c>
      <c r="DX29" s="38">
        <f t="shared" si="13"/>
        <v>56766.53</v>
      </c>
      <c r="DY29" s="38">
        <f t="shared" si="13"/>
        <v>65816.41</v>
      </c>
      <c r="DZ29" s="38">
        <f t="shared" si="13"/>
        <v>255167.05</v>
      </c>
      <c r="EA29" s="38">
        <f t="shared" si="13"/>
        <v>0</v>
      </c>
      <c r="EB29" s="38">
        <f t="shared" ref="EB29:FY29" si="14">ROUND(EB17+EB27,2)</f>
        <v>342307.07</v>
      </c>
      <c r="EC29" s="38">
        <f t="shared" si="14"/>
        <v>246010.58</v>
      </c>
      <c r="ED29" s="38">
        <f t="shared" si="14"/>
        <v>0</v>
      </c>
      <c r="EE29" s="38">
        <f t="shared" si="14"/>
        <v>222916.2</v>
      </c>
      <c r="EF29" s="38">
        <f t="shared" si="14"/>
        <v>1108380.3500000001</v>
      </c>
      <c r="EG29" s="38">
        <f t="shared" si="14"/>
        <v>234055.89</v>
      </c>
      <c r="EH29" s="38">
        <f t="shared" si="14"/>
        <v>280911.56</v>
      </c>
      <c r="EI29" s="38">
        <f t="shared" si="14"/>
        <v>9895595.1799999997</v>
      </c>
      <c r="EJ29" s="38">
        <f t="shared" si="14"/>
        <v>6019591.04</v>
      </c>
      <c r="EK29" s="38">
        <f t="shared" si="14"/>
        <v>270587.74</v>
      </c>
      <c r="EL29" s="38">
        <f t="shared" si="14"/>
        <v>265399.06</v>
      </c>
      <c r="EM29" s="38">
        <f t="shared" si="14"/>
        <v>210591.54</v>
      </c>
      <c r="EN29" s="38">
        <f t="shared" si="14"/>
        <v>704654.85</v>
      </c>
      <c r="EO29" s="38">
        <f t="shared" si="14"/>
        <v>269365.88</v>
      </c>
      <c r="EP29" s="38">
        <f t="shared" si="14"/>
        <v>131833.32</v>
      </c>
      <c r="EQ29" s="38">
        <f t="shared" si="14"/>
        <v>1353007.7</v>
      </c>
      <c r="ER29" s="38">
        <v>119485.87</v>
      </c>
      <c r="ES29" s="38">
        <f t="shared" si="14"/>
        <v>183094.44</v>
      </c>
      <c r="ET29" s="38">
        <f t="shared" si="14"/>
        <v>190893.88</v>
      </c>
      <c r="EU29" s="38">
        <f t="shared" si="14"/>
        <v>478425.44</v>
      </c>
      <c r="EV29" s="38">
        <f t="shared" si="14"/>
        <v>27950.31</v>
      </c>
      <c r="EW29" s="38">
        <f t="shared" si="14"/>
        <v>187697.06</v>
      </c>
      <c r="EX29" s="38">
        <f t="shared" si="14"/>
        <v>254929.35</v>
      </c>
      <c r="EY29" s="38">
        <f t="shared" si="14"/>
        <v>782792.52</v>
      </c>
      <c r="EZ29" s="38">
        <f t="shared" si="14"/>
        <v>148917.78</v>
      </c>
      <c r="FA29" s="38">
        <f t="shared" si="14"/>
        <v>166879.01</v>
      </c>
      <c r="FB29" s="38">
        <f t="shared" si="14"/>
        <v>0</v>
      </c>
      <c r="FC29" s="38">
        <f t="shared" si="14"/>
        <v>881930.35</v>
      </c>
      <c r="FD29" s="38">
        <f t="shared" si="14"/>
        <v>295402.96999999997</v>
      </c>
      <c r="FE29" s="38">
        <f t="shared" si="14"/>
        <v>101090.16</v>
      </c>
      <c r="FF29" s="38">
        <f t="shared" si="14"/>
        <v>222437.85</v>
      </c>
      <c r="FG29" s="38">
        <f t="shared" si="14"/>
        <v>128729.84</v>
      </c>
      <c r="FH29" s="38">
        <f t="shared" si="14"/>
        <v>38872.01</v>
      </c>
      <c r="FI29" s="38">
        <f t="shared" si="14"/>
        <v>453685.28</v>
      </c>
      <c r="FJ29" s="38">
        <f t="shared" si="14"/>
        <v>0</v>
      </c>
      <c r="FK29" s="38">
        <f t="shared" si="14"/>
        <v>0</v>
      </c>
      <c r="FL29" s="38">
        <f t="shared" si="14"/>
        <v>1282624.93</v>
      </c>
      <c r="FM29" s="38">
        <f t="shared" si="14"/>
        <v>57082.11</v>
      </c>
      <c r="FN29" s="38">
        <f t="shared" si="14"/>
        <v>13778844.09</v>
      </c>
      <c r="FO29" s="38">
        <f t="shared" si="14"/>
        <v>0</v>
      </c>
      <c r="FP29" s="38">
        <f t="shared" si="14"/>
        <v>448008.71</v>
      </c>
      <c r="FQ29" s="38">
        <f t="shared" si="14"/>
        <v>0</v>
      </c>
      <c r="FR29" s="38">
        <f t="shared" si="14"/>
        <v>0</v>
      </c>
      <c r="FS29" s="38">
        <f t="shared" si="14"/>
        <v>40150.21</v>
      </c>
      <c r="FT29" s="38">
        <f t="shared" si="14"/>
        <v>0</v>
      </c>
      <c r="FU29" s="38">
        <f t="shared" si="14"/>
        <v>494661.77</v>
      </c>
      <c r="FV29" s="38">
        <f t="shared" si="14"/>
        <v>453993.05</v>
      </c>
      <c r="FW29" s="38">
        <f t="shared" si="14"/>
        <v>215209.2</v>
      </c>
      <c r="FX29" s="38">
        <f t="shared" si="14"/>
        <v>69469.16</v>
      </c>
      <c r="FY29" s="38">
        <f t="shared" si="14"/>
        <v>16374428.189999999</v>
      </c>
      <c r="FZ29" s="38">
        <f>SUM(C29:FY29)</f>
        <v>413319275.24999988</v>
      </c>
      <c r="GA29" s="33"/>
      <c r="GB29" s="33"/>
    </row>
    <row r="30" spans="1:255" x14ac:dyDescent="0.25">
      <c r="A30" s="28" t="s">
        <v>0</v>
      </c>
      <c r="FY30" s="11"/>
      <c r="FZ30" s="11"/>
      <c r="GA30" s="33"/>
    </row>
    <row r="31" spans="1:255" x14ac:dyDescent="0.25">
      <c r="C31" t="s">
        <v>412</v>
      </c>
      <c r="D31" s="33" t="s">
        <v>413</v>
      </c>
      <c r="M31" s="24"/>
      <c r="Y31" s="33"/>
      <c r="AB31" s="38"/>
      <c r="AK31" s="11"/>
      <c r="AP31" s="24"/>
      <c r="AR31" s="38"/>
      <c r="BX31" s="24"/>
      <c r="CA31" s="24"/>
      <c r="CF31" s="24"/>
      <c r="CP31" s="24"/>
      <c r="DC31" s="24"/>
      <c r="DD31" s="41"/>
      <c r="EA31" s="19"/>
      <c r="ED31" s="24"/>
      <c r="EK31" s="33"/>
      <c r="EP31" s="33"/>
      <c r="ER31" s="33"/>
      <c r="EV31" s="24"/>
      <c r="EY31" s="24"/>
      <c r="FA31" s="24"/>
      <c r="FB31" s="24"/>
      <c r="FH31" s="24"/>
      <c r="FI31" s="24"/>
      <c r="FK31" s="24"/>
      <c r="FO31" s="24"/>
      <c r="FY31" s="38"/>
      <c r="FZ31" s="11"/>
    </row>
    <row r="32" spans="1:255" x14ac:dyDescent="0.25">
      <c r="C32" s="46">
        <f>FZ17</f>
        <v>423647108.40999997</v>
      </c>
      <c r="D32" s="47">
        <f>FZ29</f>
        <v>413319275.24999988</v>
      </c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11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24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8"/>
      <c r="EV32" s="43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  <c r="FP32" s="42"/>
      <c r="FQ32" s="42"/>
      <c r="FR32" s="42"/>
      <c r="FS32" s="42"/>
      <c r="FT32" s="42"/>
      <c r="FU32" s="42"/>
      <c r="FV32" s="42"/>
      <c r="FW32" s="42"/>
      <c r="FX32" s="42"/>
      <c r="FY32" s="11"/>
      <c r="FZ32" s="11"/>
    </row>
    <row r="33" spans="1:184" x14ac:dyDescent="0.25">
      <c r="C33" s="49">
        <f>+C17+L17+N17+O17+Q17+AB17+AL17+AN17+AP17+AR17+AS17+AT17+BV17+CJ17+CN17+CO17+CP17+CZ17+EA17+ED17+EP17+ER17+EW17+FA17+FI17+FK17+FL17+FM17+FP17+BM17+BA17</f>
        <v>147715872.47999996</v>
      </c>
      <c r="D33" s="50">
        <f>+C29+L29+N29+O29+Q29+AB29+AL29+AN29+AP29+AR29+AS29+AT29+BV29+CJ29+CN29+CO29+CP29+CZ29+EA29+ED29+EP29+ER29+EW29+FA29+FI29+FK29+FL29+FM29+FP29+BM29+BA29</f>
        <v>144162481.45000002</v>
      </c>
      <c r="E33" t="s">
        <v>414</v>
      </c>
      <c r="F33" s="24"/>
      <c r="AK33" s="11"/>
      <c r="AR33" s="33"/>
      <c r="CF33" s="38"/>
      <c r="ED33" s="24"/>
      <c r="FY33" s="11"/>
      <c r="FZ33" s="11"/>
    </row>
    <row r="34" spans="1:184" x14ac:dyDescent="0.25">
      <c r="C34" s="24">
        <f>C32-C33</f>
        <v>275931235.93000001</v>
      </c>
      <c r="D34" s="24">
        <f>D32-D33</f>
        <v>269156793.79999983</v>
      </c>
      <c r="AK34" s="11"/>
      <c r="FY34" s="11"/>
      <c r="FZ34" s="17"/>
    </row>
    <row r="35" spans="1:184" x14ac:dyDescent="0.25">
      <c r="C35" s="24"/>
      <c r="D35" s="24"/>
      <c r="AK35" s="11"/>
      <c r="FY35" s="11"/>
      <c r="FZ35" s="17"/>
    </row>
    <row r="36" spans="1:184" x14ac:dyDescent="0.25">
      <c r="A36" s="39" t="s">
        <v>415</v>
      </c>
      <c r="C36" s="24"/>
      <c r="FY36" s="11"/>
    </row>
    <row r="37" spans="1:184" x14ac:dyDescent="0.25">
      <c r="A37" t="s">
        <v>416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7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7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</row>
    <row r="38" spans="1:184" x14ac:dyDescent="0.25">
      <c r="A38" t="s">
        <v>417</v>
      </c>
      <c r="C38" s="23">
        <f>C17-C37</f>
        <v>2682750.91</v>
      </c>
      <c r="D38" s="23">
        <f t="shared" ref="D38:BO38" si="15">D17-D37</f>
        <v>20818948.129999999</v>
      </c>
      <c r="E38" s="23">
        <f t="shared" si="15"/>
        <v>1956852.63</v>
      </c>
      <c r="F38" s="23">
        <f t="shared" si="15"/>
        <v>12330689.84</v>
      </c>
      <c r="G38" s="23">
        <f t="shared" si="15"/>
        <v>258137.68</v>
      </c>
      <c r="H38" s="23">
        <f t="shared" si="15"/>
        <v>691517.78</v>
      </c>
      <c r="I38" s="23">
        <f t="shared" si="15"/>
        <v>4466840.09</v>
      </c>
      <c r="J38" s="23">
        <f t="shared" si="15"/>
        <v>1502460.75</v>
      </c>
      <c r="K38" s="23">
        <f t="shared" si="15"/>
        <v>224695.91</v>
      </c>
      <c r="L38" s="23">
        <f t="shared" si="15"/>
        <v>204148.49</v>
      </c>
      <c r="M38" s="23">
        <f t="shared" si="15"/>
        <v>326790.25</v>
      </c>
      <c r="N38" s="23">
        <f t="shared" si="15"/>
        <v>30939483.23</v>
      </c>
      <c r="O38" s="23">
        <f t="shared" si="15"/>
        <v>5363814.1500000004</v>
      </c>
      <c r="P38" s="23">
        <f t="shared" si="15"/>
        <v>308911.84000000003</v>
      </c>
      <c r="Q38" s="23">
        <f t="shared" si="15"/>
        <v>22959000.690000001</v>
      </c>
      <c r="R38" s="23">
        <f t="shared" si="15"/>
        <v>5751968.7400000002</v>
      </c>
      <c r="S38" s="23">
        <f t="shared" si="15"/>
        <v>0</v>
      </c>
      <c r="T38" s="23">
        <f t="shared" si="15"/>
        <v>206077.38</v>
      </c>
      <c r="U38" s="23">
        <f t="shared" si="15"/>
        <v>35225.94</v>
      </c>
      <c r="V38" s="23">
        <f t="shared" si="15"/>
        <v>248385.66</v>
      </c>
      <c r="W38" s="23">
        <f t="shared" si="15"/>
        <v>340952.78</v>
      </c>
      <c r="X38" s="23">
        <f t="shared" si="15"/>
        <v>64899.69</v>
      </c>
      <c r="Y38" s="23">
        <f t="shared" si="15"/>
        <v>891312.9</v>
      </c>
      <c r="Z38" s="23">
        <f t="shared" si="15"/>
        <v>242366.96</v>
      </c>
      <c r="AA38" s="23">
        <f t="shared" si="15"/>
        <v>11234576.689999999</v>
      </c>
      <c r="AB38" s="23">
        <f t="shared" si="15"/>
        <v>294181.92</v>
      </c>
      <c r="AC38" s="23">
        <f t="shared" si="15"/>
        <v>181737.60000000001</v>
      </c>
      <c r="AD38" s="23">
        <f t="shared" si="15"/>
        <v>424030.79</v>
      </c>
      <c r="AE38" s="23">
        <f t="shared" si="15"/>
        <v>107043</v>
      </c>
      <c r="AF38" s="23">
        <f t="shared" si="15"/>
        <v>169319.35</v>
      </c>
      <c r="AG38" s="23">
        <f t="shared" si="15"/>
        <v>294511.27</v>
      </c>
      <c r="AH38" s="23">
        <f t="shared" si="15"/>
        <v>808241.71</v>
      </c>
      <c r="AI38" s="23">
        <f t="shared" si="15"/>
        <v>400055.73</v>
      </c>
      <c r="AJ38" s="23">
        <f t="shared" si="15"/>
        <v>196924.04</v>
      </c>
      <c r="AK38" s="23">
        <f t="shared" si="15"/>
        <v>135193.67000000001</v>
      </c>
      <c r="AL38" s="23">
        <f t="shared" si="15"/>
        <v>89803.08</v>
      </c>
      <c r="AM38" s="23">
        <f t="shared" si="15"/>
        <v>309615.02</v>
      </c>
      <c r="AN38" s="23">
        <f t="shared" si="15"/>
        <v>0</v>
      </c>
      <c r="AO38" s="23">
        <f t="shared" si="15"/>
        <v>2586367.89</v>
      </c>
      <c r="AP38" s="23">
        <f t="shared" si="15"/>
        <v>17775694.559999999</v>
      </c>
      <c r="AQ38" s="23">
        <f t="shared" si="15"/>
        <v>118621.45</v>
      </c>
      <c r="AR38" s="23">
        <f t="shared" si="15"/>
        <v>32015584.68</v>
      </c>
      <c r="AS38" s="23">
        <f t="shared" si="15"/>
        <v>1539902.2</v>
      </c>
      <c r="AT38" s="23">
        <f t="shared" si="15"/>
        <v>1054161.99</v>
      </c>
      <c r="AU38" s="23">
        <f t="shared" si="15"/>
        <v>221453.14</v>
      </c>
      <c r="AV38" s="23">
        <f t="shared" si="15"/>
        <v>260810.26</v>
      </c>
      <c r="AW38" s="23">
        <f t="shared" si="15"/>
        <v>252189.04</v>
      </c>
      <c r="AX38" s="23">
        <f t="shared" si="15"/>
        <v>76607.240000000005</v>
      </c>
      <c r="AY38" s="23">
        <f t="shared" si="15"/>
        <v>327364.8</v>
      </c>
      <c r="AZ38" s="23">
        <v>0</v>
      </c>
      <c r="BA38" s="23">
        <f>BA17-BA37</f>
        <v>5795073.0099999998</v>
      </c>
      <c r="BB38" s="23">
        <f t="shared" si="15"/>
        <v>6132047.3499999996</v>
      </c>
      <c r="BC38" s="23">
        <f t="shared" si="15"/>
        <v>12655700.720000001</v>
      </c>
      <c r="BD38" s="23">
        <f t="shared" si="15"/>
        <v>1816283.86</v>
      </c>
      <c r="BE38" s="23">
        <f t="shared" si="15"/>
        <v>767169.26</v>
      </c>
      <c r="BF38" s="23">
        <f t="shared" si="15"/>
        <v>14710998.550000001</v>
      </c>
      <c r="BG38" s="23">
        <f t="shared" si="15"/>
        <v>722223.07</v>
      </c>
      <c r="BH38" s="23">
        <f t="shared" si="15"/>
        <v>398505.99</v>
      </c>
      <c r="BI38" s="23">
        <f t="shared" si="15"/>
        <v>289914.11</v>
      </c>
      <c r="BJ38" s="23">
        <f t="shared" si="15"/>
        <v>3060698.91</v>
      </c>
      <c r="BK38" s="23">
        <f t="shared" si="15"/>
        <v>23130009.98</v>
      </c>
      <c r="BL38" s="23">
        <f t="shared" si="15"/>
        <v>174927.33</v>
      </c>
      <c r="BM38" s="23">
        <v>367464.14</v>
      </c>
      <c r="BN38" s="23">
        <f t="shared" si="15"/>
        <v>1946225.66</v>
      </c>
      <c r="BO38" s="23">
        <f t="shared" si="15"/>
        <v>813122.92</v>
      </c>
      <c r="BP38" s="23">
        <f t="shared" ref="BP38:EA38" si="16">BP17-BP37</f>
        <v>28928.7</v>
      </c>
      <c r="BQ38" s="23">
        <f t="shared" si="16"/>
        <v>1001959.08</v>
      </c>
      <c r="BR38" s="23">
        <f t="shared" si="16"/>
        <v>2812875.15</v>
      </c>
      <c r="BS38" s="23">
        <f t="shared" si="16"/>
        <v>638374.41</v>
      </c>
      <c r="BT38" s="23">
        <f t="shared" si="16"/>
        <v>153223.01</v>
      </c>
      <c r="BU38" s="23">
        <f t="shared" si="16"/>
        <v>274614.14</v>
      </c>
      <c r="BV38" s="23">
        <f t="shared" si="16"/>
        <v>0</v>
      </c>
      <c r="BW38" s="23">
        <f t="shared" si="16"/>
        <v>297491.17</v>
      </c>
      <c r="BX38" s="23">
        <f t="shared" si="16"/>
        <v>27676.12</v>
      </c>
      <c r="BY38" s="23">
        <f t="shared" si="16"/>
        <v>154784.20000000001</v>
      </c>
      <c r="BZ38" s="23">
        <f t="shared" si="16"/>
        <v>181343.04</v>
      </c>
      <c r="CA38" s="23">
        <f t="shared" si="16"/>
        <v>38073.75</v>
      </c>
      <c r="CB38" s="23">
        <f t="shared" si="16"/>
        <v>33590458.460000001</v>
      </c>
      <c r="CC38" s="23">
        <f t="shared" si="16"/>
        <v>232247.21</v>
      </c>
      <c r="CD38" s="23">
        <f t="shared" si="16"/>
        <v>212582.37</v>
      </c>
      <c r="CE38" s="23">
        <f t="shared" si="16"/>
        <v>136442.93</v>
      </c>
      <c r="CF38" s="23">
        <f t="shared" si="16"/>
        <v>129992.25</v>
      </c>
      <c r="CG38" s="23">
        <f t="shared" si="16"/>
        <v>223210.1</v>
      </c>
      <c r="CH38" s="23">
        <f t="shared" si="16"/>
        <v>135349.37</v>
      </c>
      <c r="CI38" s="23">
        <f t="shared" si="16"/>
        <v>339720.1</v>
      </c>
      <c r="CJ38" s="23">
        <f t="shared" si="16"/>
        <v>62766.87</v>
      </c>
      <c r="CK38" s="23">
        <f t="shared" si="16"/>
        <v>2803717.1</v>
      </c>
      <c r="CL38" s="23">
        <f t="shared" si="16"/>
        <v>921358.03</v>
      </c>
      <c r="CM38" s="23">
        <f t="shared" si="16"/>
        <v>559698.81000000006</v>
      </c>
      <c r="CN38" s="23">
        <f t="shared" si="16"/>
        <v>17614495.27</v>
      </c>
      <c r="CO38" s="23">
        <f t="shared" si="16"/>
        <v>4763936.8600000003</v>
      </c>
      <c r="CP38" s="23">
        <f t="shared" si="16"/>
        <v>0</v>
      </c>
      <c r="CQ38" s="23">
        <f t="shared" si="16"/>
        <v>531459.02</v>
      </c>
      <c r="CR38" s="23">
        <f t="shared" si="16"/>
        <v>225482.23</v>
      </c>
      <c r="CS38" s="23">
        <f t="shared" si="16"/>
        <v>223363.29</v>
      </c>
      <c r="CT38" s="23">
        <f t="shared" si="16"/>
        <v>98660.05</v>
      </c>
      <c r="CU38" s="23">
        <f t="shared" si="16"/>
        <v>283776.89</v>
      </c>
      <c r="CV38" s="23">
        <f t="shared" si="16"/>
        <v>52112.21</v>
      </c>
      <c r="CW38" s="23">
        <f t="shared" si="16"/>
        <v>186624.98</v>
      </c>
      <c r="CX38" s="23">
        <f t="shared" si="16"/>
        <v>282705.2</v>
      </c>
      <c r="CY38" s="23">
        <f t="shared" si="16"/>
        <v>73851.679999999993</v>
      </c>
      <c r="CZ38" s="23">
        <f t="shared" si="16"/>
        <v>1148646.45</v>
      </c>
      <c r="DA38" s="23">
        <f t="shared" si="16"/>
        <v>179145.96</v>
      </c>
      <c r="DB38" s="23">
        <f t="shared" si="16"/>
        <v>275580.78000000003</v>
      </c>
      <c r="DC38" s="23">
        <f t="shared" si="16"/>
        <v>183065.88</v>
      </c>
      <c r="DD38" s="23">
        <f t="shared" si="16"/>
        <v>145548.54</v>
      </c>
      <c r="DE38" s="23">
        <f t="shared" si="16"/>
        <v>173769.92</v>
      </c>
      <c r="DF38" s="23">
        <f t="shared" si="16"/>
        <v>10928183.59</v>
      </c>
      <c r="DG38" s="23">
        <f t="shared" si="16"/>
        <v>60047.74</v>
      </c>
      <c r="DH38" s="23">
        <f t="shared" si="16"/>
        <v>715196.91</v>
      </c>
      <c r="DI38" s="23">
        <f t="shared" si="16"/>
        <v>836791.33</v>
      </c>
      <c r="DJ38" s="23">
        <f t="shared" si="16"/>
        <v>478264.69</v>
      </c>
      <c r="DK38" s="23">
        <f t="shared" si="16"/>
        <v>397451.99</v>
      </c>
      <c r="DL38" s="23">
        <f t="shared" si="16"/>
        <v>3077291.87</v>
      </c>
      <c r="DM38" s="23">
        <f t="shared" si="16"/>
        <v>266318.18</v>
      </c>
      <c r="DN38" s="23">
        <f t="shared" si="16"/>
        <v>561880.21</v>
      </c>
      <c r="DO38" s="23">
        <f t="shared" si="16"/>
        <v>1974881.43</v>
      </c>
      <c r="DP38" s="23">
        <f t="shared" si="16"/>
        <v>207396.28</v>
      </c>
      <c r="DQ38" s="23">
        <f t="shared" si="16"/>
        <v>0</v>
      </c>
      <c r="DR38" s="23">
        <f t="shared" si="16"/>
        <v>1034511.32</v>
      </c>
      <c r="DS38" s="23">
        <f t="shared" si="16"/>
        <v>561005.62</v>
      </c>
      <c r="DT38" s="23">
        <f t="shared" si="16"/>
        <v>263403.42</v>
      </c>
      <c r="DU38" s="23">
        <f t="shared" si="16"/>
        <v>328055.02</v>
      </c>
      <c r="DV38" s="23">
        <f t="shared" si="16"/>
        <v>268568.26</v>
      </c>
      <c r="DW38" s="23">
        <f t="shared" si="16"/>
        <v>308119.05</v>
      </c>
      <c r="DX38" s="23">
        <f t="shared" si="16"/>
        <v>56766.53</v>
      </c>
      <c r="DY38" s="23">
        <f t="shared" si="16"/>
        <v>65816.41</v>
      </c>
      <c r="DZ38" s="23">
        <f t="shared" si="16"/>
        <v>255167.05</v>
      </c>
      <c r="EA38" s="23">
        <f t="shared" si="16"/>
        <v>0</v>
      </c>
      <c r="EB38" s="23">
        <f t="shared" ref="EB38:FX38" si="17">EB17-EB37</f>
        <v>342307.07</v>
      </c>
      <c r="EC38" s="23">
        <f t="shared" si="17"/>
        <v>246010.58</v>
      </c>
      <c r="ED38" s="23">
        <f t="shared" si="17"/>
        <v>0</v>
      </c>
      <c r="EE38" s="23">
        <f t="shared" si="17"/>
        <v>222916.2</v>
      </c>
      <c r="EF38" s="23">
        <f t="shared" si="17"/>
        <v>1108380.3500000001</v>
      </c>
      <c r="EG38" s="23">
        <f t="shared" si="17"/>
        <v>234055.89</v>
      </c>
      <c r="EH38" s="23">
        <f t="shared" si="17"/>
        <v>280911.56</v>
      </c>
      <c r="EI38" s="23">
        <f t="shared" si="17"/>
        <v>10105832.689999999</v>
      </c>
      <c r="EJ38" s="23">
        <f t="shared" si="17"/>
        <v>6165328.7000000002</v>
      </c>
      <c r="EK38" s="23">
        <f t="shared" si="17"/>
        <v>270587.74</v>
      </c>
      <c r="EL38" s="23">
        <f t="shared" si="17"/>
        <v>273764.49</v>
      </c>
      <c r="EM38" s="23">
        <f t="shared" si="17"/>
        <v>210591.54</v>
      </c>
      <c r="EN38" s="23">
        <f t="shared" si="17"/>
        <v>704654.85</v>
      </c>
      <c r="EO38" s="23">
        <f t="shared" si="17"/>
        <v>269365.88</v>
      </c>
      <c r="EP38" s="23">
        <f t="shared" si="17"/>
        <v>131833.32</v>
      </c>
      <c r="EQ38" s="23">
        <f t="shared" si="17"/>
        <v>1350088.02</v>
      </c>
      <c r="ER38" s="23">
        <v>119485.87</v>
      </c>
      <c r="ES38" s="23">
        <f t="shared" si="17"/>
        <v>183094.44</v>
      </c>
      <c r="ET38" s="23">
        <f t="shared" si="17"/>
        <v>190893.88</v>
      </c>
      <c r="EU38" s="23">
        <f t="shared" si="17"/>
        <v>478425.44</v>
      </c>
      <c r="EV38" s="23">
        <f t="shared" si="17"/>
        <v>27950.31</v>
      </c>
      <c r="EW38" s="23">
        <f t="shared" si="17"/>
        <v>187697.06</v>
      </c>
      <c r="EX38" s="23">
        <f t="shared" si="17"/>
        <v>254929.35</v>
      </c>
      <c r="EY38" s="23">
        <f t="shared" si="17"/>
        <v>782792.52</v>
      </c>
      <c r="EZ38" s="23">
        <f t="shared" si="17"/>
        <v>148917.78</v>
      </c>
      <c r="FA38" s="23">
        <f t="shared" si="17"/>
        <v>166879.01</v>
      </c>
      <c r="FB38" s="23">
        <f t="shared" si="17"/>
        <v>0</v>
      </c>
      <c r="FC38" s="23">
        <f t="shared" si="17"/>
        <v>898391.29</v>
      </c>
      <c r="FD38" s="23">
        <f t="shared" si="17"/>
        <v>295402.96999999997</v>
      </c>
      <c r="FE38" s="23">
        <f t="shared" si="17"/>
        <v>101090.16</v>
      </c>
      <c r="FF38" s="23">
        <f t="shared" si="17"/>
        <v>222437.85</v>
      </c>
      <c r="FG38" s="23">
        <f t="shared" si="17"/>
        <v>128729.84</v>
      </c>
      <c r="FH38" s="23">
        <f t="shared" si="17"/>
        <v>38872.01</v>
      </c>
      <c r="FI38" s="23">
        <f t="shared" si="17"/>
        <v>453685.28</v>
      </c>
      <c r="FJ38" s="23">
        <f t="shared" si="17"/>
        <v>0</v>
      </c>
      <c r="FK38" s="23">
        <f t="shared" si="17"/>
        <v>0</v>
      </c>
      <c r="FL38" s="23">
        <f t="shared" si="17"/>
        <v>1419789.63</v>
      </c>
      <c r="FM38" s="23">
        <f t="shared" si="17"/>
        <v>117585.1</v>
      </c>
      <c r="FN38" s="23">
        <f t="shared" si="17"/>
        <v>14279340.35</v>
      </c>
      <c r="FO38" s="23">
        <f t="shared" si="17"/>
        <v>0</v>
      </c>
      <c r="FP38" s="23">
        <f t="shared" si="17"/>
        <v>448008.71</v>
      </c>
      <c r="FQ38" s="23">
        <f t="shared" si="17"/>
        <v>0</v>
      </c>
      <c r="FR38" s="23">
        <f t="shared" si="17"/>
        <v>0</v>
      </c>
      <c r="FS38" s="23">
        <f t="shared" si="17"/>
        <v>40150.21</v>
      </c>
      <c r="FT38" s="23">
        <f t="shared" si="17"/>
        <v>0</v>
      </c>
      <c r="FU38" s="23">
        <f t="shared" si="17"/>
        <v>494661.77</v>
      </c>
      <c r="FV38" s="23">
        <f t="shared" si="17"/>
        <v>453993.05</v>
      </c>
      <c r="FW38" s="23">
        <f t="shared" si="17"/>
        <v>215209.2</v>
      </c>
      <c r="FX38" s="23">
        <f t="shared" si="17"/>
        <v>69469.16</v>
      </c>
      <c r="FY38" s="11"/>
      <c r="FZ38" s="19">
        <f>SUM(C38:FY38)</f>
        <v>394649327.99999988</v>
      </c>
      <c r="GA38" s="23"/>
      <c r="GB38" s="24"/>
    </row>
    <row r="39" spans="1:184" x14ac:dyDescent="0.25">
      <c r="FY39" s="11"/>
    </row>
    <row r="40" spans="1:184" x14ac:dyDescent="0.25">
      <c r="A40" t="s">
        <v>418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7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7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11"/>
      <c r="FZ40" s="24"/>
    </row>
    <row r="41" spans="1:184" x14ac:dyDescent="0.25">
      <c r="A41" t="s">
        <v>419</v>
      </c>
      <c r="C41" s="40">
        <f>C29-C40</f>
        <v>2664338.17</v>
      </c>
      <c r="D41" s="23">
        <f t="shared" ref="D41:BO41" si="18">D29-D40</f>
        <v>20255683.609999999</v>
      </c>
      <c r="E41" s="23">
        <f t="shared" si="18"/>
        <v>1942399.36</v>
      </c>
      <c r="F41" s="23">
        <f t="shared" si="18"/>
        <v>12133773.130000001</v>
      </c>
      <c r="G41" s="23">
        <f t="shared" si="18"/>
        <v>258137.68</v>
      </c>
      <c r="H41" s="23">
        <f t="shared" si="18"/>
        <v>691517.78</v>
      </c>
      <c r="I41" s="23">
        <f t="shared" si="18"/>
        <v>4475571.9400000004</v>
      </c>
      <c r="J41" s="23">
        <f t="shared" si="18"/>
        <v>1490721.51</v>
      </c>
      <c r="K41" s="23">
        <f t="shared" si="18"/>
        <v>224695.91</v>
      </c>
      <c r="L41" s="23">
        <f t="shared" si="18"/>
        <v>195341.91</v>
      </c>
      <c r="M41" s="23">
        <f t="shared" si="18"/>
        <v>326790.25</v>
      </c>
      <c r="N41" s="23">
        <f t="shared" si="18"/>
        <v>30860605.859999999</v>
      </c>
      <c r="O41" s="23">
        <f t="shared" si="18"/>
        <v>5260359.03</v>
      </c>
      <c r="P41" s="23">
        <f t="shared" si="18"/>
        <v>308911.84000000003</v>
      </c>
      <c r="Q41" s="23">
        <f t="shared" si="18"/>
        <v>22547784.010000002</v>
      </c>
      <c r="R41" s="23">
        <f t="shared" si="18"/>
        <v>5751968.7400000002</v>
      </c>
      <c r="S41" s="23">
        <f t="shared" si="18"/>
        <v>0</v>
      </c>
      <c r="T41" s="23">
        <f t="shared" si="18"/>
        <v>206077.38</v>
      </c>
      <c r="U41" s="23">
        <f t="shared" si="18"/>
        <v>35225.94</v>
      </c>
      <c r="V41" s="23">
        <f t="shared" si="18"/>
        <v>248385.66</v>
      </c>
      <c r="W41" s="23">
        <f t="shared" si="18"/>
        <v>340952.78</v>
      </c>
      <c r="X41" s="23">
        <f t="shared" si="18"/>
        <v>64899.69</v>
      </c>
      <c r="Y41" s="23">
        <f t="shared" si="18"/>
        <v>891312.9</v>
      </c>
      <c r="Z41" s="23">
        <f t="shared" si="18"/>
        <v>242366.96</v>
      </c>
      <c r="AA41" s="23">
        <f t="shared" si="18"/>
        <v>10836979.75</v>
      </c>
      <c r="AB41" s="23">
        <f t="shared" si="18"/>
        <v>150500.75</v>
      </c>
      <c r="AC41" s="23">
        <f t="shared" si="18"/>
        <v>181737.60000000001</v>
      </c>
      <c r="AD41" s="23">
        <f t="shared" si="18"/>
        <v>429836.06</v>
      </c>
      <c r="AE41" s="23">
        <f t="shared" si="18"/>
        <v>107043</v>
      </c>
      <c r="AF41" s="23">
        <f t="shared" si="18"/>
        <v>169319.35</v>
      </c>
      <c r="AG41" s="23">
        <f t="shared" si="18"/>
        <v>294511.27</v>
      </c>
      <c r="AH41" s="23">
        <f t="shared" si="18"/>
        <v>808241.71</v>
      </c>
      <c r="AI41" s="23">
        <f t="shared" si="18"/>
        <v>400055.73</v>
      </c>
      <c r="AJ41" s="23">
        <f t="shared" si="18"/>
        <v>196924.04</v>
      </c>
      <c r="AK41" s="23">
        <f t="shared" si="18"/>
        <v>135193.67000000001</v>
      </c>
      <c r="AL41" s="23">
        <f t="shared" si="18"/>
        <v>89803.08</v>
      </c>
      <c r="AM41" s="23">
        <f t="shared" si="18"/>
        <v>309615.02</v>
      </c>
      <c r="AN41" s="23">
        <f t="shared" si="18"/>
        <v>0</v>
      </c>
      <c r="AO41" s="23">
        <f t="shared" si="18"/>
        <v>2575713.11</v>
      </c>
      <c r="AP41" s="23">
        <f t="shared" si="18"/>
        <v>17524763.079999998</v>
      </c>
      <c r="AQ41" s="23">
        <f t="shared" si="18"/>
        <v>118621.45</v>
      </c>
      <c r="AR41" s="23">
        <f t="shared" si="18"/>
        <v>30358024.309999999</v>
      </c>
      <c r="AS41" s="23">
        <f t="shared" si="18"/>
        <v>1530590.85</v>
      </c>
      <c r="AT41" s="23">
        <f t="shared" si="18"/>
        <v>1001346.53</v>
      </c>
      <c r="AU41" s="23">
        <f t="shared" si="18"/>
        <v>221453.14</v>
      </c>
      <c r="AV41" s="23">
        <f t="shared" si="18"/>
        <v>260810.26</v>
      </c>
      <c r="AW41" s="23">
        <f t="shared" si="18"/>
        <v>252189.04</v>
      </c>
      <c r="AX41" s="23">
        <f t="shared" si="18"/>
        <v>76607.240000000005</v>
      </c>
      <c r="AY41" s="23">
        <f t="shared" si="18"/>
        <v>327364.8</v>
      </c>
      <c r="AZ41" s="23">
        <v>0</v>
      </c>
      <c r="BA41" s="23">
        <f>BA29-BA40</f>
        <v>5776053.6200000001</v>
      </c>
      <c r="BB41" s="23">
        <f t="shared" si="18"/>
        <v>6127654.0499999998</v>
      </c>
      <c r="BC41" s="23">
        <f t="shared" si="18"/>
        <v>12759224.73</v>
      </c>
      <c r="BD41" s="23">
        <f t="shared" si="18"/>
        <v>1813452.62</v>
      </c>
      <c r="BE41" s="23">
        <f t="shared" si="18"/>
        <v>767169.26</v>
      </c>
      <c r="BF41" s="23">
        <f t="shared" si="18"/>
        <v>14321468.630000001</v>
      </c>
      <c r="BG41" s="23">
        <f t="shared" si="18"/>
        <v>721637.29</v>
      </c>
      <c r="BH41" s="23">
        <f t="shared" si="18"/>
        <v>398505.99</v>
      </c>
      <c r="BI41" s="23">
        <f t="shared" si="18"/>
        <v>289914.11</v>
      </c>
      <c r="BJ41" s="23">
        <f t="shared" si="18"/>
        <v>2829334.12</v>
      </c>
      <c r="BK41" s="23">
        <f t="shared" si="18"/>
        <v>22313436.170000002</v>
      </c>
      <c r="BL41" s="23">
        <f t="shared" si="18"/>
        <v>174927.33</v>
      </c>
      <c r="BM41" s="23">
        <v>367464.14</v>
      </c>
      <c r="BN41" s="23">
        <f t="shared" si="18"/>
        <v>1946225.66</v>
      </c>
      <c r="BO41" s="23">
        <f t="shared" si="18"/>
        <v>813122.92</v>
      </c>
      <c r="BP41" s="23">
        <f t="shared" ref="BP41:EA41" si="19">BP29-BP40</f>
        <v>28928.7</v>
      </c>
      <c r="BQ41" s="23">
        <f t="shared" si="19"/>
        <v>972764.93</v>
      </c>
      <c r="BR41" s="23">
        <f t="shared" si="19"/>
        <v>2812875.15</v>
      </c>
      <c r="BS41" s="23">
        <f t="shared" si="19"/>
        <v>638374.41</v>
      </c>
      <c r="BT41" s="23">
        <f t="shared" si="19"/>
        <v>153223.01</v>
      </c>
      <c r="BU41" s="23">
        <f t="shared" si="19"/>
        <v>274614.14</v>
      </c>
      <c r="BV41" s="23">
        <f t="shared" si="19"/>
        <v>0</v>
      </c>
      <c r="BW41" s="23">
        <f t="shared" si="19"/>
        <v>297491.17</v>
      </c>
      <c r="BX41" s="23">
        <f t="shared" si="19"/>
        <v>27676.12</v>
      </c>
      <c r="BY41" s="23">
        <f t="shared" si="19"/>
        <v>154784.20000000001</v>
      </c>
      <c r="BZ41" s="23">
        <f t="shared" si="19"/>
        <v>181343.04</v>
      </c>
      <c r="CA41" s="23">
        <f t="shared" si="19"/>
        <v>38073.75</v>
      </c>
      <c r="CB41" s="23">
        <f t="shared" si="19"/>
        <v>33088014.170000002</v>
      </c>
      <c r="CC41" s="23">
        <f t="shared" si="19"/>
        <v>232247.21</v>
      </c>
      <c r="CD41" s="23">
        <f t="shared" si="19"/>
        <v>212582.37</v>
      </c>
      <c r="CE41" s="23">
        <f t="shared" si="19"/>
        <v>135742.93</v>
      </c>
      <c r="CF41" s="23">
        <f t="shared" si="19"/>
        <v>129992.25</v>
      </c>
      <c r="CG41" s="23">
        <f t="shared" si="19"/>
        <v>223210.1</v>
      </c>
      <c r="CH41" s="23">
        <f t="shared" si="19"/>
        <v>135349.37</v>
      </c>
      <c r="CI41" s="23">
        <f t="shared" si="19"/>
        <v>339720.1</v>
      </c>
      <c r="CJ41" s="23">
        <f t="shared" si="19"/>
        <v>62766.87</v>
      </c>
      <c r="CK41" s="23">
        <f t="shared" si="19"/>
        <v>2803972.56</v>
      </c>
      <c r="CL41" s="23">
        <f t="shared" si="19"/>
        <v>921358.03</v>
      </c>
      <c r="CM41" s="23">
        <f t="shared" si="19"/>
        <v>559698.81000000006</v>
      </c>
      <c r="CN41" s="23">
        <f t="shared" si="19"/>
        <v>17327481.739999998</v>
      </c>
      <c r="CO41" s="23">
        <f t="shared" si="19"/>
        <v>4451397.97</v>
      </c>
      <c r="CP41" s="23">
        <f t="shared" si="19"/>
        <v>0</v>
      </c>
      <c r="CQ41" s="23">
        <f t="shared" si="19"/>
        <v>531459.02</v>
      </c>
      <c r="CR41" s="23">
        <f t="shared" si="19"/>
        <v>225482.23</v>
      </c>
      <c r="CS41" s="23">
        <f t="shared" si="19"/>
        <v>223363.29</v>
      </c>
      <c r="CT41" s="23">
        <f t="shared" si="19"/>
        <v>98660.05</v>
      </c>
      <c r="CU41" s="23">
        <f t="shared" si="19"/>
        <v>283776.89</v>
      </c>
      <c r="CV41" s="23">
        <f t="shared" si="19"/>
        <v>52112.21</v>
      </c>
      <c r="CW41" s="23">
        <f t="shared" si="19"/>
        <v>186624.98</v>
      </c>
      <c r="CX41" s="23">
        <f t="shared" si="19"/>
        <v>282705.2</v>
      </c>
      <c r="CY41" s="23">
        <f t="shared" si="19"/>
        <v>73851.679999999993</v>
      </c>
      <c r="CZ41" s="23">
        <f t="shared" si="19"/>
        <v>1146563.24</v>
      </c>
      <c r="DA41" s="23">
        <f t="shared" si="19"/>
        <v>179145.96</v>
      </c>
      <c r="DB41" s="23">
        <f t="shared" si="19"/>
        <v>275580.78000000003</v>
      </c>
      <c r="DC41" s="23">
        <f t="shared" si="19"/>
        <v>183065.88</v>
      </c>
      <c r="DD41" s="23">
        <f t="shared" si="19"/>
        <v>145548.54</v>
      </c>
      <c r="DE41" s="23">
        <f t="shared" si="19"/>
        <v>173769.92</v>
      </c>
      <c r="DF41" s="23">
        <f t="shared" si="19"/>
        <v>10838859.75</v>
      </c>
      <c r="DG41" s="23">
        <f t="shared" si="19"/>
        <v>60047.74</v>
      </c>
      <c r="DH41" s="23">
        <f t="shared" si="19"/>
        <v>705182.46</v>
      </c>
      <c r="DI41" s="23">
        <f t="shared" si="19"/>
        <v>833673.61</v>
      </c>
      <c r="DJ41" s="23">
        <f t="shared" si="19"/>
        <v>478264.69</v>
      </c>
      <c r="DK41" s="23">
        <f t="shared" si="19"/>
        <v>397451.99</v>
      </c>
      <c r="DL41" s="23">
        <f t="shared" si="19"/>
        <v>3071137.9</v>
      </c>
      <c r="DM41" s="23">
        <f t="shared" si="19"/>
        <v>266318.18</v>
      </c>
      <c r="DN41" s="23">
        <f t="shared" si="19"/>
        <v>561880.21</v>
      </c>
      <c r="DO41" s="23">
        <f t="shared" si="19"/>
        <v>1974881.43</v>
      </c>
      <c r="DP41" s="23">
        <f t="shared" si="19"/>
        <v>207396.28</v>
      </c>
      <c r="DQ41" s="23">
        <f t="shared" si="19"/>
        <v>0</v>
      </c>
      <c r="DR41" s="23">
        <f t="shared" si="19"/>
        <v>1034511.32</v>
      </c>
      <c r="DS41" s="23">
        <f t="shared" si="19"/>
        <v>561005.62</v>
      </c>
      <c r="DT41" s="23">
        <f t="shared" si="19"/>
        <v>263403.42</v>
      </c>
      <c r="DU41" s="23">
        <f t="shared" si="19"/>
        <v>328055.02</v>
      </c>
      <c r="DV41" s="23">
        <f t="shared" si="19"/>
        <v>268568.26</v>
      </c>
      <c r="DW41" s="23">
        <f t="shared" si="19"/>
        <v>308119.05</v>
      </c>
      <c r="DX41" s="23">
        <f t="shared" si="19"/>
        <v>56766.53</v>
      </c>
      <c r="DY41" s="23">
        <f t="shared" si="19"/>
        <v>65816.41</v>
      </c>
      <c r="DZ41" s="23">
        <f t="shared" si="19"/>
        <v>255167.05</v>
      </c>
      <c r="EA41" s="23">
        <f t="shared" si="19"/>
        <v>0</v>
      </c>
      <c r="EB41" s="23">
        <f t="shared" ref="EB41:FX41" si="20">EB29-EB40</f>
        <v>342307.07</v>
      </c>
      <c r="EC41" s="23">
        <f t="shared" si="20"/>
        <v>246010.58</v>
      </c>
      <c r="ED41" s="23">
        <f t="shared" si="20"/>
        <v>0</v>
      </c>
      <c r="EE41" s="23">
        <f t="shared" si="20"/>
        <v>222916.2</v>
      </c>
      <c r="EF41" s="23">
        <f t="shared" si="20"/>
        <v>1108380.3500000001</v>
      </c>
      <c r="EG41" s="23">
        <f t="shared" si="20"/>
        <v>234055.89</v>
      </c>
      <c r="EH41" s="23">
        <f t="shared" si="20"/>
        <v>280911.56</v>
      </c>
      <c r="EI41" s="23">
        <f t="shared" si="20"/>
        <v>9895595.1799999997</v>
      </c>
      <c r="EJ41" s="23">
        <f t="shared" si="20"/>
        <v>6019591.04</v>
      </c>
      <c r="EK41" s="23">
        <f t="shared" si="20"/>
        <v>270587.74</v>
      </c>
      <c r="EL41" s="23">
        <f t="shared" si="20"/>
        <v>265399.06</v>
      </c>
      <c r="EM41" s="23">
        <f t="shared" si="20"/>
        <v>210591.54</v>
      </c>
      <c r="EN41" s="23">
        <f t="shared" si="20"/>
        <v>704654.85</v>
      </c>
      <c r="EO41" s="23">
        <f t="shared" si="20"/>
        <v>269365.88</v>
      </c>
      <c r="EP41" s="23">
        <f t="shared" si="20"/>
        <v>131833.32</v>
      </c>
      <c r="EQ41" s="23">
        <f t="shared" si="20"/>
        <v>1353007.7</v>
      </c>
      <c r="ER41" s="23">
        <v>119485.87</v>
      </c>
      <c r="ES41" s="23">
        <f t="shared" si="20"/>
        <v>183094.44</v>
      </c>
      <c r="ET41" s="23">
        <f t="shared" si="20"/>
        <v>190893.88</v>
      </c>
      <c r="EU41" s="23">
        <f t="shared" si="20"/>
        <v>478425.44</v>
      </c>
      <c r="EV41" s="23">
        <f t="shared" si="20"/>
        <v>27950.31</v>
      </c>
      <c r="EW41" s="23">
        <f t="shared" si="20"/>
        <v>187697.06</v>
      </c>
      <c r="EX41" s="23">
        <f t="shared" si="20"/>
        <v>254929.35</v>
      </c>
      <c r="EY41" s="23">
        <f t="shared" si="20"/>
        <v>782792.52</v>
      </c>
      <c r="EZ41" s="23">
        <f t="shared" si="20"/>
        <v>148917.78</v>
      </c>
      <c r="FA41" s="23">
        <f t="shared" si="20"/>
        <v>166879.01</v>
      </c>
      <c r="FB41" s="23">
        <f t="shared" si="20"/>
        <v>0</v>
      </c>
      <c r="FC41" s="23">
        <f t="shared" si="20"/>
        <v>881930.35</v>
      </c>
      <c r="FD41" s="23">
        <f t="shared" si="20"/>
        <v>295402.96999999997</v>
      </c>
      <c r="FE41" s="23">
        <f t="shared" si="20"/>
        <v>101090.16</v>
      </c>
      <c r="FF41" s="23">
        <f t="shared" si="20"/>
        <v>222437.85</v>
      </c>
      <c r="FG41" s="23">
        <f t="shared" si="20"/>
        <v>128729.84</v>
      </c>
      <c r="FH41" s="23">
        <f t="shared" si="20"/>
        <v>38872.01</v>
      </c>
      <c r="FI41" s="23">
        <f t="shared" si="20"/>
        <v>453685.28</v>
      </c>
      <c r="FJ41" s="23">
        <f t="shared" si="20"/>
        <v>0</v>
      </c>
      <c r="FK41" s="23">
        <f t="shared" si="20"/>
        <v>0</v>
      </c>
      <c r="FL41" s="23">
        <f t="shared" si="20"/>
        <v>1282624.93</v>
      </c>
      <c r="FM41" s="23">
        <f t="shared" si="20"/>
        <v>57082.11</v>
      </c>
      <c r="FN41" s="23">
        <f t="shared" si="20"/>
        <v>13778844.09</v>
      </c>
      <c r="FO41" s="23">
        <f t="shared" si="20"/>
        <v>0</v>
      </c>
      <c r="FP41" s="23">
        <f t="shared" si="20"/>
        <v>448008.71</v>
      </c>
      <c r="FQ41" s="23">
        <f t="shared" si="20"/>
        <v>0</v>
      </c>
      <c r="FR41" s="23">
        <f t="shared" si="20"/>
        <v>0</v>
      </c>
      <c r="FS41" s="23">
        <f t="shared" si="20"/>
        <v>40150.21</v>
      </c>
      <c r="FT41" s="23">
        <f t="shared" si="20"/>
        <v>0</v>
      </c>
      <c r="FU41" s="23">
        <f t="shared" si="20"/>
        <v>494661.77</v>
      </c>
      <c r="FV41" s="23">
        <f t="shared" si="20"/>
        <v>453993.05</v>
      </c>
      <c r="FW41" s="23">
        <f t="shared" si="20"/>
        <v>215209.2</v>
      </c>
      <c r="FX41" s="23">
        <f t="shared" si="20"/>
        <v>69469.16</v>
      </c>
      <c r="FY41" s="11"/>
      <c r="FZ41" s="24">
        <f>SUM(C41:FY41)</f>
        <v>387055022.71999991</v>
      </c>
    </row>
    <row r="42" spans="1:184" x14ac:dyDescent="0.25"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/>
      <c r="DS42" s="24"/>
      <c r="DT42" s="24"/>
      <c r="DU42" s="24"/>
      <c r="DV42" s="24"/>
      <c r="DW42" s="24"/>
      <c r="DX42" s="24"/>
      <c r="DY42" s="24"/>
      <c r="DZ42" s="24"/>
      <c r="EA42" s="24"/>
      <c r="EB42" s="24"/>
      <c r="EC42" s="24"/>
      <c r="ED42" s="24"/>
      <c r="EE42" s="24"/>
      <c r="EF42" s="24"/>
      <c r="EG42" s="24"/>
      <c r="EH42" s="24"/>
      <c r="EI42" s="24"/>
      <c r="EJ42" s="24"/>
      <c r="EK42" s="24"/>
      <c r="EL42" s="24"/>
      <c r="EM42" s="24"/>
      <c r="EN42" s="24"/>
      <c r="EO42" s="24"/>
      <c r="EP42" s="24"/>
      <c r="EQ42" s="24"/>
      <c r="ER42" s="24"/>
      <c r="ES42" s="24"/>
      <c r="ET42" s="24"/>
      <c r="EU42" s="24"/>
      <c r="EV42" s="24"/>
      <c r="EW42" s="24"/>
      <c r="EX42" s="24"/>
      <c r="EY42" s="24"/>
      <c r="EZ42" s="24"/>
      <c r="FA42" s="24"/>
      <c r="FB42" s="24"/>
      <c r="FC42" s="24"/>
      <c r="FD42" s="24"/>
      <c r="FE42" s="24"/>
      <c r="FF42" s="24"/>
      <c r="FG42" s="24"/>
      <c r="FH42" s="24"/>
      <c r="FI42" s="24"/>
      <c r="FJ42" s="24"/>
      <c r="FK42" s="24"/>
      <c r="FL42" s="24"/>
      <c r="FM42" s="24"/>
      <c r="FN42" s="24"/>
      <c r="FO42" s="24"/>
      <c r="FP42" s="24"/>
      <c r="FQ42" s="24"/>
      <c r="FR42" s="24"/>
      <c r="FS42" s="24"/>
      <c r="FT42" s="24"/>
      <c r="FU42" s="24"/>
      <c r="FV42" s="24"/>
      <c r="FW42" s="24"/>
      <c r="FX42" s="24"/>
      <c r="FY42" s="11"/>
    </row>
    <row r="43" spans="1:184" x14ac:dyDescent="0.25">
      <c r="FY43" s="11"/>
    </row>
    <row r="44" spans="1:184" x14ac:dyDescent="0.25">
      <c r="FY44" s="11"/>
    </row>
    <row r="45" spans="1:184" x14ac:dyDescent="0.25">
      <c r="FY45" s="11"/>
    </row>
    <row r="46" spans="1:184" x14ac:dyDescent="0.25">
      <c r="FY46" s="11"/>
    </row>
    <row r="47" spans="1:184" x14ac:dyDescent="0.25">
      <c r="FY47" s="11"/>
    </row>
    <row r="48" spans="1:184" x14ac:dyDescent="0.25">
      <c r="FY48" s="11"/>
    </row>
    <row r="49" spans="181:181" x14ac:dyDescent="0.25">
      <c r="FY49" s="11"/>
    </row>
    <row r="50" spans="181:181" x14ac:dyDescent="0.25">
      <c r="FY50" s="11"/>
    </row>
    <row r="51" spans="181:181" x14ac:dyDescent="0.25">
      <c r="FY51" s="11"/>
    </row>
    <row r="52" spans="181:181" x14ac:dyDescent="0.25">
      <c r="FY52" s="11"/>
    </row>
    <row r="53" spans="181:181" x14ac:dyDescent="0.25">
      <c r="FY53" s="11"/>
    </row>
    <row r="54" spans="181:181" x14ac:dyDescent="0.25">
      <c r="FY54" s="11"/>
    </row>
    <row r="55" spans="181:181" x14ac:dyDescent="0.25">
      <c r="FY55" s="11"/>
    </row>
    <row r="56" spans="181:181" x14ac:dyDescent="0.25">
      <c r="FY56" s="11"/>
    </row>
    <row r="57" spans="181:181" x14ac:dyDescent="0.25">
      <c r="FY57" s="11"/>
    </row>
    <row r="58" spans="181:181" x14ac:dyDescent="0.25">
      <c r="FY58" s="11"/>
    </row>
    <row r="59" spans="181:181" x14ac:dyDescent="0.25">
      <c r="FY59" s="11"/>
    </row>
    <row r="60" spans="181:181" x14ac:dyDescent="0.25">
      <c r="FY60" s="11"/>
    </row>
    <row r="61" spans="181:181" x14ac:dyDescent="0.25">
      <c r="FY61" s="11"/>
    </row>
    <row r="62" spans="181:181" x14ac:dyDescent="0.25">
      <c r="FY62" s="11"/>
    </row>
    <row r="63" spans="181:181" x14ac:dyDescent="0.25">
      <c r="FY63" s="11"/>
    </row>
    <row r="64" spans="181:181" x14ac:dyDescent="0.25">
      <c r="FY64" s="11"/>
    </row>
    <row r="65" spans="181:181" x14ac:dyDescent="0.25">
      <c r="FY65" s="11"/>
    </row>
    <row r="66" spans="181:181" x14ac:dyDescent="0.25">
      <c r="FY66" s="11"/>
    </row>
    <row r="67" spans="181:181" x14ac:dyDescent="0.25">
      <c r="FY67" s="11"/>
    </row>
    <row r="68" spans="181:181" x14ac:dyDescent="0.25">
      <c r="FY68" s="11"/>
    </row>
    <row r="69" spans="181:181" x14ac:dyDescent="0.25">
      <c r="FY69" s="11"/>
    </row>
    <row r="70" spans="181:181" x14ac:dyDescent="0.25">
      <c r="FY70" s="11"/>
    </row>
    <row r="71" spans="181:181" x14ac:dyDescent="0.25">
      <c r="FY71" s="11"/>
    </row>
    <row r="72" spans="181:181" x14ac:dyDescent="0.25">
      <c r="FY72" s="11"/>
    </row>
    <row r="73" spans="181:181" x14ac:dyDescent="0.25">
      <c r="FY73" s="11"/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33D04-7CE1-47BE-88D2-B814EE6CEA32}">
  <dimension ref="A1:IU73"/>
  <sheetViews>
    <sheetView topLeftCell="FT1" workbookViewId="0">
      <selection activeCell="A17" sqref="A17"/>
    </sheetView>
  </sheetViews>
  <sheetFormatPr defaultColWidth="24.7265625" defaultRowHeight="12.5" x14ac:dyDescent="0.25"/>
  <cols>
    <col min="1" max="1" width="34.54296875" bestFit="1" customWidth="1"/>
    <col min="2" max="2" width="4.7265625" customWidth="1"/>
  </cols>
  <sheetData>
    <row r="1" spans="1:255" x14ac:dyDescent="0.25">
      <c r="A1" t="s">
        <v>0</v>
      </c>
      <c r="C1" s="1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1" t="s">
        <v>10</v>
      </c>
      <c r="M1" s="2" t="s">
        <v>11</v>
      </c>
      <c r="N1" s="3" t="s">
        <v>12</v>
      </c>
      <c r="O1" s="3" t="s">
        <v>13</v>
      </c>
      <c r="P1" s="2" t="s">
        <v>14</v>
      </c>
      <c r="Q1" s="1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3" t="s">
        <v>26</v>
      </c>
      <c r="AC1" s="2" t="s">
        <v>27</v>
      </c>
      <c r="AD1" s="2" t="s">
        <v>28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2" t="s">
        <v>34</v>
      </c>
      <c r="AK1" s="2" t="s">
        <v>35</v>
      </c>
      <c r="AL1" s="3" t="s">
        <v>36</v>
      </c>
      <c r="AM1" s="2" t="s">
        <v>37</v>
      </c>
      <c r="AN1" s="3" t="s">
        <v>38</v>
      </c>
      <c r="AO1" s="2" t="s">
        <v>39</v>
      </c>
      <c r="AP1" s="3" t="s">
        <v>40</v>
      </c>
      <c r="AQ1" s="2" t="s">
        <v>41</v>
      </c>
      <c r="AR1" s="3" t="s">
        <v>42</v>
      </c>
      <c r="AS1" s="3" t="s">
        <v>43</v>
      </c>
      <c r="AT1" s="1" t="s">
        <v>44</v>
      </c>
      <c r="AU1" s="2" t="s">
        <v>45</v>
      </c>
      <c r="AV1" s="2" t="s">
        <v>46</v>
      </c>
      <c r="AW1" s="2" t="s">
        <v>47</v>
      </c>
      <c r="AX1" s="2" t="s">
        <v>48</v>
      </c>
      <c r="AY1" s="2" t="s">
        <v>49</v>
      </c>
      <c r="AZ1" s="2" t="s">
        <v>50</v>
      </c>
      <c r="BA1" s="1" t="s">
        <v>51</v>
      </c>
      <c r="BB1" s="2" t="s">
        <v>52</v>
      </c>
      <c r="BC1" s="2" t="s">
        <v>53</v>
      </c>
      <c r="BD1" s="2" t="s">
        <v>54</v>
      </c>
      <c r="BE1" s="2" t="s">
        <v>55</v>
      </c>
      <c r="BF1" s="2" t="s">
        <v>56</v>
      </c>
      <c r="BG1" s="2" t="s">
        <v>57</v>
      </c>
      <c r="BH1" s="2" t="s">
        <v>58</v>
      </c>
      <c r="BI1" s="2" t="s">
        <v>59</v>
      </c>
      <c r="BJ1" s="2" t="s">
        <v>60</v>
      </c>
      <c r="BK1" s="2" t="s">
        <v>61</v>
      </c>
      <c r="BL1" s="2" t="s">
        <v>62</v>
      </c>
      <c r="BM1" s="53" t="s">
        <v>63</v>
      </c>
      <c r="BN1" s="2" t="s">
        <v>64</v>
      </c>
      <c r="BO1" s="2" t="s">
        <v>65</v>
      </c>
      <c r="BP1" s="2" t="s">
        <v>66</v>
      </c>
      <c r="BQ1" s="2" t="s">
        <v>67</v>
      </c>
      <c r="BR1" s="2" t="s">
        <v>68</v>
      </c>
      <c r="BS1" s="2" t="s">
        <v>69</v>
      </c>
      <c r="BT1" s="2" t="s">
        <v>70</v>
      </c>
      <c r="BU1" s="2" t="s">
        <v>71</v>
      </c>
      <c r="BV1" s="3" t="s">
        <v>72</v>
      </c>
      <c r="BW1" s="2" t="s">
        <v>73</v>
      </c>
      <c r="BX1" s="2" t="s">
        <v>74</v>
      </c>
      <c r="BY1" s="2" t="s">
        <v>75</v>
      </c>
      <c r="BZ1" s="2" t="s">
        <v>76</v>
      </c>
      <c r="CA1" s="2" t="s">
        <v>77</v>
      </c>
      <c r="CB1" s="2" t="s">
        <v>78</v>
      </c>
      <c r="CC1" s="2" t="s">
        <v>79</v>
      </c>
      <c r="CD1" s="2" t="s">
        <v>80</v>
      </c>
      <c r="CE1" s="2" t="s">
        <v>81</v>
      </c>
      <c r="CF1" s="2" t="s">
        <v>82</v>
      </c>
      <c r="CG1" s="2" t="s">
        <v>83</v>
      </c>
      <c r="CH1" s="2" t="s">
        <v>84</v>
      </c>
      <c r="CI1" s="2" t="s">
        <v>85</v>
      </c>
      <c r="CJ1" s="1" t="s">
        <v>86</v>
      </c>
      <c r="CK1" s="2" t="s">
        <v>87</v>
      </c>
      <c r="CL1" s="2" t="s">
        <v>88</v>
      </c>
      <c r="CM1" s="2" t="s">
        <v>89</v>
      </c>
      <c r="CN1" s="1" t="s">
        <v>90</v>
      </c>
      <c r="CO1" s="1" t="s">
        <v>91</v>
      </c>
      <c r="CP1" s="1" t="s">
        <v>92</v>
      </c>
      <c r="CQ1" s="2" t="s">
        <v>93</v>
      </c>
      <c r="CR1" s="2" t="s">
        <v>94</v>
      </c>
      <c r="CS1" s="2" t="s">
        <v>95</v>
      </c>
      <c r="CT1" s="2" t="s">
        <v>96</v>
      </c>
      <c r="CU1" s="2" t="s">
        <v>97</v>
      </c>
      <c r="CV1" s="2" t="s">
        <v>98</v>
      </c>
      <c r="CW1" s="2" t="s">
        <v>99</v>
      </c>
      <c r="CX1" s="2" t="s">
        <v>100</v>
      </c>
      <c r="CY1" s="2" t="s">
        <v>101</v>
      </c>
      <c r="CZ1" s="3" t="s">
        <v>102</v>
      </c>
      <c r="DA1" s="2" t="s">
        <v>103</v>
      </c>
      <c r="DB1" s="2" t="s">
        <v>104</v>
      </c>
      <c r="DC1" s="2" t="s">
        <v>105</v>
      </c>
      <c r="DD1" s="2" t="s">
        <v>106</v>
      </c>
      <c r="DE1" s="2" t="s">
        <v>107</v>
      </c>
      <c r="DF1" s="2" t="s">
        <v>108</v>
      </c>
      <c r="DG1" s="2" t="s">
        <v>109</v>
      </c>
      <c r="DH1" s="2" t="s">
        <v>110</v>
      </c>
      <c r="DI1" s="2" t="s">
        <v>111</v>
      </c>
      <c r="DJ1" s="2" t="s">
        <v>112</v>
      </c>
      <c r="DK1" s="2" t="s">
        <v>113</v>
      </c>
      <c r="DL1" s="2" t="s">
        <v>114</v>
      </c>
      <c r="DM1" s="2" t="s">
        <v>115</v>
      </c>
      <c r="DN1" s="2" t="s">
        <v>116</v>
      </c>
      <c r="DO1" s="2" t="s">
        <v>117</v>
      </c>
      <c r="DP1" s="2" t="s">
        <v>118</v>
      </c>
      <c r="DQ1" s="2" t="s">
        <v>119</v>
      </c>
      <c r="DR1" s="2" t="s">
        <v>120</v>
      </c>
      <c r="DS1" s="2" t="s">
        <v>121</v>
      </c>
      <c r="DT1" s="2" t="s">
        <v>122</v>
      </c>
      <c r="DU1" s="2" t="s">
        <v>123</v>
      </c>
      <c r="DV1" s="2" t="s">
        <v>124</v>
      </c>
      <c r="DW1" s="2" t="s">
        <v>125</v>
      </c>
      <c r="DX1" s="2" t="s">
        <v>126</v>
      </c>
      <c r="DY1" s="2" t="s">
        <v>127</v>
      </c>
      <c r="DZ1" s="2" t="s">
        <v>128</v>
      </c>
      <c r="EA1" s="1" t="s">
        <v>129</v>
      </c>
      <c r="EB1" s="2" t="s">
        <v>130</v>
      </c>
      <c r="EC1" s="2" t="s">
        <v>131</v>
      </c>
      <c r="ED1" s="1" t="s">
        <v>132</v>
      </c>
      <c r="EE1" s="2" t="s">
        <v>133</v>
      </c>
      <c r="EF1" s="2" t="s">
        <v>134</v>
      </c>
      <c r="EG1" s="2" t="s">
        <v>135</v>
      </c>
      <c r="EH1" s="2" t="s">
        <v>136</v>
      </c>
      <c r="EI1" s="2" t="s">
        <v>137</v>
      </c>
      <c r="EJ1" s="2" t="s">
        <v>138</v>
      </c>
      <c r="EK1" s="2" t="s">
        <v>139</v>
      </c>
      <c r="EL1" s="2" t="s">
        <v>140</v>
      </c>
      <c r="EM1" s="2" t="s">
        <v>141</v>
      </c>
      <c r="EN1" s="2" t="s">
        <v>142</v>
      </c>
      <c r="EO1" s="2" t="s">
        <v>143</v>
      </c>
      <c r="EP1" s="3" t="s">
        <v>144</v>
      </c>
      <c r="EQ1" s="2" t="s">
        <v>145</v>
      </c>
      <c r="ER1" s="3" t="s">
        <v>146</v>
      </c>
      <c r="ES1" s="2" t="s">
        <v>147</v>
      </c>
      <c r="ET1" s="2" t="s">
        <v>148</v>
      </c>
      <c r="EU1" s="2" t="s">
        <v>149</v>
      </c>
      <c r="EV1" s="2" t="s">
        <v>150</v>
      </c>
      <c r="EW1" s="1" t="s">
        <v>151</v>
      </c>
      <c r="EX1" s="2" t="s">
        <v>152</v>
      </c>
      <c r="EY1" s="2" t="s">
        <v>153</v>
      </c>
      <c r="EZ1" s="2" t="s">
        <v>154</v>
      </c>
      <c r="FA1" s="1" t="s">
        <v>155</v>
      </c>
      <c r="FB1" s="2" t="s">
        <v>156</v>
      </c>
      <c r="FC1" s="2" t="s">
        <v>157</v>
      </c>
      <c r="FD1" s="2" t="s">
        <v>158</v>
      </c>
      <c r="FE1" s="2" t="s">
        <v>159</v>
      </c>
      <c r="FF1" s="2" t="s">
        <v>160</v>
      </c>
      <c r="FG1" s="2" t="s">
        <v>161</v>
      </c>
      <c r="FH1" s="2" t="s">
        <v>162</v>
      </c>
      <c r="FI1" s="3" t="s">
        <v>163</v>
      </c>
      <c r="FJ1" s="2" t="s">
        <v>164</v>
      </c>
      <c r="FK1" s="1" t="s">
        <v>165</v>
      </c>
      <c r="FL1" s="1" t="s">
        <v>166</v>
      </c>
      <c r="FM1" s="1" t="s">
        <v>167</v>
      </c>
      <c r="FN1" s="2" t="s">
        <v>168</v>
      </c>
      <c r="FO1" s="2" t="s">
        <v>169</v>
      </c>
      <c r="FP1" s="1" t="s">
        <v>170</v>
      </c>
      <c r="FQ1" s="2" t="s">
        <v>171</v>
      </c>
      <c r="FR1" s="2" t="s">
        <v>172</v>
      </c>
      <c r="FS1" s="2" t="s">
        <v>173</v>
      </c>
      <c r="FT1" s="2" t="s">
        <v>174</v>
      </c>
      <c r="FU1" s="2" t="s">
        <v>175</v>
      </c>
      <c r="FV1" s="2" t="s">
        <v>176</v>
      </c>
      <c r="FW1" s="2" t="s">
        <v>177</v>
      </c>
      <c r="FX1" s="2" t="s">
        <v>178</v>
      </c>
      <c r="FY1" s="2" t="s">
        <v>179</v>
      </c>
    </row>
    <row r="2" spans="1:255" ht="15.75" customHeight="1" x14ac:dyDescent="0.35">
      <c r="C2" s="4" t="s">
        <v>180</v>
      </c>
      <c r="D2" s="5" t="s">
        <v>180</v>
      </c>
      <c r="E2" s="5" t="s">
        <v>180</v>
      </c>
      <c r="F2" s="5" t="s">
        <v>180</v>
      </c>
      <c r="G2" s="5" t="s">
        <v>180</v>
      </c>
      <c r="H2" s="5" t="s">
        <v>180</v>
      </c>
      <c r="I2" s="5" t="s">
        <v>180</v>
      </c>
      <c r="J2" s="5" t="s">
        <v>181</v>
      </c>
      <c r="K2" s="5" t="s">
        <v>181</v>
      </c>
      <c r="L2" s="4" t="s">
        <v>182</v>
      </c>
      <c r="M2" s="5" t="s">
        <v>182</v>
      </c>
      <c r="N2" s="6" t="s">
        <v>182</v>
      </c>
      <c r="O2" s="6" t="s">
        <v>182</v>
      </c>
      <c r="P2" s="5" t="s">
        <v>182</v>
      </c>
      <c r="Q2" s="4" t="s">
        <v>182</v>
      </c>
      <c r="R2" s="5" t="s">
        <v>182</v>
      </c>
      <c r="S2" s="5" t="s">
        <v>183</v>
      </c>
      <c r="T2" s="5" t="s">
        <v>184</v>
      </c>
      <c r="U2" s="5" t="s">
        <v>184</v>
      </c>
      <c r="V2" s="5" t="s">
        <v>184</v>
      </c>
      <c r="W2" s="5" t="s">
        <v>184</v>
      </c>
      <c r="X2" s="5" t="s">
        <v>184</v>
      </c>
      <c r="Y2" s="5" t="s">
        <v>185</v>
      </c>
      <c r="Z2" s="5" t="s">
        <v>185</v>
      </c>
      <c r="AA2" s="5" t="s">
        <v>186</v>
      </c>
      <c r="AB2" s="6" t="s">
        <v>186</v>
      </c>
      <c r="AC2" s="5" t="s">
        <v>187</v>
      </c>
      <c r="AD2" s="5" t="s">
        <v>187</v>
      </c>
      <c r="AE2" s="5" t="s">
        <v>188</v>
      </c>
      <c r="AF2" s="5" t="s">
        <v>188</v>
      </c>
      <c r="AG2" s="5" t="s">
        <v>189</v>
      </c>
      <c r="AH2" s="5" t="s">
        <v>190</v>
      </c>
      <c r="AI2" s="5" t="s">
        <v>190</v>
      </c>
      <c r="AJ2" s="5" t="s">
        <v>190</v>
      </c>
      <c r="AK2" s="5" t="s">
        <v>191</v>
      </c>
      <c r="AL2" s="6" t="s">
        <v>191</v>
      </c>
      <c r="AM2" s="5" t="s">
        <v>192</v>
      </c>
      <c r="AN2" s="6" t="s">
        <v>193</v>
      </c>
      <c r="AO2" s="5" t="s">
        <v>194</v>
      </c>
      <c r="AP2" s="6" t="s">
        <v>195</v>
      </c>
      <c r="AQ2" s="5" t="s">
        <v>196</v>
      </c>
      <c r="AR2" s="6" t="s">
        <v>197</v>
      </c>
      <c r="AS2" s="6" t="s">
        <v>198</v>
      </c>
      <c r="AT2" s="4" t="s">
        <v>199</v>
      </c>
      <c r="AU2" s="5" t="s">
        <v>199</v>
      </c>
      <c r="AV2" s="5" t="s">
        <v>199</v>
      </c>
      <c r="AW2" s="5" t="s">
        <v>199</v>
      </c>
      <c r="AX2" s="5" t="s">
        <v>199</v>
      </c>
      <c r="AY2" s="5" t="s">
        <v>200</v>
      </c>
      <c r="AZ2" s="5" t="s">
        <v>200</v>
      </c>
      <c r="BA2" s="4" t="s">
        <v>200</v>
      </c>
      <c r="BB2" s="5" t="s">
        <v>200</v>
      </c>
      <c r="BC2" s="5" t="s">
        <v>200</v>
      </c>
      <c r="BD2" s="5" t="s">
        <v>200</v>
      </c>
      <c r="BE2" s="5" t="s">
        <v>200</v>
      </c>
      <c r="BF2" s="5" t="s">
        <v>200</v>
      </c>
      <c r="BG2" s="5" t="s">
        <v>200</v>
      </c>
      <c r="BH2" s="5" t="s">
        <v>200</v>
      </c>
      <c r="BI2" s="5" t="s">
        <v>200</v>
      </c>
      <c r="BJ2" s="5" t="s">
        <v>200</v>
      </c>
      <c r="BK2" s="5" t="s">
        <v>200</v>
      </c>
      <c r="BL2" s="5" t="s">
        <v>200</v>
      </c>
      <c r="BM2" s="52" t="s">
        <v>200</v>
      </c>
      <c r="BN2" s="5" t="s">
        <v>201</v>
      </c>
      <c r="BO2" s="5" t="s">
        <v>201</v>
      </c>
      <c r="BP2" s="5" t="s">
        <v>201</v>
      </c>
      <c r="BQ2" s="5" t="s">
        <v>202</v>
      </c>
      <c r="BR2" s="5" t="s">
        <v>202</v>
      </c>
      <c r="BS2" s="5" t="s">
        <v>202</v>
      </c>
      <c r="BT2" s="5" t="s">
        <v>203</v>
      </c>
      <c r="BU2" s="5" t="s">
        <v>204</v>
      </c>
      <c r="BV2" s="6" t="s">
        <v>204</v>
      </c>
      <c r="BW2" s="5" t="s">
        <v>205</v>
      </c>
      <c r="BX2" s="5" t="s">
        <v>206</v>
      </c>
      <c r="BY2" s="5" t="s">
        <v>207</v>
      </c>
      <c r="BZ2" s="5" t="s">
        <v>207</v>
      </c>
      <c r="CA2" s="5" t="s">
        <v>208</v>
      </c>
      <c r="CB2" s="5" t="s">
        <v>209</v>
      </c>
      <c r="CC2" s="5" t="s">
        <v>210</v>
      </c>
      <c r="CD2" s="5" t="s">
        <v>210</v>
      </c>
      <c r="CE2" s="5" t="s">
        <v>211</v>
      </c>
      <c r="CF2" s="5" t="s">
        <v>211</v>
      </c>
      <c r="CG2" s="5" t="s">
        <v>211</v>
      </c>
      <c r="CH2" s="5" t="s">
        <v>211</v>
      </c>
      <c r="CI2" s="5" t="s">
        <v>211</v>
      </c>
      <c r="CJ2" s="4" t="s">
        <v>212</v>
      </c>
      <c r="CK2" s="5" t="s">
        <v>213</v>
      </c>
      <c r="CL2" s="5" t="s">
        <v>213</v>
      </c>
      <c r="CM2" s="5" t="s">
        <v>213</v>
      </c>
      <c r="CN2" s="4" t="s">
        <v>214</v>
      </c>
      <c r="CO2" s="4" t="s">
        <v>214</v>
      </c>
      <c r="CP2" s="4" t="s">
        <v>214</v>
      </c>
      <c r="CQ2" s="5" t="s">
        <v>215</v>
      </c>
      <c r="CR2" s="5" t="s">
        <v>215</v>
      </c>
      <c r="CS2" s="5" t="s">
        <v>215</v>
      </c>
      <c r="CT2" s="5" t="s">
        <v>215</v>
      </c>
      <c r="CU2" s="5" t="s">
        <v>215</v>
      </c>
      <c r="CV2" s="5" t="s">
        <v>215</v>
      </c>
      <c r="CW2" s="5" t="s">
        <v>216</v>
      </c>
      <c r="CX2" s="5" t="s">
        <v>216</v>
      </c>
      <c r="CY2" s="5" t="s">
        <v>216</v>
      </c>
      <c r="CZ2" s="6" t="s">
        <v>217</v>
      </c>
      <c r="DA2" s="5" t="s">
        <v>217</v>
      </c>
      <c r="DB2" s="5" t="s">
        <v>217</v>
      </c>
      <c r="DC2" s="5" t="s">
        <v>217</v>
      </c>
      <c r="DD2" s="5" t="s">
        <v>218</v>
      </c>
      <c r="DE2" s="5" t="s">
        <v>218</v>
      </c>
      <c r="DF2" s="5" t="s">
        <v>218</v>
      </c>
      <c r="DG2" s="5" t="s">
        <v>219</v>
      </c>
      <c r="DH2" s="5" t="s">
        <v>220</v>
      </c>
      <c r="DI2" s="5" t="s">
        <v>221</v>
      </c>
      <c r="DJ2" s="5" t="s">
        <v>222</v>
      </c>
      <c r="DK2" s="5" t="s">
        <v>221</v>
      </c>
      <c r="DL2" s="5" t="s">
        <v>223</v>
      </c>
      <c r="DM2" s="5" t="s">
        <v>223</v>
      </c>
      <c r="DN2" s="5" t="s">
        <v>224</v>
      </c>
      <c r="DO2" s="5" t="s">
        <v>224</v>
      </c>
      <c r="DP2" s="5" t="s">
        <v>224</v>
      </c>
      <c r="DQ2" s="5" t="s">
        <v>224</v>
      </c>
      <c r="DR2" s="5" t="s">
        <v>225</v>
      </c>
      <c r="DS2" s="5" t="s">
        <v>225</v>
      </c>
      <c r="DT2" s="5" t="s">
        <v>225</v>
      </c>
      <c r="DU2" s="5" t="s">
        <v>225</v>
      </c>
      <c r="DV2" s="5" t="s">
        <v>225</v>
      </c>
      <c r="DW2" s="5" t="s">
        <v>225</v>
      </c>
      <c r="DX2" s="5" t="s">
        <v>226</v>
      </c>
      <c r="DY2" s="5" t="s">
        <v>226</v>
      </c>
      <c r="DZ2" s="5" t="s">
        <v>227</v>
      </c>
      <c r="EA2" s="4" t="s">
        <v>227</v>
      </c>
      <c r="EB2" s="5" t="s">
        <v>228</v>
      </c>
      <c r="EC2" s="5" t="s">
        <v>228</v>
      </c>
      <c r="ED2" s="4" t="s">
        <v>229</v>
      </c>
      <c r="EE2" s="5" t="s">
        <v>230</v>
      </c>
      <c r="EF2" s="5" t="s">
        <v>230</v>
      </c>
      <c r="EG2" s="5" t="s">
        <v>230</v>
      </c>
      <c r="EH2" s="5" t="s">
        <v>230</v>
      </c>
      <c r="EI2" s="5" t="s">
        <v>231</v>
      </c>
      <c r="EJ2" s="5" t="s">
        <v>231</v>
      </c>
      <c r="EK2" s="5" t="s">
        <v>232</v>
      </c>
      <c r="EL2" s="5" t="s">
        <v>232</v>
      </c>
      <c r="EM2" s="5" t="s">
        <v>233</v>
      </c>
      <c r="EN2" s="5" t="s">
        <v>233</v>
      </c>
      <c r="EO2" s="5" t="s">
        <v>233</v>
      </c>
      <c r="EP2" s="6" t="s">
        <v>234</v>
      </c>
      <c r="EQ2" s="5" t="s">
        <v>234</v>
      </c>
      <c r="ER2" s="6" t="s">
        <v>234</v>
      </c>
      <c r="ES2" s="5" t="s">
        <v>235</v>
      </c>
      <c r="ET2" s="5" t="s">
        <v>235</v>
      </c>
      <c r="EU2" s="5" t="s">
        <v>235</v>
      </c>
      <c r="EV2" s="5" t="s">
        <v>236</v>
      </c>
      <c r="EW2" s="4" t="s">
        <v>237</v>
      </c>
      <c r="EX2" s="5" t="s">
        <v>237</v>
      </c>
      <c r="EY2" s="5" t="s">
        <v>238</v>
      </c>
      <c r="EZ2" s="5" t="s">
        <v>238</v>
      </c>
      <c r="FA2" s="4" t="s">
        <v>239</v>
      </c>
      <c r="FB2" s="5" t="s">
        <v>240</v>
      </c>
      <c r="FC2" s="5" t="s">
        <v>240</v>
      </c>
      <c r="FD2" s="5" t="s">
        <v>241</v>
      </c>
      <c r="FE2" s="5" t="s">
        <v>241</v>
      </c>
      <c r="FF2" s="5" t="s">
        <v>241</v>
      </c>
      <c r="FG2" s="5" t="s">
        <v>241</v>
      </c>
      <c r="FH2" s="5" t="s">
        <v>241</v>
      </c>
      <c r="FI2" s="6" t="s">
        <v>242</v>
      </c>
      <c r="FJ2" s="5" t="s">
        <v>242</v>
      </c>
      <c r="FK2" s="4" t="s">
        <v>242</v>
      </c>
      <c r="FL2" s="4" t="s">
        <v>242</v>
      </c>
      <c r="FM2" s="4" t="s">
        <v>242</v>
      </c>
      <c r="FN2" s="5" t="s">
        <v>242</v>
      </c>
      <c r="FO2" s="5" t="s">
        <v>242</v>
      </c>
      <c r="FP2" s="4" t="s">
        <v>242</v>
      </c>
      <c r="FQ2" s="5" t="s">
        <v>242</v>
      </c>
      <c r="FR2" s="5" t="s">
        <v>242</v>
      </c>
      <c r="FS2" s="5" t="s">
        <v>242</v>
      </c>
      <c r="FT2" s="5" t="s">
        <v>242</v>
      </c>
      <c r="FU2" s="5" t="s">
        <v>243</v>
      </c>
      <c r="FV2" s="5" t="s">
        <v>243</v>
      </c>
      <c r="FW2" s="5" t="s">
        <v>243</v>
      </c>
      <c r="FX2" s="5" t="s">
        <v>243</v>
      </c>
      <c r="FY2" s="5" t="s">
        <v>244</v>
      </c>
    </row>
    <row r="3" spans="1:255" s="7" customFormat="1" ht="30" customHeight="1" x14ac:dyDescent="0.35">
      <c r="C3" s="8" t="s">
        <v>245</v>
      </c>
      <c r="D3" s="9" t="s">
        <v>246</v>
      </c>
      <c r="E3" s="9" t="s">
        <v>247</v>
      </c>
      <c r="F3" s="9" t="s">
        <v>248</v>
      </c>
      <c r="G3" s="9" t="s">
        <v>249</v>
      </c>
      <c r="H3" s="9" t="s">
        <v>250</v>
      </c>
      <c r="I3" s="9" t="s">
        <v>251</v>
      </c>
      <c r="J3" s="9" t="s">
        <v>181</v>
      </c>
      <c r="K3" s="9" t="s">
        <v>252</v>
      </c>
      <c r="L3" s="8" t="s">
        <v>253</v>
      </c>
      <c r="M3" s="9" t="s">
        <v>254</v>
      </c>
      <c r="N3" s="10" t="s">
        <v>255</v>
      </c>
      <c r="O3" s="10" t="s">
        <v>256</v>
      </c>
      <c r="P3" s="9" t="s">
        <v>257</v>
      </c>
      <c r="Q3" s="8" t="s">
        <v>258</v>
      </c>
      <c r="R3" s="9" t="s">
        <v>259</v>
      </c>
      <c r="S3" s="9" t="s">
        <v>183</v>
      </c>
      <c r="T3" s="9" t="s">
        <v>260</v>
      </c>
      <c r="U3" s="9" t="s">
        <v>261</v>
      </c>
      <c r="V3" s="9" t="s">
        <v>262</v>
      </c>
      <c r="W3" s="9" t="s">
        <v>263</v>
      </c>
      <c r="X3" s="9" t="s">
        <v>264</v>
      </c>
      <c r="Y3" s="9" t="s">
        <v>215</v>
      </c>
      <c r="Z3" s="9" t="s">
        <v>265</v>
      </c>
      <c r="AA3" s="9" t="s">
        <v>266</v>
      </c>
      <c r="AB3" s="10" t="s">
        <v>186</v>
      </c>
      <c r="AC3" s="9" t="s">
        <v>267</v>
      </c>
      <c r="AD3" s="9" t="s">
        <v>268</v>
      </c>
      <c r="AE3" s="9" t="s">
        <v>211</v>
      </c>
      <c r="AF3" s="9" t="s">
        <v>269</v>
      </c>
      <c r="AG3" s="9" t="s">
        <v>189</v>
      </c>
      <c r="AH3" s="9" t="s">
        <v>270</v>
      </c>
      <c r="AI3" s="9" t="s">
        <v>271</v>
      </c>
      <c r="AJ3" s="9" t="s">
        <v>272</v>
      </c>
      <c r="AK3" s="9" t="s">
        <v>273</v>
      </c>
      <c r="AL3" s="10" t="s">
        <v>274</v>
      </c>
      <c r="AM3" s="9" t="s">
        <v>192</v>
      </c>
      <c r="AN3" s="10" t="s">
        <v>275</v>
      </c>
      <c r="AO3" s="9" t="s">
        <v>194</v>
      </c>
      <c r="AP3" s="10" t="s">
        <v>195</v>
      </c>
      <c r="AQ3" s="9" t="s">
        <v>196</v>
      </c>
      <c r="AR3" s="10" t="s">
        <v>197</v>
      </c>
      <c r="AS3" s="10" t="s">
        <v>198</v>
      </c>
      <c r="AT3" s="8" t="s">
        <v>276</v>
      </c>
      <c r="AU3" s="9" t="s">
        <v>210</v>
      </c>
      <c r="AV3" s="9" t="s">
        <v>277</v>
      </c>
      <c r="AW3" s="9" t="s">
        <v>199</v>
      </c>
      <c r="AX3" s="9" t="s">
        <v>278</v>
      </c>
      <c r="AY3" s="9" t="s">
        <v>279</v>
      </c>
      <c r="AZ3" s="9" t="s">
        <v>280</v>
      </c>
      <c r="BA3" s="8" t="s">
        <v>281</v>
      </c>
      <c r="BB3" s="9" t="s">
        <v>282</v>
      </c>
      <c r="BC3" s="9" t="s">
        <v>283</v>
      </c>
      <c r="BD3" s="9" t="s">
        <v>284</v>
      </c>
      <c r="BE3" s="9" t="s">
        <v>285</v>
      </c>
      <c r="BF3" s="9" t="s">
        <v>286</v>
      </c>
      <c r="BG3" s="9" t="s">
        <v>287</v>
      </c>
      <c r="BH3" s="9" t="s">
        <v>288</v>
      </c>
      <c r="BI3" s="9" t="s">
        <v>289</v>
      </c>
      <c r="BJ3" s="9" t="s">
        <v>290</v>
      </c>
      <c r="BK3" s="9" t="s">
        <v>291</v>
      </c>
      <c r="BL3" s="9" t="s">
        <v>292</v>
      </c>
      <c r="BM3" s="51" t="s">
        <v>293</v>
      </c>
      <c r="BN3" s="9" t="s">
        <v>294</v>
      </c>
      <c r="BO3" s="9" t="s">
        <v>295</v>
      </c>
      <c r="BP3" s="9" t="s">
        <v>296</v>
      </c>
      <c r="BQ3" s="9" t="s">
        <v>297</v>
      </c>
      <c r="BR3" s="9" t="s">
        <v>298</v>
      </c>
      <c r="BS3" s="9" t="s">
        <v>299</v>
      </c>
      <c r="BT3" s="9" t="s">
        <v>203</v>
      </c>
      <c r="BU3" s="9" t="s">
        <v>300</v>
      </c>
      <c r="BV3" s="10" t="s">
        <v>301</v>
      </c>
      <c r="BW3" s="9" t="s">
        <v>205</v>
      </c>
      <c r="BX3" s="9" t="s">
        <v>206</v>
      </c>
      <c r="BY3" s="9" t="s">
        <v>207</v>
      </c>
      <c r="BZ3" s="9" t="s">
        <v>302</v>
      </c>
      <c r="CA3" s="9" t="s">
        <v>303</v>
      </c>
      <c r="CB3" s="9" t="s">
        <v>209</v>
      </c>
      <c r="CC3" s="9" t="s">
        <v>304</v>
      </c>
      <c r="CD3" s="9" t="s">
        <v>305</v>
      </c>
      <c r="CE3" s="9" t="s">
        <v>306</v>
      </c>
      <c r="CF3" s="9" t="s">
        <v>307</v>
      </c>
      <c r="CG3" s="9" t="s">
        <v>308</v>
      </c>
      <c r="CH3" s="9" t="s">
        <v>309</v>
      </c>
      <c r="CI3" s="9" t="s">
        <v>310</v>
      </c>
      <c r="CJ3" s="8" t="s">
        <v>212</v>
      </c>
      <c r="CK3" s="9" t="s">
        <v>311</v>
      </c>
      <c r="CL3" s="9" t="s">
        <v>312</v>
      </c>
      <c r="CM3" s="9" t="s">
        <v>313</v>
      </c>
      <c r="CN3" s="8" t="s">
        <v>314</v>
      </c>
      <c r="CO3" s="8" t="s">
        <v>315</v>
      </c>
      <c r="CP3" s="8" t="s">
        <v>316</v>
      </c>
      <c r="CQ3" s="9" t="s">
        <v>317</v>
      </c>
      <c r="CR3" s="9" t="s">
        <v>318</v>
      </c>
      <c r="CS3" s="9" t="s">
        <v>319</v>
      </c>
      <c r="CT3" s="9" t="s">
        <v>320</v>
      </c>
      <c r="CU3" s="9" t="s">
        <v>321</v>
      </c>
      <c r="CV3" s="9" t="s">
        <v>322</v>
      </c>
      <c r="CW3" s="9" t="s">
        <v>323</v>
      </c>
      <c r="CX3" s="9" t="s">
        <v>324</v>
      </c>
      <c r="CY3" s="9" t="s">
        <v>325</v>
      </c>
      <c r="CZ3" s="10" t="s">
        <v>326</v>
      </c>
      <c r="DA3" s="9" t="s">
        <v>327</v>
      </c>
      <c r="DB3" s="9" t="s">
        <v>328</v>
      </c>
      <c r="DC3" s="9" t="s">
        <v>329</v>
      </c>
      <c r="DD3" s="9" t="s">
        <v>330</v>
      </c>
      <c r="DE3" s="9" t="s">
        <v>329</v>
      </c>
      <c r="DF3" s="9" t="s">
        <v>331</v>
      </c>
      <c r="DG3" s="9" t="s">
        <v>332</v>
      </c>
      <c r="DH3" s="9" t="s">
        <v>220</v>
      </c>
      <c r="DI3" s="9" t="s">
        <v>221</v>
      </c>
      <c r="DJ3" s="9" t="s">
        <v>196</v>
      </c>
      <c r="DK3" s="9" t="s">
        <v>333</v>
      </c>
      <c r="DL3" s="9" t="s">
        <v>223</v>
      </c>
      <c r="DM3" s="9" t="s">
        <v>334</v>
      </c>
      <c r="DN3" s="9" t="s">
        <v>335</v>
      </c>
      <c r="DO3" s="9" t="s">
        <v>336</v>
      </c>
      <c r="DP3" s="9" t="s">
        <v>337</v>
      </c>
      <c r="DQ3" s="9" t="s">
        <v>338</v>
      </c>
      <c r="DR3" s="9" t="s">
        <v>339</v>
      </c>
      <c r="DS3" s="9" t="s">
        <v>340</v>
      </c>
      <c r="DT3" s="9" t="s">
        <v>341</v>
      </c>
      <c r="DU3" s="9" t="s">
        <v>342</v>
      </c>
      <c r="DV3" s="9" t="s">
        <v>343</v>
      </c>
      <c r="DW3" s="9" t="s">
        <v>344</v>
      </c>
      <c r="DX3" s="9" t="s">
        <v>226</v>
      </c>
      <c r="DY3" s="9" t="s">
        <v>345</v>
      </c>
      <c r="DZ3" s="9" t="s">
        <v>346</v>
      </c>
      <c r="EA3" s="8" t="s">
        <v>227</v>
      </c>
      <c r="EB3" s="9" t="s">
        <v>347</v>
      </c>
      <c r="EC3" s="9" t="s">
        <v>348</v>
      </c>
      <c r="ED3" s="8" t="s">
        <v>349</v>
      </c>
      <c r="EE3" s="9" t="s">
        <v>350</v>
      </c>
      <c r="EF3" s="9" t="s">
        <v>351</v>
      </c>
      <c r="EG3" s="9" t="s">
        <v>352</v>
      </c>
      <c r="EH3" s="9" t="s">
        <v>353</v>
      </c>
      <c r="EI3" s="9" t="s">
        <v>354</v>
      </c>
      <c r="EJ3" s="9" t="s">
        <v>355</v>
      </c>
      <c r="EK3" s="9" t="s">
        <v>356</v>
      </c>
      <c r="EL3" s="9" t="s">
        <v>357</v>
      </c>
      <c r="EM3" s="9" t="s">
        <v>358</v>
      </c>
      <c r="EN3" s="9" t="s">
        <v>359</v>
      </c>
      <c r="EO3" s="9" t="s">
        <v>360</v>
      </c>
      <c r="EP3" s="10" t="s">
        <v>361</v>
      </c>
      <c r="EQ3" s="9" t="s">
        <v>362</v>
      </c>
      <c r="ER3" s="10" t="s">
        <v>363</v>
      </c>
      <c r="ES3" s="9" t="s">
        <v>364</v>
      </c>
      <c r="ET3" s="9" t="s">
        <v>220</v>
      </c>
      <c r="EU3" s="9" t="s">
        <v>365</v>
      </c>
      <c r="EV3" s="9" t="s">
        <v>366</v>
      </c>
      <c r="EW3" s="8" t="s">
        <v>367</v>
      </c>
      <c r="EX3" s="9" t="s">
        <v>368</v>
      </c>
      <c r="EY3" s="9" t="s">
        <v>369</v>
      </c>
      <c r="EZ3" s="9" t="s">
        <v>370</v>
      </c>
      <c r="FA3" s="8" t="s">
        <v>239</v>
      </c>
      <c r="FB3" s="9" t="s">
        <v>371</v>
      </c>
      <c r="FC3" s="9" t="s">
        <v>372</v>
      </c>
      <c r="FD3" s="9" t="s">
        <v>373</v>
      </c>
      <c r="FE3" s="9" t="s">
        <v>374</v>
      </c>
      <c r="FF3" s="9" t="s">
        <v>375</v>
      </c>
      <c r="FG3" s="9" t="s">
        <v>376</v>
      </c>
      <c r="FH3" s="9" t="s">
        <v>377</v>
      </c>
      <c r="FI3" s="10" t="s">
        <v>378</v>
      </c>
      <c r="FJ3" s="9" t="s">
        <v>379</v>
      </c>
      <c r="FK3" s="8" t="s">
        <v>380</v>
      </c>
      <c r="FL3" s="8" t="s">
        <v>381</v>
      </c>
      <c r="FM3" s="8" t="s">
        <v>382</v>
      </c>
      <c r="FN3" s="9" t="s">
        <v>383</v>
      </c>
      <c r="FO3" s="9" t="s">
        <v>384</v>
      </c>
      <c r="FP3" s="8" t="s">
        <v>385</v>
      </c>
      <c r="FQ3" s="9" t="s">
        <v>386</v>
      </c>
      <c r="FR3" s="9" t="s">
        <v>387</v>
      </c>
      <c r="FS3" s="9" t="s">
        <v>388</v>
      </c>
      <c r="FT3" s="9" t="s">
        <v>389</v>
      </c>
      <c r="FU3" s="9" t="s">
        <v>243</v>
      </c>
      <c r="FV3" s="9" t="s">
        <v>390</v>
      </c>
      <c r="FW3" s="9" t="s">
        <v>391</v>
      </c>
      <c r="FX3" s="9" t="s">
        <v>392</v>
      </c>
      <c r="FY3" s="9" t="s">
        <v>393</v>
      </c>
    </row>
    <row r="4" spans="1:255" x14ac:dyDescent="0.25">
      <c r="FY4" s="11"/>
    </row>
    <row r="5" spans="1:255" s="12" customFormat="1" x14ac:dyDescent="0.25">
      <c r="A5" s="12" t="s">
        <v>394</v>
      </c>
      <c r="C5" s="13">
        <v>6557.7</v>
      </c>
      <c r="D5" s="13">
        <v>35630.800000000003</v>
      </c>
      <c r="E5" s="13">
        <v>5515.9</v>
      </c>
      <c r="F5" s="13">
        <v>22473</v>
      </c>
      <c r="G5" s="13">
        <v>1315</v>
      </c>
      <c r="H5" s="13">
        <v>1141</v>
      </c>
      <c r="I5" s="13">
        <v>7739.1</v>
      </c>
      <c r="J5" s="13">
        <v>2171.3000000000002</v>
      </c>
      <c r="K5" s="13">
        <v>257.7</v>
      </c>
      <c r="L5" s="13">
        <v>2250</v>
      </c>
      <c r="M5" s="13">
        <v>1068.3</v>
      </c>
      <c r="N5" s="13">
        <v>51743.3</v>
      </c>
      <c r="O5" s="13">
        <v>13527.5</v>
      </c>
      <c r="P5" s="13">
        <v>312</v>
      </c>
      <c r="Q5" s="13">
        <v>36612.300000000003</v>
      </c>
      <c r="R5" s="13">
        <v>5341.8</v>
      </c>
      <c r="S5" s="13">
        <v>1647.3</v>
      </c>
      <c r="T5" s="13">
        <v>161.30000000000001</v>
      </c>
      <c r="U5" s="13">
        <v>52.5</v>
      </c>
      <c r="V5" s="13">
        <v>264.89999999999998</v>
      </c>
      <c r="W5" s="13">
        <v>132.6</v>
      </c>
      <c r="X5" s="13">
        <v>50</v>
      </c>
      <c r="Y5" s="13">
        <v>780</v>
      </c>
      <c r="Z5" s="13">
        <v>223.8</v>
      </c>
      <c r="AA5" s="13">
        <v>31156.7</v>
      </c>
      <c r="AB5" s="13">
        <v>27908.6</v>
      </c>
      <c r="AC5" s="13">
        <v>947.9</v>
      </c>
      <c r="AD5" s="13">
        <v>1247.2</v>
      </c>
      <c r="AE5" s="13">
        <v>94.4</v>
      </c>
      <c r="AF5" s="13">
        <v>177</v>
      </c>
      <c r="AG5" s="13">
        <v>634</v>
      </c>
      <c r="AH5" s="13">
        <v>1006.6</v>
      </c>
      <c r="AI5" s="13">
        <v>366</v>
      </c>
      <c r="AJ5" s="13">
        <v>151.5</v>
      </c>
      <c r="AK5" s="13">
        <v>180.1</v>
      </c>
      <c r="AL5" s="13">
        <v>272</v>
      </c>
      <c r="AM5" s="13">
        <v>388.3</v>
      </c>
      <c r="AN5" s="13">
        <v>331</v>
      </c>
      <c r="AO5" s="13">
        <v>4492.5</v>
      </c>
      <c r="AP5" s="13">
        <v>84690.1</v>
      </c>
      <c r="AQ5" s="13">
        <v>248</v>
      </c>
      <c r="AR5" s="13">
        <v>62221.32</v>
      </c>
      <c r="AS5" s="13">
        <v>6418.3</v>
      </c>
      <c r="AT5" s="13">
        <v>2386.1</v>
      </c>
      <c r="AU5" s="13">
        <v>281</v>
      </c>
      <c r="AV5" s="13">
        <v>333</v>
      </c>
      <c r="AW5" s="13">
        <v>250.8</v>
      </c>
      <c r="AX5" s="13">
        <v>70.2</v>
      </c>
      <c r="AY5" s="13">
        <v>430</v>
      </c>
      <c r="AZ5" s="13">
        <v>12624.1</v>
      </c>
      <c r="BA5" s="13">
        <v>9335.2999999999993</v>
      </c>
      <c r="BB5" s="13">
        <v>7852.9</v>
      </c>
      <c r="BC5" s="13">
        <v>22740.1</v>
      </c>
      <c r="BD5" s="13">
        <v>3616</v>
      </c>
      <c r="BE5" s="13">
        <v>1312.9</v>
      </c>
      <c r="BF5" s="13">
        <v>25681.9</v>
      </c>
      <c r="BG5" s="13">
        <v>936.9</v>
      </c>
      <c r="BH5" s="13">
        <v>616</v>
      </c>
      <c r="BI5" s="13">
        <v>270.5</v>
      </c>
      <c r="BJ5" s="13">
        <v>6327.2</v>
      </c>
      <c r="BK5" s="13">
        <v>29321.1</v>
      </c>
      <c r="BL5" s="13">
        <v>128.19999999999999</v>
      </c>
      <c r="BM5" s="13">
        <v>317</v>
      </c>
      <c r="BN5" s="13">
        <v>3328.2</v>
      </c>
      <c r="BO5" s="13">
        <v>1310.9</v>
      </c>
      <c r="BP5" s="13">
        <v>184.4</v>
      </c>
      <c r="BQ5" s="13">
        <v>5690.9</v>
      </c>
      <c r="BR5" s="13">
        <v>4536</v>
      </c>
      <c r="BS5" s="13">
        <v>1135.5</v>
      </c>
      <c r="BT5" s="13">
        <v>406.1</v>
      </c>
      <c r="BU5" s="13">
        <v>403.1</v>
      </c>
      <c r="BV5" s="13">
        <v>1251.2</v>
      </c>
      <c r="BW5" s="13">
        <v>1999.1</v>
      </c>
      <c r="BX5" s="13">
        <v>78</v>
      </c>
      <c r="BY5" s="13">
        <v>474.2</v>
      </c>
      <c r="BZ5" s="13">
        <v>217.3</v>
      </c>
      <c r="CA5" s="13">
        <v>164.9</v>
      </c>
      <c r="CB5" s="13">
        <v>75893.100000000006</v>
      </c>
      <c r="CC5" s="13">
        <v>191</v>
      </c>
      <c r="CD5" s="13">
        <v>231.1</v>
      </c>
      <c r="CE5" s="13">
        <v>153.6</v>
      </c>
      <c r="CF5" s="13">
        <v>127.7</v>
      </c>
      <c r="CG5" s="13">
        <v>202.6</v>
      </c>
      <c r="CH5" s="13">
        <v>107</v>
      </c>
      <c r="CI5" s="13">
        <v>709</v>
      </c>
      <c r="CJ5" s="13">
        <v>930</v>
      </c>
      <c r="CK5" s="13">
        <v>5368.7</v>
      </c>
      <c r="CL5" s="13">
        <v>1320.7</v>
      </c>
      <c r="CM5" s="13">
        <v>744.7</v>
      </c>
      <c r="CN5" s="13">
        <v>29728.7</v>
      </c>
      <c r="CO5" s="13">
        <v>14792.3</v>
      </c>
      <c r="CP5" s="13">
        <v>1013.4</v>
      </c>
      <c r="CQ5" s="13">
        <v>815.5</v>
      </c>
      <c r="CR5" s="13">
        <v>242</v>
      </c>
      <c r="CS5" s="13">
        <v>320.60000000000002</v>
      </c>
      <c r="CT5" s="13">
        <v>105.8</v>
      </c>
      <c r="CU5" s="13">
        <v>448.3</v>
      </c>
      <c r="CV5" s="13">
        <v>50</v>
      </c>
      <c r="CW5" s="13">
        <v>193</v>
      </c>
      <c r="CX5" s="13">
        <v>465.3</v>
      </c>
      <c r="CY5" s="13">
        <v>50</v>
      </c>
      <c r="CZ5" s="13">
        <v>1925.3</v>
      </c>
      <c r="DA5" s="13">
        <v>201.1</v>
      </c>
      <c r="DB5" s="13">
        <v>316</v>
      </c>
      <c r="DC5" s="13">
        <v>173</v>
      </c>
      <c r="DD5" s="13">
        <v>151.80000000000001</v>
      </c>
      <c r="DE5" s="13">
        <v>317.7</v>
      </c>
      <c r="DF5" s="13">
        <v>20284.599999999999</v>
      </c>
      <c r="DG5" s="13">
        <v>88</v>
      </c>
      <c r="DH5" s="13">
        <v>1947.5</v>
      </c>
      <c r="DI5" s="13">
        <v>2472</v>
      </c>
      <c r="DJ5" s="13">
        <v>641</v>
      </c>
      <c r="DK5" s="13">
        <v>467.1</v>
      </c>
      <c r="DL5" s="13">
        <v>5735.8</v>
      </c>
      <c r="DM5" s="13">
        <v>244.5</v>
      </c>
      <c r="DN5" s="13">
        <v>1311.8</v>
      </c>
      <c r="DO5" s="13">
        <v>3209</v>
      </c>
      <c r="DP5" s="13">
        <v>209</v>
      </c>
      <c r="DQ5" s="13">
        <v>834.5</v>
      </c>
      <c r="DR5" s="13">
        <v>1370.5</v>
      </c>
      <c r="DS5" s="13">
        <v>678.8</v>
      </c>
      <c r="DT5" s="13">
        <v>173</v>
      </c>
      <c r="DU5" s="13">
        <v>357.1</v>
      </c>
      <c r="DV5" s="13">
        <v>216</v>
      </c>
      <c r="DW5" s="13">
        <v>314.39999999999998</v>
      </c>
      <c r="DX5" s="13">
        <v>167.6</v>
      </c>
      <c r="DY5" s="13">
        <v>315.5</v>
      </c>
      <c r="DZ5" s="13">
        <v>746.6</v>
      </c>
      <c r="EA5" s="13">
        <v>556.6</v>
      </c>
      <c r="EB5" s="13">
        <v>574.29999999999995</v>
      </c>
      <c r="EC5" s="13">
        <v>304.7</v>
      </c>
      <c r="ED5" s="13">
        <v>1589.1</v>
      </c>
      <c r="EE5" s="13">
        <v>203</v>
      </c>
      <c r="EF5" s="13">
        <v>1448.2</v>
      </c>
      <c r="EG5" s="13">
        <v>257</v>
      </c>
      <c r="EH5" s="13">
        <v>250.7</v>
      </c>
      <c r="EI5" s="13">
        <v>14528.3</v>
      </c>
      <c r="EJ5" s="13">
        <v>10279.700000000001</v>
      </c>
      <c r="EK5" s="13">
        <v>673.8</v>
      </c>
      <c r="EL5" s="13">
        <v>463.6</v>
      </c>
      <c r="EM5" s="13">
        <v>398.2</v>
      </c>
      <c r="EN5" s="13">
        <v>1027.5999999999999</v>
      </c>
      <c r="EO5" s="13">
        <v>332</v>
      </c>
      <c r="EP5" s="13">
        <v>424.5</v>
      </c>
      <c r="EQ5" s="13">
        <v>2598</v>
      </c>
      <c r="ER5" s="13">
        <v>315.60000000000002</v>
      </c>
      <c r="ES5" s="13">
        <v>173.5</v>
      </c>
      <c r="ET5" s="13">
        <v>193</v>
      </c>
      <c r="EU5" s="13">
        <v>581.5</v>
      </c>
      <c r="EV5" s="13">
        <v>78.7</v>
      </c>
      <c r="EW5" s="13">
        <v>875.6</v>
      </c>
      <c r="EX5" s="13">
        <v>173</v>
      </c>
      <c r="EY5" s="13">
        <v>588.29999999999995</v>
      </c>
      <c r="EZ5" s="13">
        <v>126.6</v>
      </c>
      <c r="FA5" s="13">
        <v>3497.7</v>
      </c>
      <c r="FB5" s="13">
        <v>313.7</v>
      </c>
      <c r="FC5" s="13">
        <v>2117.3000000000002</v>
      </c>
      <c r="FD5" s="13">
        <v>425</v>
      </c>
      <c r="FE5" s="13">
        <v>85.4</v>
      </c>
      <c r="FF5" s="13">
        <v>200.2</v>
      </c>
      <c r="FG5" s="13">
        <v>126.2</v>
      </c>
      <c r="FH5" s="13">
        <v>74</v>
      </c>
      <c r="FI5" s="13">
        <v>1785.9</v>
      </c>
      <c r="FJ5" s="13">
        <v>2045.2</v>
      </c>
      <c r="FK5" s="13">
        <v>2603.6999999999998</v>
      </c>
      <c r="FL5" s="13">
        <v>8245.9</v>
      </c>
      <c r="FM5" s="13">
        <v>3828.3</v>
      </c>
      <c r="FN5" s="13">
        <v>22051.7</v>
      </c>
      <c r="FO5" s="13">
        <v>1102.3</v>
      </c>
      <c r="FP5" s="13">
        <v>2366</v>
      </c>
      <c r="FQ5" s="13">
        <v>1002.2</v>
      </c>
      <c r="FR5" s="13">
        <v>174.9</v>
      </c>
      <c r="FS5" s="13">
        <v>191.5</v>
      </c>
      <c r="FT5" s="13">
        <v>60.1</v>
      </c>
      <c r="FU5" s="13">
        <v>834</v>
      </c>
      <c r="FV5" s="13">
        <v>697.5</v>
      </c>
      <c r="FW5" s="13">
        <v>169</v>
      </c>
      <c r="FX5" s="13">
        <v>61.2</v>
      </c>
      <c r="FY5" s="14">
        <v>21744.7</v>
      </c>
      <c r="FZ5" s="13">
        <f>SUM(C5:FY5)</f>
        <v>859803.6199999993</v>
      </c>
      <c r="GA5" s="13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</row>
    <row r="6" spans="1:255" ht="16.5" customHeight="1" x14ac:dyDescent="0.25">
      <c r="A6" t="s">
        <v>395</v>
      </c>
      <c r="C6" s="14">
        <v>4701.2</v>
      </c>
      <c r="D6" s="14">
        <v>18535.900000000001</v>
      </c>
      <c r="E6" s="14">
        <v>4814.6000000000004</v>
      </c>
      <c r="F6" s="14">
        <v>9176.7000000000007</v>
      </c>
      <c r="G6" s="14">
        <v>494</v>
      </c>
      <c r="H6" s="14">
        <v>386.8</v>
      </c>
      <c r="I6" s="14">
        <v>6304.6</v>
      </c>
      <c r="J6" s="14">
        <v>1382.9</v>
      </c>
      <c r="K6" s="14">
        <v>136.5</v>
      </c>
      <c r="L6" s="14">
        <v>1345.7</v>
      </c>
      <c r="M6" s="14">
        <v>898.2</v>
      </c>
      <c r="N6" s="14">
        <v>15327.4</v>
      </c>
      <c r="O6" s="14">
        <v>2150</v>
      </c>
      <c r="P6" s="14">
        <v>133.80000000000001</v>
      </c>
      <c r="Q6" s="14">
        <v>28793.599999999999</v>
      </c>
      <c r="R6" s="14">
        <v>2349.5</v>
      </c>
      <c r="S6" s="14">
        <v>881.8</v>
      </c>
      <c r="T6" s="14">
        <v>93.9</v>
      </c>
      <c r="U6" s="14">
        <v>36.1</v>
      </c>
      <c r="V6" s="14">
        <v>166.1</v>
      </c>
      <c r="W6" s="14">
        <v>71.599999999999994</v>
      </c>
      <c r="X6" s="14">
        <v>11.8</v>
      </c>
      <c r="Y6" s="14">
        <v>528.70000000000005</v>
      </c>
      <c r="Z6" s="14">
        <v>101.2</v>
      </c>
      <c r="AA6" s="14">
        <v>10470.9</v>
      </c>
      <c r="AB6" s="14">
        <v>7074.3</v>
      </c>
      <c r="AC6" s="14">
        <v>285.5</v>
      </c>
      <c r="AD6" s="14">
        <v>419.2</v>
      </c>
      <c r="AE6" s="14">
        <v>39.799999999999997</v>
      </c>
      <c r="AF6" s="14">
        <v>71.099999999999994</v>
      </c>
      <c r="AG6" s="14">
        <v>169.5</v>
      </c>
      <c r="AH6" s="14">
        <v>644.29999999999995</v>
      </c>
      <c r="AI6" s="14">
        <v>182.3</v>
      </c>
      <c r="AJ6" s="14">
        <v>118.2</v>
      </c>
      <c r="AK6" s="14">
        <v>154.19999999999999</v>
      </c>
      <c r="AL6" s="14">
        <v>218.3</v>
      </c>
      <c r="AM6" s="14">
        <v>226.9</v>
      </c>
      <c r="AN6" s="14">
        <v>129.4</v>
      </c>
      <c r="AO6" s="14">
        <v>2297.1999999999998</v>
      </c>
      <c r="AP6" s="14">
        <v>51647.199999999997</v>
      </c>
      <c r="AQ6" s="14">
        <v>136.4</v>
      </c>
      <c r="AR6" s="14">
        <v>6761.7</v>
      </c>
      <c r="AS6" s="14">
        <v>2437.9</v>
      </c>
      <c r="AT6" s="14">
        <v>345.1</v>
      </c>
      <c r="AU6" s="14">
        <v>123.5</v>
      </c>
      <c r="AV6" s="14">
        <v>199.5</v>
      </c>
      <c r="AW6" s="14">
        <v>60.9</v>
      </c>
      <c r="AX6" s="14">
        <v>0</v>
      </c>
      <c r="AY6" s="14">
        <v>226.9</v>
      </c>
      <c r="AZ6" s="14">
        <v>6981</v>
      </c>
      <c r="BA6" s="14">
        <v>3179.5</v>
      </c>
      <c r="BB6" s="14">
        <v>3488.4</v>
      </c>
      <c r="BC6" s="14">
        <v>14257.1</v>
      </c>
      <c r="BD6" s="14">
        <v>391.7</v>
      </c>
      <c r="BE6" s="14">
        <v>294.7</v>
      </c>
      <c r="BF6" s="14">
        <v>3338</v>
      </c>
      <c r="BG6" s="14">
        <v>559</v>
      </c>
      <c r="BH6" s="14">
        <v>176</v>
      </c>
      <c r="BI6" s="14">
        <v>176</v>
      </c>
      <c r="BJ6" s="14">
        <v>648.79999999999995</v>
      </c>
      <c r="BK6" s="14">
        <v>10369.5</v>
      </c>
      <c r="BL6" s="14">
        <v>61.4</v>
      </c>
      <c r="BM6" s="14">
        <v>151.69999999999999</v>
      </c>
      <c r="BN6" s="14">
        <v>1889.9</v>
      </c>
      <c r="BO6" s="14">
        <v>683.8</v>
      </c>
      <c r="BP6" s="14">
        <v>102.6</v>
      </c>
      <c r="BQ6" s="14">
        <v>2223</v>
      </c>
      <c r="BR6" s="14">
        <v>1848.6</v>
      </c>
      <c r="BS6" s="14">
        <v>634.4</v>
      </c>
      <c r="BT6" s="14">
        <v>114.2</v>
      </c>
      <c r="BU6" s="14">
        <v>137.80000000000001</v>
      </c>
      <c r="BV6" s="14">
        <v>294</v>
      </c>
      <c r="BW6" s="14">
        <v>454</v>
      </c>
      <c r="BX6" s="14">
        <v>27.2</v>
      </c>
      <c r="BY6" s="14">
        <v>375.4</v>
      </c>
      <c r="BZ6" s="14">
        <v>116.3</v>
      </c>
      <c r="CA6" s="14">
        <v>56.5</v>
      </c>
      <c r="CB6" s="14">
        <v>24205.5</v>
      </c>
      <c r="CC6" s="14">
        <v>89.4</v>
      </c>
      <c r="CD6" s="14">
        <v>32.1</v>
      </c>
      <c r="CE6" s="14">
        <v>66.5</v>
      </c>
      <c r="CF6" s="14">
        <v>65.3</v>
      </c>
      <c r="CG6" s="14">
        <v>101.7</v>
      </c>
      <c r="CH6" s="14">
        <v>71.3</v>
      </c>
      <c r="CI6" s="14">
        <v>453.4</v>
      </c>
      <c r="CJ6" s="14">
        <v>485.2</v>
      </c>
      <c r="CK6" s="14">
        <v>1895.2</v>
      </c>
      <c r="CL6" s="14">
        <v>476.6</v>
      </c>
      <c r="CM6" s="14">
        <v>475.1</v>
      </c>
      <c r="CN6" s="14">
        <v>8812.2999999999993</v>
      </c>
      <c r="CO6" s="14">
        <v>5192.8</v>
      </c>
      <c r="CP6" s="14">
        <v>332.8</v>
      </c>
      <c r="CQ6" s="14">
        <v>617</v>
      </c>
      <c r="CR6" s="14">
        <v>120.7</v>
      </c>
      <c r="CS6" s="14">
        <v>124.4</v>
      </c>
      <c r="CT6" s="14">
        <v>86.1</v>
      </c>
      <c r="CU6" s="14">
        <v>153.30000000000001</v>
      </c>
      <c r="CV6" s="14">
        <v>6.7</v>
      </c>
      <c r="CW6" s="14">
        <v>76.900000000000006</v>
      </c>
      <c r="CX6" s="14">
        <v>224.4</v>
      </c>
      <c r="CY6" s="14">
        <v>21.3</v>
      </c>
      <c r="CZ6" s="14">
        <v>1056.3</v>
      </c>
      <c r="DA6" s="14">
        <v>63.6</v>
      </c>
      <c r="DB6" s="14">
        <v>81.900000000000006</v>
      </c>
      <c r="DC6" s="14">
        <v>49.7</v>
      </c>
      <c r="DD6" s="14">
        <v>68.2</v>
      </c>
      <c r="DE6" s="14">
        <v>79.599999999999994</v>
      </c>
      <c r="DF6" s="14">
        <v>9465.9</v>
      </c>
      <c r="DG6" s="14">
        <v>36.200000000000003</v>
      </c>
      <c r="DH6" s="14">
        <v>896.8</v>
      </c>
      <c r="DI6" s="14">
        <v>1619.8</v>
      </c>
      <c r="DJ6" s="14">
        <v>263.39999999999998</v>
      </c>
      <c r="DK6" s="14">
        <v>255.9</v>
      </c>
      <c r="DL6" s="14">
        <v>3112.2</v>
      </c>
      <c r="DM6" s="14">
        <v>138.6</v>
      </c>
      <c r="DN6" s="14">
        <v>807.7</v>
      </c>
      <c r="DO6" s="14">
        <v>2108.1</v>
      </c>
      <c r="DP6" s="14">
        <v>94.4</v>
      </c>
      <c r="DQ6" s="14">
        <v>318</v>
      </c>
      <c r="DR6" s="14">
        <v>1044.3</v>
      </c>
      <c r="DS6" s="14">
        <v>496.8</v>
      </c>
      <c r="DT6" s="14">
        <v>136.80000000000001</v>
      </c>
      <c r="DU6" s="14">
        <v>171</v>
      </c>
      <c r="DV6" s="14">
        <v>110.6</v>
      </c>
      <c r="DW6" s="14">
        <v>163.5</v>
      </c>
      <c r="DX6" s="14">
        <v>28.6</v>
      </c>
      <c r="DY6" s="14">
        <v>60.9</v>
      </c>
      <c r="DZ6" s="14">
        <v>157.9</v>
      </c>
      <c r="EA6" s="14">
        <v>203.3</v>
      </c>
      <c r="EB6" s="14">
        <v>324.7</v>
      </c>
      <c r="EC6" s="14">
        <v>93.3</v>
      </c>
      <c r="ED6" s="14">
        <v>48.7</v>
      </c>
      <c r="EE6" s="14">
        <v>140.6</v>
      </c>
      <c r="EF6" s="14">
        <v>1007.8</v>
      </c>
      <c r="EG6" s="14">
        <v>161</v>
      </c>
      <c r="EH6" s="14">
        <v>87.9</v>
      </c>
      <c r="EI6" s="14">
        <v>11357.7</v>
      </c>
      <c r="EJ6" s="14">
        <v>5097.2</v>
      </c>
      <c r="EK6" s="14">
        <v>244</v>
      </c>
      <c r="EL6" s="14">
        <v>191.8</v>
      </c>
      <c r="EM6" s="14">
        <v>198.1</v>
      </c>
      <c r="EN6" s="14">
        <v>665.9</v>
      </c>
      <c r="EO6" s="14">
        <v>136.4</v>
      </c>
      <c r="EP6" s="14">
        <v>115.7</v>
      </c>
      <c r="EQ6" s="14">
        <v>294.2</v>
      </c>
      <c r="ER6" s="14">
        <v>102.6</v>
      </c>
      <c r="ES6" s="14">
        <v>70.8</v>
      </c>
      <c r="ET6" s="14">
        <v>113.1</v>
      </c>
      <c r="EU6" s="14">
        <v>509.7</v>
      </c>
      <c r="EV6" s="14">
        <v>44.4</v>
      </c>
      <c r="EW6" s="14">
        <v>164.1</v>
      </c>
      <c r="EX6" s="14">
        <v>53</v>
      </c>
      <c r="EY6" s="14">
        <v>278.3</v>
      </c>
      <c r="EZ6" s="14">
        <v>63.8</v>
      </c>
      <c r="FA6" s="14">
        <v>1299.5999999999999</v>
      </c>
      <c r="FB6" s="14">
        <v>175.1</v>
      </c>
      <c r="FC6" s="14">
        <v>559.1</v>
      </c>
      <c r="FD6" s="14">
        <v>243.1</v>
      </c>
      <c r="FE6" s="14">
        <v>42.7</v>
      </c>
      <c r="FF6" s="14">
        <v>106.5</v>
      </c>
      <c r="FG6" s="14">
        <v>48.4</v>
      </c>
      <c r="FH6" s="14">
        <v>42.4</v>
      </c>
      <c r="FI6" s="14">
        <v>832.8</v>
      </c>
      <c r="FJ6" s="14">
        <v>604.5</v>
      </c>
      <c r="FK6" s="14">
        <v>1275.5999999999999</v>
      </c>
      <c r="FL6" s="14">
        <v>1577.8</v>
      </c>
      <c r="FM6" s="14">
        <v>926</v>
      </c>
      <c r="FN6" s="14">
        <v>15063.3</v>
      </c>
      <c r="FO6" s="14">
        <v>450.4</v>
      </c>
      <c r="FP6" s="14">
        <v>1386.2</v>
      </c>
      <c r="FQ6" s="14">
        <v>410.5</v>
      </c>
      <c r="FR6" s="14">
        <v>69.599999999999994</v>
      </c>
      <c r="FS6" s="14">
        <v>23.8</v>
      </c>
      <c r="FT6" s="14">
        <v>20.7</v>
      </c>
      <c r="FU6" s="14">
        <v>516.79999999999995</v>
      </c>
      <c r="FV6" s="14">
        <v>360.1</v>
      </c>
      <c r="FW6" s="14">
        <v>90.4</v>
      </c>
      <c r="FX6" s="14">
        <v>26.4</v>
      </c>
      <c r="FY6" s="14"/>
      <c r="FZ6" s="13">
        <f>SUM(C6:FY6)</f>
        <v>351285.89999999985</v>
      </c>
      <c r="GA6" s="13"/>
      <c r="GB6" s="13"/>
      <c r="GC6" s="13"/>
      <c r="GD6" s="13"/>
    </row>
    <row r="7" spans="1:255" x14ac:dyDescent="0.25">
      <c r="C7" s="15"/>
      <c r="D7" s="15"/>
      <c r="E7" s="15"/>
      <c r="F7" s="15"/>
      <c r="G7" s="15"/>
      <c r="H7" s="16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7"/>
      <c r="FX7" s="15"/>
      <c r="FY7" s="17"/>
    </row>
    <row r="8" spans="1:255" x14ac:dyDescent="0.25">
      <c r="A8" t="s">
        <v>396</v>
      </c>
      <c r="C8" s="17">
        <v>72550693.405990899</v>
      </c>
      <c r="D8" s="17">
        <v>373503138.0344131</v>
      </c>
      <c r="E8" s="17">
        <v>62563018.397784784</v>
      </c>
      <c r="F8" s="17">
        <v>231321560.62025738</v>
      </c>
      <c r="G8" s="17">
        <v>14393918.150578665</v>
      </c>
      <c r="H8" s="17">
        <v>12438420.238933271</v>
      </c>
      <c r="I8" s="17">
        <v>85877813.719019637</v>
      </c>
      <c r="J8" s="17">
        <v>22416858.313800015</v>
      </c>
      <c r="K8" s="17">
        <v>3836591.1149991327</v>
      </c>
      <c r="L8" s="17">
        <v>24861784.443930887</v>
      </c>
      <c r="M8" s="17">
        <v>13583354.164969461</v>
      </c>
      <c r="N8" s="17">
        <v>547075456.23410571</v>
      </c>
      <c r="O8" s="17">
        <v>136725829.6914264</v>
      </c>
      <c r="P8" s="17">
        <v>4584646.3739988813</v>
      </c>
      <c r="Q8" s="17">
        <v>419781338.73346186</v>
      </c>
      <c r="R8" s="17">
        <v>54072682.835825622</v>
      </c>
      <c r="S8" s="17">
        <v>17663375.208215337</v>
      </c>
      <c r="T8" s="17">
        <v>2897846.9954956369</v>
      </c>
      <c r="U8" s="17">
        <v>1142946.1991827511</v>
      </c>
      <c r="V8" s="17">
        <v>3837608.3831941183</v>
      </c>
      <c r="W8" s="17">
        <v>2481894.2741634632</v>
      </c>
      <c r="X8" s="17">
        <v>1037300.8258976385</v>
      </c>
      <c r="Y8" s="17">
        <v>8395046.2095641028</v>
      </c>
      <c r="Z8" s="17">
        <v>3413325.2378861685</v>
      </c>
      <c r="AA8" s="17">
        <v>323456596.90009516</v>
      </c>
      <c r="AB8" s="17">
        <v>292712288.53703016</v>
      </c>
      <c r="AC8" s="17">
        <v>10217137.257107783</v>
      </c>
      <c r="AD8" s="17">
        <v>12860098.608841233</v>
      </c>
      <c r="AE8" s="17">
        <v>1856364.773618931</v>
      </c>
      <c r="AF8" s="17">
        <v>3108448.4851762974</v>
      </c>
      <c r="AG8" s="17">
        <v>7384806.9267088119</v>
      </c>
      <c r="AH8" s="17">
        <v>10783318.181739086</v>
      </c>
      <c r="AI8" s="17">
        <v>4660207.4107406344</v>
      </c>
      <c r="AJ8" s="17">
        <v>2901647.5754681355</v>
      </c>
      <c r="AK8" s="17">
        <v>3231462.8446255694</v>
      </c>
      <c r="AL8" s="17">
        <v>4017718.0521788001</v>
      </c>
      <c r="AM8" s="17">
        <v>4895994.9512108378</v>
      </c>
      <c r="AN8" s="17">
        <v>4478775.8227245677</v>
      </c>
      <c r="AO8" s="17">
        <v>46001021.850027919</v>
      </c>
      <c r="AP8" s="17">
        <v>932320708.83021247</v>
      </c>
      <c r="AQ8" s="17">
        <v>3935700.4495641151</v>
      </c>
      <c r="AR8" s="17">
        <v>631225162.30433476</v>
      </c>
      <c r="AS8" s="17">
        <v>71218138.212331399</v>
      </c>
      <c r="AT8" s="17">
        <v>24673255.870609891</v>
      </c>
      <c r="AU8" s="17">
        <v>4257135.7977216542</v>
      </c>
      <c r="AV8" s="17">
        <v>4804130.1578168385</v>
      </c>
      <c r="AW8" s="17">
        <v>3928116.1134882946</v>
      </c>
      <c r="AX8" s="17">
        <v>1486872.3532532295</v>
      </c>
      <c r="AY8" s="17">
        <v>5480732.7413637778</v>
      </c>
      <c r="AZ8" s="17">
        <v>132023044.60189526</v>
      </c>
      <c r="BA8" s="17">
        <v>93568927.618715331</v>
      </c>
      <c r="BB8" s="17">
        <v>79304184.720602989</v>
      </c>
      <c r="BC8" s="17">
        <v>237670354.17081678</v>
      </c>
      <c r="BD8" s="17">
        <v>36283533.877976306</v>
      </c>
      <c r="BE8" s="17">
        <v>13971398.312144272</v>
      </c>
      <c r="BF8" s="17">
        <v>257203787.14486453</v>
      </c>
      <c r="BG8" s="17">
        <v>10766488.031913865</v>
      </c>
      <c r="BH8" s="17">
        <v>7132444.2425615154</v>
      </c>
      <c r="BI8" s="17">
        <v>4181750.60929769</v>
      </c>
      <c r="BJ8" s="17">
        <v>63484574.50743787</v>
      </c>
      <c r="BK8" s="17">
        <v>296650146.25158399</v>
      </c>
      <c r="BL8" s="17">
        <v>2519211.3092127265</v>
      </c>
      <c r="BM8" s="17">
        <v>4457527.9453653814</v>
      </c>
      <c r="BN8" s="17">
        <v>33582482.472790092</v>
      </c>
      <c r="BO8" s="17">
        <v>13748811.976494076</v>
      </c>
      <c r="BP8" s="17">
        <v>3254926.7769959942</v>
      </c>
      <c r="BQ8" s="17">
        <v>62820569.588839807</v>
      </c>
      <c r="BR8" s="17">
        <v>46559807.616052076</v>
      </c>
      <c r="BS8" s="17">
        <v>12916248.335633699</v>
      </c>
      <c r="BT8" s="17">
        <v>5294596.5340528237</v>
      </c>
      <c r="BU8" s="17">
        <v>5351299.2144494159</v>
      </c>
      <c r="BV8" s="17">
        <v>13433689.51</v>
      </c>
      <c r="BW8" s="17">
        <v>20842373.333638296</v>
      </c>
      <c r="BX8" s="17">
        <v>1737124.9757183809</v>
      </c>
      <c r="BY8" s="17">
        <v>5489249.9014275642</v>
      </c>
      <c r="BZ8" s="17">
        <v>3424190.4942468964</v>
      </c>
      <c r="CA8" s="17">
        <v>3041204.5137266023</v>
      </c>
      <c r="CB8" s="17">
        <v>783055348.19506729</v>
      </c>
      <c r="CC8" s="17">
        <v>3149024.6059043631</v>
      </c>
      <c r="CD8" s="17">
        <v>3329940.1273938981</v>
      </c>
      <c r="CE8" s="17">
        <v>2737701.7464284995</v>
      </c>
      <c r="CF8" s="17">
        <v>2334175.1210881555</v>
      </c>
      <c r="CG8" s="17">
        <v>3330910.7238722271</v>
      </c>
      <c r="CH8" s="17">
        <v>2141164.3500639508</v>
      </c>
      <c r="CI8" s="17">
        <v>7845704.2552300971</v>
      </c>
      <c r="CJ8" s="17">
        <v>10547084.272222614</v>
      </c>
      <c r="CK8" s="17">
        <v>55567148.016336471</v>
      </c>
      <c r="CL8" s="17">
        <v>14557670.352536479</v>
      </c>
      <c r="CM8" s="17">
        <v>9119209.2018623892</v>
      </c>
      <c r="CN8" s="17">
        <v>297980662.09177852</v>
      </c>
      <c r="CO8" s="17">
        <v>148428351.27042806</v>
      </c>
      <c r="CP8" s="17">
        <v>11291487.00917404</v>
      </c>
      <c r="CQ8" s="17">
        <v>9668155.4950202983</v>
      </c>
      <c r="CR8" s="17">
        <v>3725780.2330644759</v>
      </c>
      <c r="CS8" s="17">
        <v>4320612.1478378223</v>
      </c>
      <c r="CT8" s="17">
        <v>2138046.4608483426</v>
      </c>
      <c r="CU8" s="17">
        <v>4526786.8827826232</v>
      </c>
      <c r="CV8" s="17">
        <v>979323.12460468523</v>
      </c>
      <c r="CW8" s="17">
        <v>3264919.2988347914</v>
      </c>
      <c r="CX8" s="17">
        <v>5444714.2451883256</v>
      </c>
      <c r="CY8" s="17">
        <v>1069900.8378631547</v>
      </c>
      <c r="CZ8" s="17">
        <v>20099216.891983319</v>
      </c>
      <c r="DA8" s="17">
        <v>3331948.9899097839</v>
      </c>
      <c r="DB8" s="17">
        <v>4309808.969487058</v>
      </c>
      <c r="DC8" s="17">
        <v>3045824.3245762251</v>
      </c>
      <c r="DD8" s="17">
        <v>2823756.6543416567</v>
      </c>
      <c r="DE8" s="17">
        <v>4298219.4106110958</v>
      </c>
      <c r="DF8" s="17">
        <v>203524855.80948237</v>
      </c>
      <c r="DG8" s="17">
        <v>1856928.3387813771</v>
      </c>
      <c r="DH8" s="17">
        <v>19649340.64488139</v>
      </c>
      <c r="DI8" s="17">
        <v>25558872.931388255</v>
      </c>
      <c r="DJ8" s="17">
        <v>7274406.0589059303</v>
      </c>
      <c r="DK8" s="17">
        <v>5522882.8635211252</v>
      </c>
      <c r="DL8" s="17">
        <v>60444496.700732253</v>
      </c>
      <c r="DM8" s="17">
        <v>4130812.6586839226</v>
      </c>
      <c r="DN8" s="17">
        <v>14607616.344591102</v>
      </c>
      <c r="DO8" s="17">
        <v>34403838.995086767</v>
      </c>
      <c r="DP8" s="17">
        <v>3595176.0936542726</v>
      </c>
      <c r="DQ8" s="17">
        <v>9405775.4199999999</v>
      </c>
      <c r="DR8" s="17">
        <v>15275855.712876001</v>
      </c>
      <c r="DS8" s="17">
        <v>8074861.4094306165</v>
      </c>
      <c r="DT8" s="17">
        <v>3229155.1590851932</v>
      </c>
      <c r="DU8" s="17">
        <v>4668189.6918647839</v>
      </c>
      <c r="DV8" s="17">
        <v>3551739.6789035439</v>
      </c>
      <c r="DW8" s="17">
        <v>4357329.351408639</v>
      </c>
      <c r="DX8" s="17">
        <v>3329423.5292764148</v>
      </c>
      <c r="DY8" s="17">
        <v>4684414.6647692127</v>
      </c>
      <c r="DZ8" s="17">
        <v>8608250.2504103258</v>
      </c>
      <c r="EA8" s="17">
        <v>6745054.4530896749</v>
      </c>
      <c r="EB8" s="17">
        <v>6629025.9382845098</v>
      </c>
      <c r="EC8" s="17">
        <v>3991122.2418753305</v>
      </c>
      <c r="ED8" s="17">
        <v>21956312.75</v>
      </c>
      <c r="EE8" s="17">
        <v>3392243.1873709145</v>
      </c>
      <c r="EF8" s="17">
        <v>15675450.031975003</v>
      </c>
      <c r="EG8" s="17">
        <v>3727008.0211203988</v>
      </c>
      <c r="EH8" s="17">
        <v>3619170.3372198651</v>
      </c>
      <c r="EI8" s="17">
        <v>156998970.15802857</v>
      </c>
      <c r="EJ8" s="17">
        <v>103067581.58828829</v>
      </c>
      <c r="EK8" s="17">
        <v>7391390.3164007021</v>
      </c>
      <c r="EL8" s="17">
        <v>5203943.0789280906</v>
      </c>
      <c r="EM8" s="17">
        <v>4948410.813267326</v>
      </c>
      <c r="EN8" s="17">
        <v>11093243.138695279</v>
      </c>
      <c r="EO8" s="17">
        <v>4395169.9444791349</v>
      </c>
      <c r="EP8" s="17">
        <v>5448819.3086445173</v>
      </c>
      <c r="EQ8" s="17">
        <v>27156879.50354344</v>
      </c>
      <c r="ER8" s="17">
        <v>4638389.1067580217</v>
      </c>
      <c r="ES8" s="17">
        <v>2982131.7449185331</v>
      </c>
      <c r="ET8" s="17">
        <v>3677473.4410848669</v>
      </c>
      <c r="EU8" s="17">
        <v>7056897.3126685228</v>
      </c>
      <c r="EV8" s="17">
        <v>1765976.1590749219</v>
      </c>
      <c r="EW8" s="17">
        <v>12354628.805913053</v>
      </c>
      <c r="EX8" s="17">
        <v>3274288.2743321527</v>
      </c>
      <c r="EY8" s="17">
        <v>6092074.3452172847</v>
      </c>
      <c r="EZ8" s="17">
        <v>2437946.9709758381</v>
      </c>
      <c r="FA8" s="17">
        <v>38949846.395316444</v>
      </c>
      <c r="FB8" s="17">
        <v>4411746.9093474476</v>
      </c>
      <c r="FC8" s="17">
        <v>21589735.545701887</v>
      </c>
      <c r="FD8" s="17">
        <v>5242320.3721294459</v>
      </c>
      <c r="FE8" s="17">
        <v>1790940.19188814</v>
      </c>
      <c r="FF8" s="17">
        <v>3436135.4216737105</v>
      </c>
      <c r="FG8" s="17">
        <v>2470033.3184183789</v>
      </c>
      <c r="FH8" s="17">
        <v>1575062.809681355</v>
      </c>
      <c r="FI8" s="17">
        <v>19093659.339383293</v>
      </c>
      <c r="FJ8" s="17">
        <v>20919092.628923509</v>
      </c>
      <c r="FK8" s="17">
        <v>27371152.28253052</v>
      </c>
      <c r="FL8" s="17">
        <v>82740705.7524461</v>
      </c>
      <c r="FM8" s="17">
        <v>38413786.713422492</v>
      </c>
      <c r="FN8" s="17">
        <v>234202368.61197782</v>
      </c>
      <c r="FO8" s="17">
        <v>12024206.550000001</v>
      </c>
      <c r="FP8" s="17">
        <v>25771675.829999998</v>
      </c>
      <c r="FQ8" s="17">
        <v>10961367.58</v>
      </c>
      <c r="FR8" s="17">
        <v>3193288.0380844478</v>
      </c>
      <c r="FS8" s="17">
        <v>3268144.87</v>
      </c>
      <c r="FT8" s="17">
        <v>1330939.6599999999</v>
      </c>
      <c r="FU8" s="17">
        <v>9854741.8318912871</v>
      </c>
      <c r="FV8" s="17">
        <v>7950583.5370446481</v>
      </c>
      <c r="FW8" s="17">
        <v>3129994.2109765634</v>
      </c>
      <c r="FX8" s="17">
        <v>1395126.6952979509</v>
      </c>
      <c r="FY8" s="17">
        <v>226794011.06999996</v>
      </c>
      <c r="FZ8" s="11">
        <f>SUM(C8:FY8)</f>
        <v>9124883322.155901</v>
      </c>
      <c r="GA8" s="11"/>
    </row>
    <row r="9" spans="1:255" x14ac:dyDescent="0.25"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</row>
    <row r="10" spans="1:255" x14ac:dyDescent="0.25">
      <c r="A10" t="s">
        <v>397</v>
      </c>
      <c r="C10" s="18">
        <v>29011942.655704882</v>
      </c>
      <c r="D10" s="18">
        <v>110611126.42503007</v>
      </c>
      <c r="E10" s="18">
        <v>29531541.826713331</v>
      </c>
      <c r="F10" s="18">
        <v>79778883.311546445</v>
      </c>
      <c r="G10" s="18">
        <v>9731087.8117027897</v>
      </c>
      <c r="H10" s="18">
        <v>3455410.1781369136</v>
      </c>
      <c r="I10" s="18">
        <v>29012830.07023333</v>
      </c>
      <c r="J10" s="18">
        <v>4554143.386205229</v>
      </c>
      <c r="K10" s="18">
        <v>1335248.4678514181</v>
      </c>
      <c r="L10" s="18">
        <v>20131859.0611175</v>
      </c>
      <c r="M10" s="18">
        <v>6862023.0322554605</v>
      </c>
      <c r="N10" s="18">
        <v>161312662.96368015</v>
      </c>
      <c r="O10" s="18">
        <v>64953602.939083584</v>
      </c>
      <c r="P10" s="18">
        <v>1522398.1526461947</v>
      </c>
      <c r="Q10" s="18">
        <v>122183905.32513484</v>
      </c>
      <c r="R10" s="18">
        <v>1854170.2747306589</v>
      </c>
      <c r="S10" s="18">
        <v>10182639.834779313</v>
      </c>
      <c r="T10" s="18">
        <v>633630.36472488288</v>
      </c>
      <c r="U10" s="18">
        <v>640938.71556924819</v>
      </c>
      <c r="V10" s="18">
        <v>946015.07521129842</v>
      </c>
      <c r="W10" s="18">
        <v>183491.48837933262</v>
      </c>
      <c r="X10" s="18">
        <v>253296.87848137179</v>
      </c>
      <c r="Y10" s="18">
        <v>1684015.5824361576</v>
      </c>
      <c r="Z10" s="18">
        <v>592239.28567065019</v>
      </c>
      <c r="AA10" s="18">
        <v>149213786.68545696</v>
      </c>
      <c r="AB10" s="18">
        <v>233744913.5044198</v>
      </c>
      <c r="AC10" s="18">
        <v>7773486.2567451214</v>
      </c>
      <c r="AD10" s="18">
        <v>8823986.3950358517</v>
      </c>
      <c r="AE10" s="18">
        <v>562363.75222950173</v>
      </c>
      <c r="AF10" s="18">
        <v>982777.46563040221</v>
      </c>
      <c r="AG10" s="18">
        <v>4763146.6932060458</v>
      </c>
      <c r="AH10" s="18">
        <v>772440.19722275098</v>
      </c>
      <c r="AI10" s="18">
        <v>287616.23418271146</v>
      </c>
      <c r="AJ10" s="18">
        <v>717964.20440912177</v>
      </c>
      <c r="AK10" s="18">
        <v>1097718.7002704768</v>
      </c>
      <c r="AL10" s="18">
        <v>1911685.1619982957</v>
      </c>
      <c r="AM10" s="18">
        <v>1125215.3114815103</v>
      </c>
      <c r="AN10" s="18">
        <v>3289943.3664297778</v>
      </c>
      <c r="AO10" s="18">
        <v>11514255.60740765</v>
      </c>
      <c r="AP10" s="18">
        <v>678531491.985551</v>
      </c>
      <c r="AQ10" s="18">
        <v>1872135.0981348278</v>
      </c>
      <c r="AR10" s="18">
        <v>293405887.46503884</v>
      </c>
      <c r="AS10" s="18">
        <v>54067858.277270943</v>
      </c>
      <c r="AT10" s="18">
        <v>9288208.0546512753</v>
      </c>
      <c r="AU10" s="18">
        <v>1371261.8849949217</v>
      </c>
      <c r="AV10" s="18">
        <v>1252188.4028024659</v>
      </c>
      <c r="AW10" s="18">
        <v>725211.04400019685</v>
      </c>
      <c r="AX10" s="18">
        <v>605491.32265712298</v>
      </c>
      <c r="AY10" s="18">
        <v>1605916.7937143918</v>
      </c>
      <c r="AZ10" s="18">
        <v>16014052.763628311</v>
      </c>
      <c r="BA10" s="18">
        <v>21338017.518231865</v>
      </c>
      <c r="BB10" s="18">
        <v>5721750.9594345363</v>
      </c>
      <c r="BC10" s="18">
        <v>92445697.377273351</v>
      </c>
      <c r="BD10" s="18">
        <v>15208468.609824689</v>
      </c>
      <c r="BE10" s="18">
        <v>4805588.1619271785</v>
      </c>
      <c r="BF10" s="18">
        <v>73429053.997861803</v>
      </c>
      <c r="BG10" s="18">
        <v>1450162.1524713049</v>
      </c>
      <c r="BH10" s="18">
        <v>1796015.0224034744</v>
      </c>
      <c r="BI10" s="18">
        <v>625303.53425532533</v>
      </c>
      <c r="BJ10" s="18">
        <v>22633843.796848822</v>
      </c>
      <c r="BK10" s="18">
        <v>43219777.455244623</v>
      </c>
      <c r="BL10" s="18">
        <v>223677.70485694514</v>
      </c>
      <c r="BM10" s="18">
        <v>954808.37378012261</v>
      </c>
      <c r="BN10" s="18">
        <v>8897336.3618571069</v>
      </c>
      <c r="BO10" s="18">
        <v>3199152.1942143752</v>
      </c>
      <c r="BP10" s="18">
        <v>1896868.8528103959</v>
      </c>
      <c r="BQ10" s="18">
        <v>39883574.528297678</v>
      </c>
      <c r="BR10" s="18">
        <v>9282555.7708447929</v>
      </c>
      <c r="BS10" s="18">
        <v>5243318.7831249023</v>
      </c>
      <c r="BT10" s="18">
        <v>2748358.6975331772</v>
      </c>
      <c r="BU10" s="18">
        <v>2180622.3456054181</v>
      </c>
      <c r="BV10" s="18">
        <v>12754421.134199999</v>
      </c>
      <c r="BW10" s="18">
        <v>16139770.698932428</v>
      </c>
      <c r="BX10" s="18">
        <v>1102015.733845887</v>
      </c>
      <c r="BY10" s="18">
        <v>3009036.0405989164</v>
      </c>
      <c r="BZ10" s="18">
        <v>887009.26595519716</v>
      </c>
      <c r="CA10" s="18">
        <v>2515020.0252068243</v>
      </c>
      <c r="CB10" s="18">
        <v>369666122.67536503</v>
      </c>
      <c r="CC10" s="18">
        <v>564532.36813850771</v>
      </c>
      <c r="CD10" s="18">
        <v>429443.21963977534</v>
      </c>
      <c r="CE10" s="18">
        <v>1182670.8326398151</v>
      </c>
      <c r="CF10" s="18">
        <v>833826.77073929342</v>
      </c>
      <c r="CG10" s="18">
        <v>630931.51093945233</v>
      </c>
      <c r="CH10" s="18">
        <v>444647.9817600036</v>
      </c>
      <c r="CI10" s="18">
        <v>2857317.3298005345</v>
      </c>
      <c r="CJ10" s="18">
        <v>9789457.9638963118</v>
      </c>
      <c r="CK10" s="18">
        <v>14903015.554122757</v>
      </c>
      <c r="CL10" s="18">
        <v>2750848.257060437</v>
      </c>
      <c r="CM10" s="18">
        <v>1625561.9970394585</v>
      </c>
      <c r="CN10" s="18">
        <v>123208945.21338651</v>
      </c>
      <c r="CO10" s="18">
        <v>80615208.721823454</v>
      </c>
      <c r="CP10" s="18">
        <v>9909836.9805583712</v>
      </c>
      <c r="CQ10" s="18">
        <v>2365906.0983060137</v>
      </c>
      <c r="CR10" s="18">
        <v>552387.52844044089</v>
      </c>
      <c r="CS10" s="18">
        <v>1455685.8699187743</v>
      </c>
      <c r="CT10" s="18">
        <v>630215.57990428631</v>
      </c>
      <c r="CU10" s="18">
        <v>466604.46440585022</v>
      </c>
      <c r="CV10" s="18">
        <v>364780.89847639488</v>
      </c>
      <c r="CW10" s="18">
        <v>1380072.2687839577</v>
      </c>
      <c r="CX10" s="18">
        <v>2125327.0535831503</v>
      </c>
      <c r="CY10" s="18">
        <v>177229.63782632627</v>
      </c>
      <c r="CZ10" s="18">
        <v>6933840.9378183698</v>
      </c>
      <c r="DA10" s="18">
        <v>1415371.8167515015</v>
      </c>
      <c r="DB10" s="18">
        <v>1121382.5311282044</v>
      </c>
      <c r="DC10" s="18">
        <v>1417897.5488875504</v>
      </c>
      <c r="DD10" s="18">
        <v>1363299.7172947798</v>
      </c>
      <c r="DE10" s="18">
        <v>2989945.9943209304</v>
      </c>
      <c r="DF10" s="18">
        <v>67596192.924312919</v>
      </c>
      <c r="DG10" s="18">
        <v>1211110.8237477608</v>
      </c>
      <c r="DH10" s="18">
        <v>9309659.4423837569</v>
      </c>
      <c r="DI10" s="18">
        <v>11877174.766743043</v>
      </c>
      <c r="DJ10" s="18">
        <v>1449070.1190883268</v>
      </c>
      <c r="DK10" s="18">
        <v>959222.39455910155</v>
      </c>
      <c r="DL10" s="18">
        <v>18402391.657426003</v>
      </c>
      <c r="DM10" s="18">
        <v>586846.11376535159</v>
      </c>
      <c r="DN10" s="18">
        <v>6860166.6609643484</v>
      </c>
      <c r="DO10" s="18">
        <v>8327960.0455120131</v>
      </c>
      <c r="DP10" s="18">
        <v>848883.85089120432</v>
      </c>
      <c r="DQ10" s="18">
        <v>9016773.7337999996</v>
      </c>
      <c r="DR10" s="18">
        <v>2150963.2863256424</v>
      </c>
      <c r="DS10" s="18">
        <v>993777.79131545511</v>
      </c>
      <c r="DT10" s="18">
        <v>273855.82441280782</v>
      </c>
      <c r="DU10" s="18">
        <v>775619.75048475992</v>
      </c>
      <c r="DV10" s="18">
        <v>228112.10308211349</v>
      </c>
      <c r="DW10" s="18">
        <v>481927.80904324068</v>
      </c>
      <c r="DX10" s="18">
        <v>1871685.0018114005</v>
      </c>
      <c r="DY10" s="18">
        <v>2431831.9725011825</v>
      </c>
      <c r="DZ10" s="18">
        <v>4441230.8007853329</v>
      </c>
      <c r="EA10" s="18">
        <v>6122766.161389675</v>
      </c>
      <c r="EB10" s="18">
        <v>2144574.2651795959</v>
      </c>
      <c r="EC10" s="18">
        <v>961014.76005427958</v>
      </c>
      <c r="ED10" s="18">
        <v>21337944.617699999</v>
      </c>
      <c r="EE10" s="18">
        <v>459649.17915821029</v>
      </c>
      <c r="EF10" s="18">
        <v>2144784.6933786427</v>
      </c>
      <c r="EG10" s="18">
        <v>725616.6981398639</v>
      </c>
      <c r="EH10" s="18">
        <v>342262.66078852396</v>
      </c>
      <c r="EI10" s="18">
        <v>33384203.793364085</v>
      </c>
      <c r="EJ10" s="18">
        <v>23769384.495112162</v>
      </c>
      <c r="EK10" s="18">
        <v>3331283.4515756299</v>
      </c>
      <c r="EL10" s="18">
        <v>1486849.6366200459</v>
      </c>
      <c r="EM10" s="18">
        <v>2090166.49812782</v>
      </c>
      <c r="EN10" s="18">
        <v>1913957.1642838267</v>
      </c>
      <c r="EO10" s="18">
        <v>1255667.1010725903</v>
      </c>
      <c r="EP10" s="18">
        <v>3392510.8758249045</v>
      </c>
      <c r="EQ10" s="18">
        <v>9982739.7074281983</v>
      </c>
      <c r="ER10" s="18">
        <v>2763803.7268808847</v>
      </c>
      <c r="ES10" s="18">
        <v>739902.17521512357</v>
      </c>
      <c r="ET10" s="18">
        <v>901496.01098420867</v>
      </c>
      <c r="EU10" s="18">
        <v>1037386.8163472274</v>
      </c>
      <c r="EV10" s="18">
        <v>788122.72182642983</v>
      </c>
      <c r="EW10" s="18">
        <v>8010481.54588285</v>
      </c>
      <c r="EX10" s="18">
        <v>398998.05247890594</v>
      </c>
      <c r="EY10" s="18">
        <v>813702.02152892866</v>
      </c>
      <c r="EZ10" s="18">
        <v>697825.33195595408</v>
      </c>
      <c r="FA10" s="18">
        <v>37393068.904554859</v>
      </c>
      <c r="FB10" s="18">
        <v>3904718.9426919995</v>
      </c>
      <c r="FC10" s="18">
        <v>11057184.728167867</v>
      </c>
      <c r="FD10" s="18">
        <v>1341143.3419764237</v>
      </c>
      <c r="FE10" s="18">
        <v>539835.66788516415</v>
      </c>
      <c r="FF10" s="18">
        <v>565235.94616398856</v>
      </c>
      <c r="FG10" s="18">
        <v>611718.33286717348</v>
      </c>
      <c r="FH10" s="18">
        <v>857729.50044567662</v>
      </c>
      <c r="FI10" s="18">
        <v>18687654.567683294</v>
      </c>
      <c r="FJ10" s="18">
        <v>20309584.299123511</v>
      </c>
      <c r="FK10" s="18">
        <v>26656308.602830522</v>
      </c>
      <c r="FL10" s="18">
        <v>62524426.784174241</v>
      </c>
      <c r="FM10" s="18">
        <v>20333257.696074661</v>
      </c>
      <c r="FN10" s="18">
        <v>95379962.992507234</v>
      </c>
      <c r="FO10" s="18">
        <v>11502710.8035</v>
      </c>
      <c r="FP10" s="18">
        <v>25007720.555499997</v>
      </c>
      <c r="FQ10" s="18">
        <v>10648217.374014918</v>
      </c>
      <c r="FR10" s="18">
        <v>3100314.0992844477</v>
      </c>
      <c r="FS10" s="18">
        <v>3197406.6742000002</v>
      </c>
      <c r="FT10" s="18">
        <v>1241843.4342999998</v>
      </c>
      <c r="FU10" s="18">
        <v>3411136.5974964602</v>
      </c>
      <c r="FV10" s="18">
        <v>2423091.4575858298</v>
      </c>
      <c r="FW10" s="18">
        <v>549716.42571030022</v>
      </c>
      <c r="FX10" s="18">
        <v>367789.46769313887</v>
      </c>
      <c r="FY10" s="18">
        <v>0</v>
      </c>
      <c r="FZ10" s="11">
        <f>SUM(C10:FY10)</f>
        <v>3856746974.3874812</v>
      </c>
      <c r="GA10" s="11"/>
    </row>
    <row r="11" spans="1:255" x14ac:dyDescent="0.25">
      <c r="A11" s="15" t="s">
        <v>398</v>
      </c>
      <c r="C11" s="19">
        <v>1152688.9856</v>
      </c>
      <c r="D11" s="19">
        <v>5054552.9178999998</v>
      </c>
      <c r="E11" s="19">
        <v>1436452.7290000001</v>
      </c>
      <c r="F11" s="19">
        <v>2425447.6874000002</v>
      </c>
      <c r="G11" s="19">
        <v>459416.70920000004</v>
      </c>
      <c r="H11" s="19">
        <v>162883.15969999999</v>
      </c>
      <c r="I11" s="19">
        <v>1549072.8672</v>
      </c>
      <c r="J11" s="19">
        <v>562726.41989999998</v>
      </c>
      <c r="K11" s="19">
        <v>138714.91010000001</v>
      </c>
      <c r="L11" s="19">
        <v>995474.83260000008</v>
      </c>
      <c r="M11" s="19">
        <v>399130.23240000004</v>
      </c>
      <c r="N11" s="19">
        <v>11527055.3358</v>
      </c>
      <c r="O11" s="19">
        <v>4365365.8481000001</v>
      </c>
      <c r="P11" s="19">
        <v>91787.53330000001</v>
      </c>
      <c r="Q11" s="19">
        <v>6293323.9062999999</v>
      </c>
      <c r="R11" s="19">
        <v>119844.54789999999</v>
      </c>
      <c r="S11" s="19">
        <v>854999.69370000006</v>
      </c>
      <c r="T11" s="19">
        <v>49295.810300000005</v>
      </c>
      <c r="U11" s="19">
        <v>50012.927199999998</v>
      </c>
      <c r="V11" s="19">
        <v>88462.291599999997</v>
      </c>
      <c r="W11" s="19">
        <v>23634.349100000003</v>
      </c>
      <c r="X11" s="19">
        <v>20602.1836</v>
      </c>
      <c r="Y11" s="19">
        <v>134452.698</v>
      </c>
      <c r="Z11" s="19">
        <v>59753.060400000002</v>
      </c>
      <c r="AA11" s="19">
        <v>5887281.5087000001</v>
      </c>
      <c r="AB11" s="19">
        <v>11888761.7851</v>
      </c>
      <c r="AC11" s="19">
        <v>795060.39900000009</v>
      </c>
      <c r="AD11" s="19">
        <v>631118.4817</v>
      </c>
      <c r="AE11" s="19">
        <v>47201.089000000007</v>
      </c>
      <c r="AF11" s="19">
        <v>65858.900399999999</v>
      </c>
      <c r="AG11" s="19">
        <v>312399.3811</v>
      </c>
      <c r="AH11" s="19">
        <v>159271.23809999999</v>
      </c>
      <c r="AI11" s="19">
        <v>51471.046699999999</v>
      </c>
      <c r="AJ11" s="19">
        <v>117410.70939999999</v>
      </c>
      <c r="AK11" s="19">
        <v>76110.675799999997</v>
      </c>
      <c r="AL11" s="19">
        <v>86760.978800000012</v>
      </c>
      <c r="AM11" s="19">
        <v>109301.6018</v>
      </c>
      <c r="AN11" s="19">
        <v>401932.11050000001</v>
      </c>
      <c r="AO11" s="19">
        <v>1557087.5547</v>
      </c>
      <c r="AP11" s="19">
        <v>35337211.541099995</v>
      </c>
      <c r="AQ11" s="19">
        <v>112589.9283</v>
      </c>
      <c r="AR11" s="19">
        <v>19533486.664799999</v>
      </c>
      <c r="AS11" s="19">
        <v>2440060.5755000003</v>
      </c>
      <c r="AT11" s="19">
        <v>1251574.7844999998</v>
      </c>
      <c r="AU11" s="19">
        <v>173594.72710000002</v>
      </c>
      <c r="AV11" s="19">
        <v>165071.86850000001</v>
      </c>
      <c r="AW11" s="19">
        <v>101232.5818</v>
      </c>
      <c r="AX11" s="19">
        <v>66618.968300000008</v>
      </c>
      <c r="AY11" s="19">
        <v>155377.70420000001</v>
      </c>
      <c r="AZ11" s="19">
        <v>1517225.638</v>
      </c>
      <c r="BA11" s="19">
        <v>1837636.3694</v>
      </c>
      <c r="BB11" s="19">
        <v>438418.30520000006</v>
      </c>
      <c r="BC11" s="19">
        <v>8452501.8028999995</v>
      </c>
      <c r="BD11" s="19">
        <v>1366270.0122</v>
      </c>
      <c r="BE11" s="19">
        <v>400334.35389999999</v>
      </c>
      <c r="BF11" s="19">
        <v>7032351.3062000005</v>
      </c>
      <c r="BG11" s="19">
        <v>83793.270700000008</v>
      </c>
      <c r="BH11" s="19">
        <v>130168.52630000001</v>
      </c>
      <c r="BI11" s="19">
        <v>42159.970300000001</v>
      </c>
      <c r="BJ11" s="19">
        <v>1655625.4402000001</v>
      </c>
      <c r="BK11" s="19">
        <v>3370504.8955000001</v>
      </c>
      <c r="BL11" s="19">
        <v>17665.3652</v>
      </c>
      <c r="BM11" s="19">
        <v>73466.614300000001</v>
      </c>
      <c r="BN11" s="19">
        <v>1211374.3171000001</v>
      </c>
      <c r="BO11" s="19">
        <v>384074.78420000005</v>
      </c>
      <c r="BP11" s="19">
        <v>105716.31600000001</v>
      </c>
      <c r="BQ11" s="19">
        <v>1643988.3251</v>
      </c>
      <c r="BR11" s="19">
        <v>288217.82390000002</v>
      </c>
      <c r="BS11" s="19">
        <v>294797.69049999997</v>
      </c>
      <c r="BT11" s="19">
        <v>134142.32810000001</v>
      </c>
      <c r="BU11" s="19">
        <v>112935.13279999999</v>
      </c>
      <c r="BV11" s="19">
        <v>679268.37580000004</v>
      </c>
      <c r="BW11" s="19">
        <v>801501.79240000003</v>
      </c>
      <c r="BX11" s="19">
        <v>86496.917700000005</v>
      </c>
      <c r="BY11" s="19">
        <v>281711.8701</v>
      </c>
      <c r="BZ11" s="19">
        <v>100483.0817</v>
      </c>
      <c r="CA11" s="19">
        <v>330512.85810000001</v>
      </c>
      <c r="CB11" s="19">
        <v>24047453.744100001</v>
      </c>
      <c r="CC11" s="19">
        <v>88410.420800000007</v>
      </c>
      <c r="CD11" s="19">
        <v>74117.77</v>
      </c>
      <c r="CE11" s="19">
        <v>103953.2032</v>
      </c>
      <c r="CF11" s="19">
        <v>52325.328700000005</v>
      </c>
      <c r="CG11" s="19">
        <v>64587.530200000001</v>
      </c>
      <c r="CH11" s="19">
        <v>43258.990599999997</v>
      </c>
      <c r="CI11" s="19">
        <v>253690.94670000003</v>
      </c>
      <c r="CJ11" s="19">
        <v>310206.32569999999</v>
      </c>
      <c r="CK11" s="19">
        <v>1553657.6340999999</v>
      </c>
      <c r="CL11" s="19">
        <v>233822.19520000002</v>
      </c>
      <c r="CM11" s="19">
        <v>60748.751100000001</v>
      </c>
      <c r="CN11" s="19">
        <v>8479455.9862000011</v>
      </c>
      <c r="CO11" s="19">
        <v>4500724.4104999993</v>
      </c>
      <c r="CP11" s="19">
        <v>709462.72279999999</v>
      </c>
      <c r="CQ11" s="19">
        <v>318862.81650000002</v>
      </c>
      <c r="CR11" s="19">
        <v>50671.674000000006</v>
      </c>
      <c r="CS11" s="19">
        <v>226519.59820000001</v>
      </c>
      <c r="CT11" s="19">
        <v>83455.193800000008</v>
      </c>
      <c r="CU11" s="19">
        <v>49502.057500000003</v>
      </c>
      <c r="CV11" s="19">
        <v>59051.8364</v>
      </c>
      <c r="CW11" s="19">
        <v>121930.66869999999</v>
      </c>
      <c r="CX11" s="19">
        <v>228392.0558</v>
      </c>
      <c r="CY11" s="19">
        <v>18418.202499999999</v>
      </c>
      <c r="CZ11" s="19">
        <v>676402.23599999992</v>
      </c>
      <c r="DA11" s="19">
        <v>137869.8363</v>
      </c>
      <c r="DB11" s="19">
        <v>92953.462400000004</v>
      </c>
      <c r="DC11" s="19">
        <v>124581.35310000001</v>
      </c>
      <c r="DD11" s="19">
        <v>73965</v>
      </c>
      <c r="DE11" s="19">
        <v>373449.19090000005</v>
      </c>
      <c r="DF11" s="19">
        <v>7046853.2427000003</v>
      </c>
      <c r="DG11" s="19">
        <v>113077.2831</v>
      </c>
      <c r="DH11" s="19">
        <v>901353.9682</v>
      </c>
      <c r="DI11" s="19">
        <v>1303313.7548</v>
      </c>
      <c r="DJ11" s="19">
        <v>175028.51800000001</v>
      </c>
      <c r="DK11" s="19">
        <v>79566.305200000003</v>
      </c>
      <c r="DL11" s="19">
        <v>2201960.8314999999</v>
      </c>
      <c r="DM11" s="19">
        <v>85336.087100000004</v>
      </c>
      <c r="DN11" s="19">
        <v>612535.69550000003</v>
      </c>
      <c r="DO11" s="19">
        <v>715967.72900000005</v>
      </c>
      <c r="DP11" s="19">
        <v>74291.324999999997</v>
      </c>
      <c r="DQ11" s="19">
        <v>389001.6862</v>
      </c>
      <c r="DR11" s="19">
        <v>348161.1974</v>
      </c>
      <c r="DS11" s="19">
        <v>229691.94670000003</v>
      </c>
      <c r="DT11" s="19">
        <v>50685.599600000001</v>
      </c>
      <c r="DU11" s="19">
        <v>105476.25390000001</v>
      </c>
      <c r="DV11" s="19">
        <v>47939.938900000001</v>
      </c>
      <c r="DW11" s="19">
        <v>99853.071899999995</v>
      </c>
      <c r="DX11" s="19">
        <v>139102.2519</v>
      </c>
      <c r="DY11" s="19">
        <v>189570.10949999999</v>
      </c>
      <c r="DZ11" s="19">
        <v>337929.93960000004</v>
      </c>
      <c r="EA11" s="19">
        <v>622288.29170000006</v>
      </c>
      <c r="EB11" s="19">
        <v>245659.77920000002</v>
      </c>
      <c r="EC11" s="19">
        <v>130338.71320000001</v>
      </c>
      <c r="ED11" s="19">
        <v>618368.13230000006</v>
      </c>
      <c r="EE11" s="19">
        <v>68115.259600000005</v>
      </c>
      <c r="EF11" s="19">
        <v>291459.57380000001</v>
      </c>
      <c r="EG11" s="19">
        <v>154052.01180000001</v>
      </c>
      <c r="EH11" s="19">
        <v>41437.219299999997</v>
      </c>
      <c r="EI11" s="19">
        <v>3221057.4266000004</v>
      </c>
      <c r="EJ11" s="19">
        <v>3225096.7157999999</v>
      </c>
      <c r="EK11" s="19">
        <v>110865.88340000001</v>
      </c>
      <c r="EL11" s="19">
        <v>58004.697200000002</v>
      </c>
      <c r="EM11" s="19">
        <v>229129.91690000001</v>
      </c>
      <c r="EN11" s="19">
        <v>240896.90469999998</v>
      </c>
      <c r="EO11" s="19">
        <v>219884.10130000001</v>
      </c>
      <c r="EP11" s="19">
        <v>222393.4388</v>
      </c>
      <c r="EQ11" s="19">
        <v>813660.13900000008</v>
      </c>
      <c r="ER11" s="19">
        <v>238263.92600000001</v>
      </c>
      <c r="ES11" s="19">
        <v>92656.863599999997</v>
      </c>
      <c r="ET11" s="19">
        <v>115783.96859999999</v>
      </c>
      <c r="EU11" s="19">
        <v>229206.63130000001</v>
      </c>
      <c r="EV11" s="19">
        <v>42198.986700000001</v>
      </c>
      <c r="EW11" s="19">
        <v>333455.66080000001</v>
      </c>
      <c r="EX11" s="19">
        <v>88997.603199999998</v>
      </c>
      <c r="EY11" s="19">
        <v>88501.421300000002</v>
      </c>
      <c r="EZ11" s="19">
        <v>78621.887900000002</v>
      </c>
      <c r="FA11" s="19">
        <v>1511272.5985000001</v>
      </c>
      <c r="FB11" s="19">
        <v>406869.05499999999</v>
      </c>
      <c r="FC11" s="19">
        <v>849781.71370000008</v>
      </c>
      <c r="FD11" s="19">
        <v>132536.14610000001</v>
      </c>
      <c r="FE11" s="19">
        <v>54064.617599999998</v>
      </c>
      <c r="FF11" s="19">
        <v>79768.741400000014</v>
      </c>
      <c r="FG11" s="19">
        <v>54124.192800000004</v>
      </c>
      <c r="FH11" s="19">
        <v>103880.4749</v>
      </c>
      <c r="FI11" s="19">
        <v>406004.77170000004</v>
      </c>
      <c r="FJ11" s="19">
        <v>609508.32980000007</v>
      </c>
      <c r="FK11" s="19">
        <v>714843.67969999998</v>
      </c>
      <c r="FL11" s="19">
        <v>1883996.9475</v>
      </c>
      <c r="FM11" s="19">
        <v>516897.44540000003</v>
      </c>
      <c r="FN11" s="19">
        <v>3484361.6723000002</v>
      </c>
      <c r="FO11" s="19">
        <v>521495.74650000001</v>
      </c>
      <c r="FP11" s="19">
        <v>763955.27450000006</v>
      </c>
      <c r="FQ11" s="19">
        <v>313150.20990000002</v>
      </c>
      <c r="FR11" s="19">
        <v>92973.938800000004</v>
      </c>
      <c r="FS11" s="19">
        <v>70738.195800000001</v>
      </c>
      <c r="FT11" s="19">
        <v>89096.22570000001</v>
      </c>
      <c r="FU11" s="19">
        <v>246753.5465</v>
      </c>
      <c r="FV11" s="19">
        <v>240814.43260000003</v>
      </c>
      <c r="FW11" s="19">
        <v>45218.915800000002</v>
      </c>
      <c r="FX11" s="19">
        <v>38181.852800000001</v>
      </c>
      <c r="FY11" s="19">
        <v>0</v>
      </c>
      <c r="FZ11" s="11">
        <f>SUM(C11:FY11)</f>
        <v>235921623.68199998</v>
      </c>
      <c r="GA11" s="11"/>
    </row>
    <row r="12" spans="1:255" x14ac:dyDescent="0.25">
      <c r="A12" t="s">
        <v>0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7"/>
      <c r="FX12" s="15"/>
      <c r="FY12" s="17"/>
    </row>
    <row r="13" spans="1:255" x14ac:dyDescent="0.25">
      <c r="A13" t="s">
        <v>399</v>
      </c>
      <c r="C13" s="20">
        <v>42386061.764686011</v>
      </c>
      <c r="D13" s="20">
        <v>257837458.69148305</v>
      </c>
      <c r="E13" s="20">
        <v>31595023.842071455</v>
      </c>
      <c r="F13" s="20">
        <v>149117229.62131092</v>
      </c>
      <c r="G13" s="20">
        <v>4203413.6296758745</v>
      </c>
      <c r="H13" s="20">
        <v>8820126.901096357</v>
      </c>
      <c r="I13" s="20">
        <v>55315910.781586297</v>
      </c>
      <c r="J13" s="20">
        <v>17299988.507694785</v>
      </c>
      <c r="K13" s="20">
        <v>2362627.7370477146</v>
      </c>
      <c r="L13" s="20">
        <v>3734450.5502133863</v>
      </c>
      <c r="M13" s="20">
        <v>6322200.9003140004</v>
      </c>
      <c r="N13" s="20">
        <v>374235737.93462557</v>
      </c>
      <c r="O13" s="20">
        <v>67406860.904242814</v>
      </c>
      <c r="P13" s="20">
        <v>2970460.6880526869</v>
      </c>
      <c r="Q13" s="20">
        <v>291304109.50202703</v>
      </c>
      <c r="R13" s="20">
        <v>52098668.013194963</v>
      </c>
      <c r="S13" s="20">
        <v>6625735.6797360247</v>
      </c>
      <c r="T13" s="20">
        <v>2214920.8204707541</v>
      </c>
      <c r="U13" s="20">
        <v>451994.55641350296</v>
      </c>
      <c r="V13" s="20">
        <v>2803131.01638282</v>
      </c>
      <c r="W13" s="20">
        <v>2274768.4366841302</v>
      </c>
      <c r="X13" s="20">
        <v>763401.76381626667</v>
      </c>
      <c r="Y13" s="20">
        <v>6576577.9291279456</v>
      </c>
      <c r="Z13" s="20">
        <v>2761332.8918155185</v>
      </c>
      <c r="AA13" s="20">
        <v>168355528.70593819</v>
      </c>
      <c r="AB13" s="20">
        <v>47078613.247510359</v>
      </c>
      <c r="AC13" s="20">
        <v>1648590.6013626615</v>
      </c>
      <c r="AD13" s="20">
        <v>3404993.7321053799</v>
      </c>
      <c r="AE13" s="20">
        <v>1246799.9323894293</v>
      </c>
      <c r="AF13" s="20">
        <v>2059812.1191458951</v>
      </c>
      <c r="AG13" s="20">
        <v>2309260.8524027662</v>
      </c>
      <c r="AH13" s="20">
        <v>9851606.7464163359</v>
      </c>
      <c r="AI13" s="20">
        <v>4321120.1298579229</v>
      </c>
      <c r="AJ13" s="20">
        <v>2066272.6616590135</v>
      </c>
      <c r="AK13" s="20">
        <v>2057633.4685550926</v>
      </c>
      <c r="AL13" s="20">
        <v>2019271.9113805045</v>
      </c>
      <c r="AM13" s="20">
        <v>3661478.0379293277</v>
      </c>
      <c r="AN13" s="20">
        <v>786900.34579478996</v>
      </c>
      <c r="AO13" s="20">
        <v>32929678.687920269</v>
      </c>
      <c r="AP13" s="20">
        <v>218452005.30356148</v>
      </c>
      <c r="AQ13" s="20">
        <v>1950975.4231292873</v>
      </c>
      <c r="AR13" s="20">
        <v>318285788.17449594</v>
      </c>
      <c r="AS13" s="20">
        <v>14710219.359560456</v>
      </c>
      <c r="AT13" s="20">
        <v>14133473.031458616</v>
      </c>
      <c r="AU13" s="20">
        <v>2712279.1856267322</v>
      </c>
      <c r="AV13" s="20">
        <v>3386869.8865143727</v>
      </c>
      <c r="AW13" s="20">
        <v>3101672.4876880981</v>
      </c>
      <c r="AX13" s="20">
        <v>814762.06229610648</v>
      </c>
      <c r="AY13" s="20">
        <v>3719438.2434493857</v>
      </c>
      <c r="AZ13" s="20">
        <v>114491766.20026694</v>
      </c>
      <c r="BA13" s="20">
        <v>70393273.731083468</v>
      </c>
      <c r="BB13" s="20">
        <v>73144015.455968454</v>
      </c>
      <c r="BC13" s="20">
        <v>136772154.99064344</v>
      </c>
      <c r="BD13" s="20">
        <v>19708795.255951617</v>
      </c>
      <c r="BE13" s="20">
        <v>8765475.7963170931</v>
      </c>
      <c r="BF13" s="20">
        <v>176742381.84080273</v>
      </c>
      <c r="BG13" s="20">
        <v>9232532.6087425612</v>
      </c>
      <c r="BH13" s="20">
        <v>5206260.6938580405</v>
      </c>
      <c r="BI13" s="20">
        <v>3514287.1047423645</v>
      </c>
      <c r="BJ13" s="20">
        <v>39195105.27038905</v>
      </c>
      <c r="BK13" s="20">
        <v>250059863.90083936</v>
      </c>
      <c r="BL13" s="20">
        <v>2277868.2391557815</v>
      </c>
      <c r="BM13" s="20">
        <v>3429252.9572852589</v>
      </c>
      <c r="BN13" s="20">
        <v>23473771.793832984</v>
      </c>
      <c r="BO13" s="20">
        <v>10165584.9980797</v>
      </c>
      <c r="BP13" s="20">
        <v>1252341.6081855982</v>
      </c>
      <c r="BQ13" s="20">
        <v>21293006.735442128</v>
      </c>
      <c r="BR13" s="20">
        <v>36989034.021307282</v>
      </c>
      <c r="BS13" s="20">
        <v>7378131.862008797</v>
      </c>
      <c r="BT13" s="20">
        <v>2412095.5084196464</v>
      </c>
      <c r="BU13" s="20">
        <v>3057741.736043998</v>
      </c>
      <c r="BV13" s="20">
        <v>4.6566128730773926E-10</v>
      </c>
      <c r="BW13" s="20">
        <v>3901100.8423058675</v>
      </c>
      <c r="BX13" s="20">
        <v>548612.32417249389</v>
      </c>
      <c r="BY13" s="20">
        <v>2198501.9907286479</v>
      </c>
      <c r="BZ13" s="20">
        <v>2436698.1465916992</v>
      </c>
      <c r="CA13" s="20">
        <v>195671.630419778</v>
      </c>
      <c r="CB13" s="20">
        <v>389341771.77560228</v>
      </c>
      <c r="CC13" s="20">
        <v>2496081.8169658552</v>
      </c>
      <c r="CD13" s="20">
        <v>2826379.1377541227</v>
      </c>
      <c r="CE13" s="20">
        <v>1451077.7105886843</v>
      </c>
      <c r="CF13" s="20">
        <v>1448023.0216488622</v>
      </c>
      <c r="CG13" s="20">
        <v>2635391.6827327749</v>
      </c>
      <c r="CH13" s="20">
        <v>1653257.3777039472</v>
      </c>
      <c r="CI13" s="20">
        <v>4734695.9787295619</v>
      </c>
      <c r="CJ13" s="20">
        <v>447419.98262630211</v>
      </c>
      <c r="CK13" s="20">
        <v>39110474.82811372</v>
      </c>
      <c r="CL13" s="20">
        <v>11572999.900276043</v>
      </c>
      <c r="CM13" s="20">
        <v>7432898.4537229305</v>
      </c>
      <c r="CN13" s="20">
        <v>166292260.89219201</v>
      </c>
      <c r="CO13" s="20">
        <v>63312418.13810461</v>
      </c>
      <c r="CP13" s="20">
        <v>672187.30581566843</v>
      </c>
      <c r="CQ13" s="20">
        <v>6983386.5802142853</v>
      </c>
      <c r="CR13" s="20">
        <v>3122721.0306240348</v>
      </c>
      <c r="CS13" s="20">
        <v>2638406.6797190481</v>
      </c>
      <c r="CT13" s="20">
        <v>1424375.6871440564</v>
      </c>
      <c r="CU13" s="20">
        <v>4010680.360876773</v>
      </c>
      <c r="CV13" s="20">
        <v>555490.38972829038</v>
      </c>
      <c r="CW13" s="20">
        <v>1762916.3613508337</v>
      </c>
      <c r="CX13" s="20">
        <v>3090995.1358051752</v>
      </c>
      <c r="CY13" s="20">
        <v>874252.99753682839</v>
      </c>
      <c r="CZ13" s="20">
        <v>12488973.718164949</v>
      </c>
      <c r="DA13" s="20">
        <v>1778707.3368582823</v>
      </c>
      <c r="DB13" s="20">
        <v>3095472.9759588535</v>
      </c>
      <c r="DC13" s="20">
        <v>1503345.4225886748</v>
      </c>
      <c r="DD13" s="20">
        <v>1386491.9370468769</v>
      </c>
      <c r="DE13" s="20">
        <v>934824.22539016535</v>
      </c>
      <c r="DF13" s="20">
        <v>128881809.64246942</v>
      </c>
      <c r="DG13" s="20">
        <v>532740.23193361622</v>
      </c>
      <c r="DH13" s="20">
        <v>9438327.2342976332</v>
      </c>
      <c r="DI13" s="20">
        <v>12378384.409845212</v>
      </c>
      <c r="DJ13" s="20">
        <v>5650307.4218176035</v>
      </c>
      <c r="DK13" s="20">
        <v>4484094.1637620237</v>
      </c>
      <c r="DL13" s="20">
        <v>39840144.211806245</v>
      </c>
      <c r="DM13" s="20">
        <v>3458630.457818571</v>
      </c>
      <c r="DN13" s="20">
        <v>7134913.9881267529</v>
      </c>
      <c r="DO13" s="20">
        <v>25359911.220574755</v>
      </c>
      <c r="DP13" s="20">
        <v>2672000.9177630683</v>
      </c>
      <c r="DQ13" s="20">
        <v>3.4924596548080444E-10</v>
      </c>
      <c r="DR13" s="20">
        <v>12776731.229150359</v>
      </c>
      <c r="DS13" s="20">
        <v>6851391.6714151613</v>
      </c>
      <c r="DT13" s="20">
        <v>2904613.7350723855</v>
      </c>
      <c r="DU13" s="20">
        <v>3787093.6874800241</v>
      </c>
      <c r="DV13" s="20">
        <v>3275687.6369214305</v>
      </c>
      <c r="DW13" s="20">
        <v>3775548.4704653984</v>
      </c>
      <c r="DX13" s="20">
        <v>1318636.2755650142</v>
      </c>
      <c r="DY13" s="20">
        <v>2063012.5827680302</v>
      </c>
      <c r="DZ13" s="20">
        <v>3829089.5100249927</v>
      </c>
      <c r="EA13" s="20">
        <v>0</v>
      </c>
      <c r="EB13" s="20">
        <v>4238791.8939049141</v>
      </c>
      <c r="EC13" s="20">
        <v>2899768.7686210508</v>
      </c>
      <c r="ED13" s="20">
        <v>5.8207660913467407E-10</v>
      </c>
      <c r="EE13" s="20">
        <v>2864478.7486127042</v>
      </c>
      <c r="EF13" s="20">
        <v>13239205.764796361</v>
      </c>
      <c r="EG13" s="20">
        <v>2847339.3111805348</v>
      </c>
      <c r="EH13" s="20">
        <v>3235470.4571313411</v>
      </c>
      <c r="EI13" s="20">
        <v>120393708.9380645</v>
      </c>
      <c r="EJ13" s="20">
        <v>76073100.377376124</v>
      </c>
      <c r="EK13" s="20">
        <v>3949240.9814250721</v>
      </c>
      <c r="EL13" s="20">
        <v>3659088.7451080452</v>
      </c>
      <c r="EM13" s="20">
        <v>2629114.3982395059</v>
      </c>
      <c r="EN13" s="20">
        <v>8938389.0697114524</v>
      </c>
      <c r="EO13" s="20">
        <v>2919618.7421065443</v>
      </c>
      <c r="EP13" s="20">
        <v>1833914.9940196127</v>
      </c>
      <c r="EQ13" s="20">
        <v>16360479.657115242</v>
      </c>
      <c r="ER13" s="20">
        <v>1636321.453877137</v>
      </c>
      <c r="ES13" s="20">
        <v>2149572.7061034096</v>
      </c>
      <c r="ET13" s="20">
        <v>2660193.4615006582</v>
      </c>
      <c r="EU13" s="20">
        <v>5790303.8650212958</v>
      </c>
      <c r="EV13" s="20">
        <v>935654.45054849202</v>
      </c>
      <c r="EW13" s="20">
        <v>4010691.5992302033</v>
      </c>
      <c r="EX13" s="20">
        <v>2786292.6186532471</v>
      </c>
      <c r="EY13" s="20">
        <v>5189870.9023883566</v>
      </c>
      <c r="EZ13" s="20">
        <v>1661499.7511198842</v>
      </c>
      <c r="FA13" s="20">
        <v>45504.892261585454</v>
      </c>
      <c r="FB13" s="20">
        <v>100158.91165544809</v>
      </c>
      <c r="FC13" s="20">
        <v>9682769.10383402</v>
      </c>
      <c r="FD13" s="20">
        <v>3768640.8840530221</v>
      </c>
      <c r="FE13" s="20">
        <v>1197039.9064029758</v>
      </c>
      <c r="FF13" s="20">
        <v>2791130.7341097216</v>
      </c>
      <c r="FG13" s="20">
        <v>1804190.7927512054</v>
      </c>
      <c r="FH13" s="20">
        <v>613452.83433567837</v>
      </c>
      <c r="FI13" s="20">
        <v>0</v>
      </c>
      <c r="FJ13" s="20">
        <v>0</v>
      </c>
      <c r="FK13" s="20">
        <v>0</v>
      </c>
      <c r="FL13" s="20">
        <v>18332282.020771857</v>
      </c>
      <c r="FM13" s="20">
        <v>17563631.571947832</v>
      </c>
      <c r="FN13" s="20">
        <v>135338043.94717059</v>
      </c>
      <c r="FO13" s="20">
        <v>3.4924596548080444E-10</v>
      </c>
      <c r="FP13" s="20">
        <v>1.1641532182693481E-9</v>
      </c>
      <c r="FQ13" s="20">
        <v>0</v>
      </c>
      <c r="FR13" s="20">
        <v>1.1641532182693481E-10</v>
      </c>
      <c r="FS13" s="20">
        <v>0</v>
      </c>
      <c r="FT13" s="20">
        <v>5.8207660913467407E-11</v>
      </c>
      <c r="FU13" s="20">
        <v>6196851.6878948268</v>
      </c>
      <c r="FV13" s="20">
        <v>5286677.6468588179</v>
      </c>
      <c r="FW13" s="20">
        <v>2535058.8694662633</v>
      </c>
      <c r="FX13" s="20">
        <v>989155.37480481202</v>
      </c>
      <c r="FY13" s="20">
        <f>ROUND(FY8-FY10-FY11,2)</f>
        <v>226794011.06999999</v>
      </c>
      <c r="FZ13" s="11">
        <f>SUM(C13:FY13)</f>
        <v>5032214724.0903387</v>
      </c>
      <c r="GA13" s="11"/>
      <c r="GB13" s="11"/>
    </row>
    <row r="14" spans="1:255" x14ac:dyDescent="0.25">
      <c r="A14" t="s">
        <v>400</v>
      </c>
      <c r="C14" s="21">
        <v>12</v>
      </c>
      <c r="D14" s="21">
        <v>12</v>
      </c>
      <c r="E14" s="21">
        <v>12</v>
      </c>
      <c r="F14" s="21">
        <v>12</v>
      </c>
      <c r="G14" s="21">
        <v>12</v>
      </c>
      <c r="H14" s="21">
        <v>12</v>
      </c>
      <c r="I14" s="21">
        <v>12</v>
      </c>
      <c r="J14" s="21">
        <v>12</v>
      </c>
      <c r="K14" s="21">
        <v>12</v>
      </c>
      <c r="L14" s="21">
        <v>12</v>
      </c>
      <c r="M14" s="21">
        <v>12</v>
      </c>
      <c r="N14" s="21">
        <v>12</v>
      </c>
      <c r="O14" s="21">
        <v>12</v>
      </c>
      <c r="P14" s="21">
        <v>12</v>
      </c>
      <c r="Q14" s="21">
        <v>12</v>
      </c>
      <c r="R14" s="21">
        <v>12</v>
      </c>
      <c r="S14" s="21">
        <v>12</v>
      </c>
      <c r="T14" s="21">
        <v>12</v>
      </c>
      <c r="U14" s="21">
        <v>12</v>
      </c>
      <c r="V14" s="21">
        <v>12</v>
      </c>
      <c r="W14" s="21">
        <v>12</v>
      </c>
      <c r="X14" s="21">
        <v>12</v>
      </c>
      <c r="Y14" s="21">
        <v>12</v>
      </c>
      <c r="Z14" s="21">
        <v>12</v>
      </c>
      <c r="AA14" s="21">
        <v>12</v>
      </c>
      <c r="AB14" s="21">
        <v>12</v>
      </c>
      <c r="AC14" s="21">
        <v>12</v>
      </c>
      <c r="AD14" s="21">
        <v>12</v>
      </c>
      <c r="AE14" s="21">
        <v>12</v>
      </c>
      <c r="AF14" s="21">
        <v>12</v>
      </c>
      <c r="AG14" s="21">
        <v>12</v>
      </c>
      <c r="AH14" s="21">
        <v>12</v>
      </c>
      <c r="AI14" s="21">
        <v>12</v>
      </c>
      <c r="AJ14" s="21">
        <v>12</v>
      </c>
      <c r="AK14" s="21">
        <v>12</v>
      </c>
      <c r="AL14" s="21">
        <v>12</v>
      </c>
      <c r="AM14" s="21">
        <v>12</v>
      </c>
      <c r="AN14" s="21">
        <v>12</v>
      </c>
      <c r="AO14" s="21">
        <v>12</v>
      </c>
      <c r="AP14" s="21">
        <v>12</v>
      </c>
      <c r="AQ14" s="21">
        <v>12</v>
      </c>
      <c r="AR14" s="21">
        <v>12</v>
      </c>
      <c r="AS14" s="21">
        <v>12</v>
      </c>
      <c r="AT14" s="21">
        <v>12</v>
      </c>
      <c r="AU14" s="21">
        <v>12</v>
      </c>
      <c r="AV14" s="21">
        <v>12</v>
      </c>
      <c r="AW14" s="21">
        <v>12</v>
      </c>
      <c r="AX14" s="21">
        <v>12</v>
      </c>
      <c r="AY14" s="21">
        <v>12</v>
      </c>
      <c r="AZ14" s="21">
        <v>12</v>
      </c>
      <c r="BA14" s="21">
        <v>12</v>
      </c>
      <c r="BB14" s="21">
        <v>12</v>
      </c>
      <c r="BC14" s="21">
        <v>12</v>
      </c>
      <c r="BD14" s="21">
        <v>12</v>
      </c>
      <c r="BE14" s="21">
        <v>12</v>
      </c>
      <c r="BF14" s="21">
        <v>12</v>
      </c>
      <c r="BG14" s="21">
        <v>12</v>
      </c>
      <c r="BH14" s="21">
        <v>12</v>
      </c>
      <c r="BI14" s="21">
        <v>12</v>
      </c>
      <c r="BJ14" s="21">
        <v>12</v>
      </c>
      <c r="BK14" s="21">
        <v>12</v>
      </c>
      <c r="BL14" s="21">
        <v>12</v>
      </c>
      <c r="BM14" s="21">
        <v>12</v>
      </c>
      <c r="BN14" s="21">
        <v>12</v>
      </c>
      <c r="BO14" s="21">
        <v>12</v>
      </c>
      <c r="BP14" s="21">
        <v>12</v>
      </c>
      <c r="BQ14" s="21">
        <v>12</v>
      </c>
      <c r="BR14" s="21">
        <v>12</v>
      </c>
      <c r="BS14" s="21">
        <v>12</v>
      </c>
      <c r="BT14" s="21">
        <v>12</v>
      </c>
      <c r="BU14" s="21">
        <v>12</v>
      </c>
      <c r="BV14" s="21">
        <v>12</v>
      </c>
      <c r="BW14" s="21">
        <v>12</v>
      </c>
      <c r="BX14" s="21">
        <v>12</v>
      </c>
      <c r="BY14" s="21">
        <v>12</v>
      </c>
      <c r="BZ14" s="21">
        <v>12</v>
      </c>
      <c r="CA14" s="21">
        <v>12</v>
      </c>
      <c r="CB14" s="21">
        <v>12</v>
      </c>
      <c r="CC14" s="21">
        <v>12</v>
      </c>
      <c r="CD14" s="21">
        <v>12</v>
      </c>
      <c r="CE14" s="21">
        <v>12</v>
      </c>
      <c r="CF14" s="21">
        <v>12</v>
      </c>
      <c r="CG14" s="21">
        <v>12</v>
      </c>
      <c r="CH14" s="21">
        <v>12</v>
      </c>
      <c r="CI14" s="21">
        <v>12</v>
      </c>
      <c r="CJ14" s="21">
        <v>12</v>
      </c>
      <c r="CK14" s="21">
        <v>12</v>
      </c>
      <c r="CL14" s="21">
        <v>12</v>
      </c>
      <c r="CM14" s="21">
        <v>12</v>
      </c>
      <c r="CN14" s="21">
        <v>12</v>
      </c>
      <c r="CO14" s="21">
        <v>12</v>
      </c>
      <c r="CP14" s="21">
        <v>12</v>
      </c>
      <c r="CQ14" s="21">
        <v>12</v>
      </c>
      <c r="CR14" s="21">
        <v>12</v>
      </c>
      <c r="CS14" s="21">
        <v>12</v>
      </c>
      <c r="CT14" s="21">
        <v>12</v>
      </c>
      <c r="CU14" s="21">
        <v>12</v>
      </c>
      <c r="CV14" s="21">
        <v>12</v>
      </c>
      <c r="CW14" s="21">
        <v>12</v>
      </c>
      <c r="CX14" s="21">
        <v>12</v>
      </c>
      <c r="CY14" s="21">
        <v>12</v>
      </c>
      <c r="CZ14" s="21">
        <v>12</v>
      </c>
      <c r="DA14" s="21">
        <v>12</v>
      </c>
      <c r="DB14" s="21">
        <v>12</v>
      </c>
      <c r="DC14" s="21">
        <v>12</v>
      </c>
      <c r="DD14" s="21">
        <v>12</v>
      </c>
      <c r="DE14" s="21">
        <v>12</v>
      </c>
      <c r="DF14" s="21">
        <v>12</v>
      </c>
      <c r="DG14" s="21">
        <v>12</v>
      </c>
      <c r="DH14" s="21">
        <v>12</v>
      </c>
      <c r="DI14" s="21">
        <v>12</v>
      </c>
      <c r="DJ14" s="21">
        <v>12</v>
      </c>
      <c r="DK14" s="21">
        <v>12</v>
      </c>
      <c r="DL14" s="21">
        <v>12</v>
      </c>
      <c r="DM14" s="21">
        <v>12</v>
      </c>
      <c r="DN14" s="21">
        <v>12</v>
      </c>
      <c r="DO14" s="21">
        <v>12</v>
      </c>
      <c r="DP14" s="21">
        <v>12</v>
      </c>
      <c r="DQ14" s="21">
        <v>12</v>
      </c>
      <c r="DR14" s="21">
        <v>12</v>
      </c>
      <c r="DS14" s="21">
        <v>12</v>
      </c>
      <c r="DT14" s="21">
        <v>12</v>
      </c>
      <c r="DU14" s="21">
        <v>12</v>
      </c>
      <c r="DV14" s="21">
        <v>12</v>
      </c>
      <c r="DW14" s="21">
        <v>12</v>
      </c>
      <c r="DX14" s="21">
        <v>12</v>
      </c>
      <c r="DY14" s="21">
        <v>12</v>
      </c>
      <c r="DZ14" s="21">
        <v>12</v>
      </c>
      <c r="EA14" s="21">
        <v>12</v>
      </c>
      <c r="EB14" s="21">
        <v>12</v>
      </c>
      <c r="EC14" s="21">
        <v>12</v>
      </c>
      <c r="ED14" s="21">
        <v>12</v>
      </c>
      <c r="EE14" s="21">
        <v>12</v>
      </c>
      <c r="EF14" s="21">
        <v>12</v>
      </c>
      <c r="EG14" s="21">
        <v>12</v>
      </c>
      <c r="EH14" s="21">
        <v>12</v>
      </c>
      <c r="EI14" s="21">
        <v>12</v>
      </c>
      <c r="EJ14" s="21">
        <v>12</v>
      </c>
      <c r="EK14" s="21">
        <v>12</v>
      </c>
      <c r="EL14" s="21">
        <v>12</v>
      </c>
      <c r="EM14" s="21">
        <v>12</v>
      </c>
      <c r="EN14" s="21">
        <v>12</v>
      </c>
      <c r="EO14" s="21">
        <v>12</v>
      </c>
      <c r="EP14" s="21">
        <v>12</v>
      </c>
      <c r="EQ14" s="21">
        <v>12</v>
      </c>
      <c r="ER14" s="21">
        <v>12</v>
      </c>
      <c r="ES14" s="21">
        <v>12</v>
      </c>
      <c r="ET14" s="21">
        <v>12</v>
      </c>
      <c r="EU14" s="21">
        <v>12</v>
      </c>
      <c r="EV14" s="21">
        <v>12</v>
      </c>
      <c r="EW14" s="21">
        <v>12</v>
      </c>
      <c r="EX14" s="21">
        <v>12</v>
      </c>
      <c r="EY14" s="21">
        <v>12</v>
      </c>
      <c r="EZ14" s="21">
        <v>12</v>
      </c>
      <c r="FA14" s="21">
        <v>12</v>
      </c>
      <c r="FB14" s="21">
        <v>12</v>
      </c>
      <c r="FC14" s="21">
        <v>12</v>
      </c>
      <c r="FD14" s="21">
        <v>12</v>
      </c>
      <c r="FE14" s="21">
        <v>12</v>
      </c>
      <c r="FF14" s="21">
        <v>12</v>
      </c>
      <c r="FG14" s="21">
        <v>12</v>
      </c>
      <c r="FH14" s="21">
        <v>12</v>
      </c>
      <c r="FI14" s="21">
        <v>12</v>
      </c>
      <c r="FJ14" s="21">
        <v>12</v>
      </c>
      <c r="FK14" s="21">
        <v>12</v>
      </c>
      <c r="FL14" s="21">
        <v>12</v>
      </c>
      <c r="FM14" s="21">
        <v>12</v>
      </c>
      <c r="FN14" s="21">
        <v>12</v>
      </c>
      <c r="FO14" s="21">
        <v>12</v>
      </c>
      <c r="FP14" s="21">
        <v>12</v>
      </c>
      <c r="FQ14" s="21">
        <v>12</v>
      </c>
      <c r="FR14" s="21">
        <v>12</v>
      </c>
      <c r="FS14" s="21">
        <v>12</v>
      </c>
      <c r="FT14" s="21">
        <v>12</v>
      </c>
      <c r="FU14" s="21">
        <v>12</v>
      </c>
      <c r="FV14" s="21">
        <v>12</v>
      </c>
      <c r="FW14" s="21">
        <v>12</v>
      </c>
      <c r="FX14" s="21">
        <v>12</v>
      </c>
      <c r="FY14" s="21">
        <v>12</v>
      </c>
      <c r="FZ14" s="22"/>
      <c r="GA14" s="11"/>
    </row>
    <row r="15" spans="1:255" x14ac:dyDescent="0.25">
      <c r="A15" t="s">
        <v>401</v>
      </c>
      <c r="C15" s="17">
        <f>C13</f>
        <v>42386061.764686011</v>
      </c>
      <c r="D15" s="17">
        <f t="shared" ref="D15:BO15" si="0">D13</f>
        <v>257837458.69148305</v>
      </c>
      <c r="E15" s="17">
        <f t="shared" si="0"/>
        <v>31595023.842071455</v>
      </c>
      <c r="F15" s="17">
        <f t="shared" si="0"/>
        <v>149117229.62131092</v>
      </c>
      <c r="G15" s="17">
        <f t="shared" si="0"/>
        <v>4203413.6296758745</v>
      </c>
      <c r="H15" s="17">
        <f t="shared" si="0"/>
        <v>8820126.901096357</v>
      </c>
      <c r="I15" s="17">
        <f t="shared" si="0"/>
        <v>55315910.781586297</v>
      </c>
      <c r="J15" s="17">
        <f t="shared" si="0"/>
        <v>17299988.507694785</v>
      </c>
      <c r="K15" s="17">
        <f t="shared" si="0"/>
        <v>2362627.7370477146</v>
      </c>
      <c r="L15" s="17">
        <f t="shared" si="0"/>
        <v>3734450.5502133863</v>
      </c>
      <c r="M15" s="17">
        <f t="shared" si="0"/>
        <v>6322200.9003140004</v>
      </c>
      <c r="N15" s="17">
        <f t="shared" si="0"/>
        <v>374235737.93462557</v>
      </c>
      <c r="O15" s="17">
        <f t="shared" si="0"/>
        <v>67406860.904242814</v>
      </c>
      <c r="P15" s="17">
        <f t="shared" si="0"/>
        <v>2970460.6880526869</v>
      </c>
      <c r="Q15" s="17">
        <f t="shared" si="0"/>
        <v>291304109.50202703</v>
      </c>
      <c r="R15" s="17">
        <f t="shared" si="0"/>
        <v>52098668.013194963</v>
      </c>
      <c r="S15" s="17">
        <f t="shared" si="0"/>
        <v>6625735.6797360247</v>
      </c>
      <c r="T15" s="17">
        <f t="shared" si="0"/>
        <v>2214920.8204707541</v>
      </c>
      <c r="U15" s="17">
        <f t="shared" si="0"/>
        <v>451994.55641350296</v>
      </c>
      <c r="V15" s="17">
        <f t="shared" si="0"/>
        <v>2803131.01638282</v>
      </c>
      <c r="W15" s="17">
        <f t="shared" si="0"/>
        <v>2274768.4366841302</v>
      </c>
      <c r="X15" s="17">
        <f t="shared" si="0"/>
        <v>763401.76381626667</v>
      </c>
      <c r="Y15" s="17">
        <f t="shared" si="0"/>
        <v>6576577.9291279456</v>
      </c>
      <c r="Z15" s="17">
        <f t="shared" si="0"/>
        <v>2761332.8918155185</v>
      </c>
      <c r="AA15" s="17">
        <f t="shared" si="0"/>
        <v>168355528.70593819</v>
      </c>
      <c r="AB15" s="17">
        <f t="shared" si="0"/>
        <v>47078613.247510359</v>
      </c>
      <c r="AC15" s="17">
        <f t="shared" si="0"/>
        <v>1648590.6013626615</v>
      </c>
      <c r="AD15" s="17">
        <f t="shared" si="0"/>
        <v>3404993.7321053799</v>
      </c>
      <c r="AE15" s="17">
        <f t="shared" si="0"/>
        <v>1246799.9323894293</v>
      </c>
      <c r="AF15" s="17">
        <f t="shared" si="0"/>
        <v>2059812.1191458951</v>
      </c>
      <c r="AG15" s="17">
        <f t="shared" si="0"/>
        <v>2309260.8524027662</v>
      </c>
      <c r="AH15" s="17">
        <f t="shared" si="0"/>
        <v>9851606.7464163359</v>
      </c>
      <c r="AI15" s="17">
        <f t="shared" si="0"/>
        <v>4321120.1298579229</v>
      </c>
      <c r="AJ15" s="17">
        <f t="shared" si="0"/>
        <v>2066272.6616590135</v>
      </c>
      <c r="AK15" s="17">
        <f t="shared" si="0"/>
        <v>2057633.4685550926</v>
      </c>
      <c r="AL15" s="17">
        <f t="shared" si="0"/>
        <v>2019271.9113805045</v>
      </c>
      <c r="AM15" s="17">
        <f t="shared" si="0"/>
        <v>3661478.0379293277</v>
      </c>
      <c r="AN15" s="17">
        <f t="shared" si="0"/>
        <v>786900.34579478996</v>
      </c>
      <c r="AO15" s="17">
        <f t="shared" si="0"/>
        <v>32929678.687920269</v>
      </c>
      <c r="AP15" s="17">
        <f t="shared" si="0"/>
        <v>218452005.30356148</v>
      </c>
      <c r="AQ15" s="17">
        <f t="shared" si="0"/>
        <v>1950975.4231292873</v>
      </c>
      <c r="AR15" s="17">
        <f t="shared" si="0"/>
        <v>318285788.17449594</v>
      </c>
      <c r="AS15" s="17">
        <f t="shared" si="0"/>
        <v>14710219.359560456</v>
      </c>
      <c r="AT15" s="17">
        <f t="shared" si="0"/>
        <v>14133473.031458616</v>
      </c>
      <c r="AU15" s="17">
        <f t="shared" si="0"/>
        <v>2712279.1856267322</v>
      </c>
      <c r="AV15" s="17">
        <f t="shared" si="0"/>
        <v>3386869.8865143727</v>
      </c>
      <c r="AW15" s="17">
        <f t="shared" si="0"/>
        <v>3101672.4876880981</v>
      </c>
      <c r="AX15" s="17">
        <f t="shared" si="0"/>
        <v>814762.06229610648</v>
      </c>
      <c r="AY15" s="17">
        <f t="shared" si="0"/>
        <v>3719438.2434493857</v>
      </c>
      <c r="AZ15" s="17">
        <f t="shared" si="0"/>
        <v>114491766.20026694</v>
      </c>
      <c r="BA15" s="17">
        <f t="shared" si="0"/>
        <v>70393273.731083468</v>
      </c>
      <c r="BB15" s="17">
        <f t="shared" si="0"/>
        <v>73144015.455968454</v>
      </c>
      <c r="BC15" s="17">
        <f t="shared" si="0"/>
        <v>136772154.99064344</v>
      </c>
      <c r="BD15" s="17">
        <f t="shared" si="0"/>
        <v>19708795.255951617</v>
      </c>
      <c r="BE15" s="17">
        <f t="shared" si="0"/>
        <v>8765475.7963170931</v>
      </c>
      <c r="BF15" s="17">
        <f t="shared" si="0"/>
        <v>176742381.84080273</v>
      </c>
      <c r="BG15" s="17">
        <f t="shared" si="0"/>
        <v>9232532.6087425612</v>
      </c>
      <c r="BH15" s="17">
        <f t="shared" si="0"/>
        <v>5206260.6938580405</v>
      </c>
      <c r="BI15" s="17">
        <f t="shared" si="0"/>
        <v>3514287.1047423645</v>
      </c>
      <c r="BJ15" s="17">
        <f t="shared" si="0"/>
        <v>39195105.27038905</v>
      </c>
      <c r="BK15" s="17">
        <f t="shared" si="0"/>
        <v>250059863.90083936</v>
      </c>
      <c r="BL15" s="17">
        <f t="shared" si="0"/>
        <v>2277868.2391557815</v>
      </c>
      <c r="BM15" s="17">
        <f t="shared" si="0"/>
        <v>3429252.9572852589</v>
      </c>
      <c r="BN15" s="17">
        <f t="shared" si="0"/>
        <v>23473771.793832984</v>
      </c>
      <c r="BO15" s="17">
        <f t="shared" si="0"/>
        <v>10165584.9980797</v>
      </c>
      <c r="BP15" s="17">
        <f t="shared" ref="BP15:EA15" si="1">BP13</f>
        <v>1252341.6081855982</v>
      </c>
      <c r="BQ15" s="17">
        <f t="shared" si="1"/>
        <v>21293006.735442128</v>
      </c>
      <c r="BR15" s="17">
        <f t="shared" si="1"/>
        <v>36989034.021307282</v>
      </c>
      <c r="BS15" s="17">
        <f t="shared" si="1"/>
        <v>7378131.862008797</v>
      </c>
      <c r="BT15" s="17">
        <f t="shared" si="1"/>
        <v>2412095.5084196464</v>
      </c>
      <c r="BU15" s="17">
        <f t="shared" si="1"/>
        <v>3057741.736043998</v>
      </c>
      <c r="BV15" s="17">
        <f t="shared" si="1"/>
        <v>4.6566128730773926E-10</v>
      </c>
      <c r="BW15" s="17">
        <f t="shared" si="1"/>
        <v>3901100.8423058675</v>
      </c>
      <c r="BX15" s="17">
        <f t="shared" si="1"/>
        <v>548612.32417249389</v>
      </c>
      <c r="BY15" s="17">
        <f t="shared" si="1"/>
        <v>2198501.9907286479</v>
      </c>
      <c r="BZ15" s="17">
        <f t="shared" si="1"/>
        <v>2436698.1465916992</v>
      </c>
      <c r="CA15" s="17">
        <f t="shared" si="1"/>
        <v>195671.630419778</v>
      </c>
      <c r="CB15" s="17">
        <f t="shared" si="1"/>
        <v>389341771.77560228</v>
      </c>
      <c r="CC15" s="17">
        <f t="shared" si="1"/>
        <v>2496081.8169658552</v>
      </c>
      <c r="CD15" s="17">
        <f t="shared" si="1"/>
        <v>2826379.1377541227</v>
      </c>
      <c r="CE15" s="17">
        <f t="shared" si="1"/>
        <v>1451077.7105886843</v>
      </c>
      <c r="CF15" s="17">
        <f t="shared" si="1"/>
        <v>1448023.0216488622</v>
      </c>
      <c r="CG15" s="17">
        <f t="shared" si="1"/>
        <v>2635391.6827327749</v>
      </c>
      <c r="CH15" s="17">
        <f t="shared" si="1"/>
        <v>1653257.3777039472</v>
      </c>
      <c r="CI15" s="17">
        <f t="shared" si="1"/>
        <v>4734695.9787295619</v>
      </c>
      <c r="CJ15" s="17">
        <f t="shared" si="1"/>
        <v>447419.98262630211</v>
      </c>
      <c r="CK15" s="17">
        <f t="shared" si="1"/>
        <v>39110474.82811372</v>
      </c>
      <c r="CL15" s="17">
        <f t="shared" si="1"/>
        <v>11572999.900276043</v>
      </c>
      <c r="CM15" s="17">
        <f t="shared" si="1"/>
        <v>7432898.4537229305</v>
      </c>
      <c r="CN15" s="17">
        <f t="shared" si="1"/>
        <v>166292260.89219201</v>
      </c>
      <c r="CO15" s="17">
        <f t="shared" si="1"/>
        <v>63312418.13810461</v>
      </c>
      <c r="CP15" s="17">
        <f t="shared" si="1"/>
        <v>672187.30581566843</v>
      </c>
      <c r="CQ15" s="17">
        <f t="shared" si="1"/>
        <v>6983386.5802142853</v>
      </c>
      <c r="CR15" s="17">
        <f t="shared" si="1"/>
        <v>3122721.0306240348</v>
      </c>
      <c r="CS15" s="17">
        <f t="shared" si="1"/>
        <v>2638406.6797190481</v>
      </c>
      <c r="CT15" s="17">
        <f t="shared" si="1"/>
        <v>1424375.6871440564</v>
      </c>
      <c r="CU15" s="17">
        <f t="shared" si="1"/>
        <v>4010680.360876773</v>
      </c>
      <c r="CV15" s="17">
        <f t="shared" si="1"/>
        <v>555490.38972829038</v>
      </c>
      <c r="CW15" s="17">
        <f t="shared" si="1"/>
        <v>1762916.3613508337</v>
      </c>
      <c r="CX15" s="17">
        <f t="shared" si="1"/>
        <v>3090995.1358051752</v>
      </c>
      <c r="CY15" s="17">
        <f t="shared" si="1"/>
        <v>874252.99753682839</v>
      </c>
      <c r="CZ15" s="17">
        <f t="shared" si="1"/>
        <v>12488973.718164949</v>
      </c>
      <c r="DA15" s="17">
        <f t="shared" si="1"/>
        <v>1778707.3368582823</v>
      </c>
      <c r="DB15" s="17">
        <f t="shared" si="1"/>
        <v>3095472.9759588535</v>
      </c>
      <c r="DC15" s="17">
        <f t="shared" si="1"/>
        <v>1503345.4225886748</v>
      </c>
      <c r="DD15" s="17">
        <f t="shared" si="1"/>
        <v>1386491.9370468769</v>
      </c>
      <c r="DE15" s="17">
        <f t="shared" si="1"/>
        <v>934824.22539016535</v>
      </c>
      <c r="DF15" s="17">
        <f t="shared" si="1"/>
        <v>128881809.64246942</v>
      </c>
      <c r="DG15" s="17">
        <f t="shared" si="1"/>
        <v>532740.23193361622</v>
      </c>
      <c r="DH15" s="17">
        <f t="shared" si="1"/>
        <v>9438327.2342976332</v>
      </c>
      <c r="DI15" s="17">
        <f t="shared" si="1"/>
        <v>12378384.409845212</v>
      </c>
      <c r="DJ15" s="17">
        <f t="shared" si="1"/>
        <v>5650307.4218176035</v>
      </c>
      <c r="DK15" s="17">
        <f t="shared" si="1"/>
        <v>4484094.1637620237</v>
      </c>
      <c r="DL15" s="17">
        <f t="shared" si="1"/>
        <v>39840144.211806245</v>
      </c>
      <c r="DM15" s="17">
        <f t="shared" si="1"/>
        <v>3458630.457818571</v>
      </c>
      <c r="DN15" s="17">
        <f t="shared" si="1"/>
        <v>7134913.9881267529</v>
      </c>
      <c r="DO15" s="17">
        <f t="shared" si="1"/>
        <v>25359911.220574755</v>
      </c>
      <c r="DP15" s="17">
        <f t="shared" si="1"/>
        <v>2672000.9177630683</v>
      </c>
      <c r="DQ15" s="17">
        <f t="shared" si="1"/>
        <v>3.4924596548080444E-10</v>
      </c>
      <c r="DR15" s="17">
        <f t="shared" si="1"/>
        <v>12776731.229150359</v>
      </c>
      <c r="DS15" s="17">
        <f t="shared" si="1"/>
        <v>6851391.6714151613</v>
      </c>
      <c r="DT15" s="17">
        <f t="shared" si="1"/>
        <v>2904613.7350723855</v>
      </c>
      <c r="DU15" s="17">
        <f t="shared" si="1"/>
        <v>3787093.6874800241</v>
      </c>
      <c r="DV15" s="17">
        <f t="shared" si="1"/>
        <v>3275687.6369214305</v>
      </c>
      <c r="DW15" s="17">
        <f t="shared" si="1"/>
        <v>3775548.4704653984</v>
      </c>
      <c r="DX15" s="17">
        <f t="shared" si="1"/>
        <v>1318636.2755650142</v>
      </c>
      <c r="DY15" s="17">
        <f t="shared" si="1"/>
        <v>2063012.5827680302</v>
      </c>
      <c r="DZ15" s="17">
        <f t="shared" si="1"/>
        <v>3829089.5100249927</v>
      </c>
      <c r="EA15" s="17">
        <f t="shared" si="1"/>
        <v>0</v>
      </c>
      <c r="EB15" s="17">
        <f t="shared" ref="EB15:FY15" si="2">EB13</f>
        <v>4238791.8939049141</v>
      </c>
      <c r="EC15" s="17">
        <f t="shared" si="2"/>
        <v>2899768.7686210508</v>
      </c>
      <c r="ED15" s="17">
        <f t="shared" si="2"/>
        <v>5.8207660913467407E-10</v>
      </c>
      <c r="EE15" s="17">
        <f t="shared" si="2"/>
        <v>2864478.7486127042</v>
      </c>
      <c r="EF15" s="17">
        <f t="shared" si="2"/>
        <v>13239205.764796361</v>
      </c>
      <c r="EG15" s="17">
        <f t="shared" si="2"/>
        <v>2847339.3111805348</v>
      </c>
      <c r="EH15" s="17">
        <f t="shared" si="2"/>
        <v>3235470.4571313411</v>
      </c>
      <c r="EI15" s="17">
        <f t="shared" si="2"/>
        <v>120393708.9380645</v>
      </c>
      <c r="EJ15" s="17">
        <f t="shared" si="2"/>
        <v>76073100.377376124</v>
      </c>
      <c r="EK15" s="17">
        <f t="shared" si="2"/>
        <v>3949240.9814250721</v>
      </c>
      <c r="EL15" s="17">
        <f t="shared" si="2"/>
        <v>3659088.7451080452</v>
      </c>
      <c r="EM15" s="17">
        <f t="shared" si="2"/>
        <v>2629114.3982395059</v>
      </c>
      <c r="EN15" s="17">
        <f t="shared" si="2"/>
        <v>8938389.0697114524</v>
      </c>
      <c r="EO15" s="17">
        <f t="shared" si="2"/>
        <v>2919618.7421065443</v>
      </c>
      <c r="EP15" s="17">
        <f t="shared" si="2"/>
        <v>1833914.9940196127</v>
      </c>
      <c r="EQ15" s="17">
        <f t="shared" si="2"/>
        <v>16360479.657115242</v>
      </c>
      <c r="ER15" s="17">
        <f t="shared" si="2"/>
        <v>1636321.453877137</v>
      </c>
      <c r="ES15" s="17">
        <f t="shared" si="2"/>
        <v>2149572.7061034096</v>
      </c>
      <c r="ET15" s="17">
        <f t="shared" si="2"/>
        <v>2660193.4615006582</v>
      </c>
      <c r="EU15" s="17">
        <f t="shared" si="2"/>
        <v>5790303.8650212958</v>
      </c>
      <c r="EV15" s="17">
        <f t="shared" si="2"/>
        <v>935654.45054849202</v>
      </c>
      <c r="EW15" s="17">
        <f t="shared" si="2"/>
        <v>4010691.5992302033</v>
      </c>
      <c r="EX15" s="17">
        <f t="shared" si="2"/>
        <v>2786292.6186532471</v>
      </c>
      <c r="EY15" s="17">
        <f t="shared" si="2"/>
        <v>5189870.9023883566</v>
      </c>
      <c r="EZ15" s="17">
        <f t="shared" si="2"/>
        <v>1661499.7511198842</v>
      </c>
      <c r="FA15" s="17">
        <f t="shared" si="2"/>
        <v>45504.892261585454</v>
      </c>
      <c r="FB15" s="17">
        <f t="shared" si="2"/>
        <v>100158.91165544809</v>
      </c>
      <c r="FC15" s="17">
        <f t="shared" si="2"/>
        <v>9682769.10383402</v>
      </c>
      <c r="FD15" s="17">
        <f t="shared" si="2"/>
        <v>3768640.8840530221</v>
      </c>
      <c r="FE15" s="17">
        <f t="shared" si="2"/>
        <v>1197039.9064029758</v>
      </c>
      <c r="FF15" s="17">
        <f t="shared" si="2"/>
        <v>2791130.7341097216</v>
      </c>
      <c r="FG15" s="17">
        <f t="shared" si="2"/>
        <v>1804190.7927512054</v>
      </c>
      <c r="FH15" s="17">
        <f t="shared" si="2"/>
        <v>613452.83433567837</v>
      </c>
      <c r="FI15" s="17">
        <f t="shared" si="2"/>
        <v>0</v>
      </c>
      <c r="FJ15" s="17">
        <f t="shared" si="2"/>
        <v>0</v>
      </c>
      <c r="FK15" s="17">
        <f t="shared" si="2"/>
        <v>0</v>
      </c>
      <c r="FL15" s="17">
        <f t="shared" si="2"/>
        <v>18332282.020771857</v>
      </c>
      <c r="FM15" s="17">
        <f t="shared" si="2"/>
        <v>17563631.571947832</v>
      </c>
      <c r="FN15" s="17">
        <f t="shared" si="2"/>
        <v>135338043.94717059</v>
      </c>
      <c r="FO15" s="17">
        <f t="shared" si="2"/>
        <v>3.4924596548080444E-10</v>
      </c>
      <c r="FP15" s="17">
        <f t="shared" si="2"/>
        <v>1.1641532182693481E-9</v>
      </c>
      <c r="FQ15" s="17">
        <f t="shared" si="2"/>
        <v>0</v>
      </c>
      <c r="FR15" s="17">
        <f t="shared" si="2"/>
        <v>1.1641532182693481E-10</v>
      </c>
      <c r="FS15" s="17">
        <f t="shared" si="2"/>
        <v>0</v>
      </c>
      <c r="FT15" s="17">
        <f t="shared" si="2"/>
        <v>5.8207660913467407E-11</v>
      </c>
      <c r="FU15" s="17">
        <f t="shared" si="2"/>
        <v>6196851.6878948268</v>
      </c>
      <c r="FV15" s="17">
        <f t="shared" si="2"/>
        <v>5286677.6468588179</v>
      </c>
      <c r="FW15" s="17">
        <f t="shared" si="2"/>
        <v>2535058.8694662633</v>
      </c>
      <c r="FX15" s="17">
        <f t="shared" si="2"/>
        <v>989155.37480481202</v>
      </c>
      <c r="FY15" s="17">
        <f t="shared" si="2"/>
        <v>226794011.06999999</v>
      </c>
      <c r="FZ15" s="11">
        <f>SUM(C15:FY15)</f>
        <v>5032214724.0903387</v>
      </c>
      <c r="GA15" s="23"/>
      <c r="GB15" s="11"/>
      <c r="GC15" s="24"/>
    </row>
    <row r="16" spans="1:255" x14ac:dyDescent="0.25">
      <c r="A16" t="s">
        <v>402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25">
        <v>0</v>
      </c>
      <c r="T16" s="25">
        <v>0</v>
      </c>
      <c r="U16" s="25">
        <v>0</v>
      </c>
      <c r="V16" s="25">
        <v>0</v>
      </c>
      <c r="W16" s="25">
        <v>0</v>
      </c>
      <c r="X16" s="25">
        <v>0</v>
      </c>
      <c r="Y16" s="25">
        <v>0</v>
      </c>
      <c r="Z16" s="25">
        <v>0</v>
      </c>
      <c r="AA16" s="25">
        <v>0</v>
      </c>
      <c r="AB16" s="25">
        <v>0</v>
      </c>
      <c r="AC16" s="25">
        <v>0</v>
      </c>
      <c r="AD16" s="25">
        <v>0</v>
      </c>
      <c r="AE16" s="25">
        <v>0</v>
      </c>
      <c r="AF16" s="25">
        <v>0</v>
      </c>
      <c r="AG16" s="25">
        <v>0</v>
      </c>
      <c r="AH16" s="25">
        <v>0</v>
      </c>
      <c r="AI16" s="25">
        <v>0</v>
      </c>
      <c r="AJ16" s="25">
        <v>0</v>
      </c>
      <c r="AK16" s="25">
        <v>0</v>
      </c>
      <c r="AL16" s="25">
        <v>0</v>
      </c>
      <c r="AM16" s="25">
        <v>0</v>
      </c>
      <c r="AN16" s="25">
        <v>0</v>
      </c>
      <c r="AO16" s="25">
        <v>0</v>
      </c>
      <c r="AP16" s="25">
        <v>0</v>
      </c>
      <c r="AQ16" s="25">
        <v>0</v>
      </c>
      <c r="AR16" s="25">
        <v>0</v>
      </c>
      <c r="AS16" s="25">
        <v>0</v>
      </c>
      <c r="AT16" s="25">
        <v>0</v>
      </c>
      <c r="AU16" s="25">
        <v>0</v>
      </c>
      <c r="AV16" s="25">
        <v>0</v>
      </c>
      <c r="AW16" s="25">
        <v>0</v>
      </c>
      <c r="AX16" s="25">
        <v>0</v>
      </c>
      <c r="AY16" s="25">
        <v>0</v>
      </c>
      <c r="AZ16" s="25">
        <v>0</v>
      </c>
      <c r="BA16" s="25">
        <v>0</v>
      </c>
      <c r="BB16" s="25">
        <v>0</v>
      </c>
      <c r="BC16" s="25">
        <v>0</v>
      </c>
      <c r="BD16" s="25">
        <v>0</v>
      </c>
      <c r="BE16" s="25">
        <v>0</v>
      </c>
      <c r="BF16" s="25">
        <v>0</v>
      </c>
      <c r="BG16" s="25">
        <v>0</v>
      </c>
      <c r="BH16" s="25">
        <v>0</v>
      </c>
      <c r="BI16" s="25">
        <v>0</v>
      </c>
      <c r="BJ16" s="25">
        <v>0</v>
      </c>
      <c r="BK16" s="25">
        <v>0</v>
      </c>
      <c r="BL16" s="25">
        <v>0</v>
      </c>
      <c r="BM16" s="25">
        <v>0</v>
      </c>
      <c r="BN16" s="25">
        <v>0</v>
      </c>
      <c r="BO16" s="25">
        <v>0</v>
      </c>
      <c r="BP16" s="25">
        <v>0</v>
      </c>
      <c r="BQ16" s="25">
        <v>0</v>
      </c>
      <c r="BR16" s="25">
        <v>0</v>
      </c>
      <c r="BS16" s="25">
        <v>0</v>
      </c>
      <c r="BT16" s="25">
        <v>0</v>
      </c>
      <c r="BU16" s="25">
        <v>0</v>
      </c>
      <c r="BV16" s="25">
        <v>0</v>
      </c>
      <c r="BW16" s="25">
        <v>0</v>
      </c>
      <c r="BX16" s="25">
        <v>0</v>
      </c>
      <c r="BY16" s="25">
        <v>0</v>
      </c>
      <c r="BZ16" s="25">
        <v>0</v>
      </c>
      <c r="CA16" s="25">
        <v>0</v>
      </c>
      <c r="CB16" s="25">
        <v>0</v>
      </c>
      <c r="CC16" s="25">
        <v>0</v>
      </c>
      <c r="CD16" s="25">
        <v>0</v>
      </c>
      <c r="CE16" s="25">
        <v>0</v>
      </c>
      <c r="CF16" s="25">
        <v>0</v>
      </c>
      <c r="CG16" s="25">
        <v>0</v>
      </c>
      <c r="CH16" s="25">
        <v>0</v>
      </c>
      <c r="CI16" s="25">
        <v>0</v>
      </c>
      <c r="CJ16" s="25">
        <v>0</v>
      </c>
      <c r="CK16" s="25">
        <v>0</v>
      </c>
      <c r="CL16" s="25">
        <v>0</v>
      </c>
      <c r="CM16" s="25">
        <v>0</v>
      </c>
      <c r="CN16" s="25">
        <v>0</v>
      </c>
      <c r="CO16" s="25">
        <v>0</v>
      </c>
      <c r="CP16" s="25">
        <v>0</v>
      </c>
      <c r="CQ16" s="25">
        <v>0</v>
      </c>
      <c r="CR16" s="25">
        <v>0</v>
      </c>
      <c r="CS16" s="25">
        <v>0</v>
      </c>
      <c r="CT16" s="25">
        <v>0</v>
      </c>
      <c r="CU16" s="25">
        <v>0</v>
      </c>
      <c r="CV16" s="25">
        <v>0</v>
      </c>
      <c r="CW16" s="25">
        <v>0</v>
      </c>
      <c r="CX16" s="25">
        <v>0</v>
      </c>
      <c r="CY16" s="25">
        <v>0</v>
      </c>
      <c r="CZ16" s="25">
        <v>0</v>
      </c>
      <c r="DA16" s="25">
        <v>0</v>
      </c>
      <c r="DB16" s="25">
        <v>0</v>
      </c>
      <c r="DC16" s="25">
        <v>0</v>
      </c>
      <c r="DD16" s="25">
        <v>0</v>
      </c>
      <c r="DE16" s="25">
        <v>0</v>
      </c>
      <c r="DF16" s="25">
        <v>0</v>
      </c>
      <c r="DG16" s="25">
        <v>0</v>
      </c>
      <c r="DH16" s="25">
        <v>0</v>
      </c>
      <c r="DI16" s="25">
        <v>0</v>
      </c>
      <c r="DJ16" s="25">
        <v>0</v>
      </c>
      <c r="DK16" s="25">
        <v>0</v>
      </c>
      <c r="DL16" s="25">
        <v>0</v>
      </c>
      <c r="DM16" s="25">
        <v>0</v>
      </c>
      <c r="DN16" s="25">
        <v>0</v>
      </c>
      <c r="DO16" s="25">
        <v>0</v>
      </c>
      <c r="DP16" s="25">
        <v>0</v>
      </c>
      <c r="DQ16" s="25">
        <v>0</v>
      </c>
      <c r="DR16" s="25">
        <v>0</v>
      </c>
      <c r="DS16" s="25">
        <v>0</v>
      </c>
      <c r="DT16" s="25">
        <v>0</v>
      </c>
      <c r="DU16" s="25">
        <v>0</v>
      </c>
      <c r="DV16" s="25">
        <v>0</v>
      </c>
      <c r="DW16" s="25">
        <v>0</v>
      </c>
      <c r="DX16" s="25">
        <v>0</v>
      </c>
      <c r="DY16" s="25">
        <v>0</v>
      </c>
      <c r="DZ16" s="25">
        <v>0</v>
      </c>
      <c r="EA16" s="25">
        <v>0</v>
      </c>
      <c r="EB16" s="25">
        <v>0</v>
      </c>
      <c r="EC16" s="25">
        <v>0</v>
      </c>
      <c r="ED16" s="25">
        <v>0</v>
      </c>
      <c r="EE16" s="25">
        <v>0</v>
      </c>
      <c r="EF16" s="25">
        <v>0</v>
      </c>
      <c r="EG16" s="25">
        <v>0</v>
      </c>
      <c r="EH16" s="25">
        <v>0</v>
      </c>
      <c r="EI16" s="25">
        <v>0</v>
      </c>
      <c r="EJ16" s="25">
        <v>0</v>
      </c>
      <c r="EK16" s="25">
        <v>0</v>
      </c>
      <c r="EL16" s="25">
        <v>0</v>
      </c>
      <c r="EM16" s="25">
        <v>0</v>
      </c>
      <c r="EN16" s="25">
        <v>0</v>
      </c>
      <c r="EO16" s="25">
        <v>0</v>
      </c>
      <c r="EP16" s="25">
        <v>0</v>
      </c>
      <c r="EQ16" s="25">
        <v>0</v>
      </c>
      <c r="ER16" s="25">
        <v>0</v>
      </c>
      <c r="ES16" s="25">
        <v>0</v>
      </c>
      <c r="ET16" s="25">
        <v>0</v>
      </c>
      <c r="EU16" s="25">
        <v>0</v>
      </c>
      <c r="EV16" s="25">
        <v>0</v>
      </c>
      <c r="EW16" s="25">
        <v>0</v>
      </c>
      <c r="EX16" s="25">
        <v>0</v>
      </c>
      <c r="EY16" s="25">
        <v>0</v>
      </c>
      <c r="EZ16" s="25">
        <v>0</v>
      </c>
      <c r="FA16" s="25">
        <v>0</v>
      </c>
      <c r="FB16" s="25">
        <v>0</v>
      </c>
      <c r="FC16" s="25">
        <v>0</v>
      </c>
      <c r="FD16" s="25">
        <v>0</v>
      </c>
      <c r="FE16" s="25">
        <v>0</v>
      </c>
      <c r="FF16" s="25">
        <v>0</v>
      </c>
      <c r="FG16" s="25">
        <v>0</v>
      </c>
      <c r="FH16" s="25">
        <v>0</v>
      </c>
      <c r="FI16" s="25">
        <v>0</v>
      </c>
      <c r="FJ16" s="25">
        <v>0</v>
      </c>
      <c r="FK16" s="25">
        <v>0</v>
      </c>
      <c r="FL16" s="25">
        <v>0</v>
      </c>
      <c r="FM16" s="25">
        <v>0</v>
      </c>
      <c r="FN16" s="25">
        <v>0</v>
      </c>
      <c r="FO16" s="25">
        <v>0</v>
      </c>
      <c r="FP16" s="25">
        <v>0</v>
      </c>
      <c r="FQ16" s="25">
        <v>0</v>
      </c>
      <c r="FR16" s="25">
        <v>0</v>
      </c>
      <c r="FS16" s="25">
        <v>0</v>
      </c>
      <c r="FT16" s="25">
        <v>0</v>
      </c>
      <c r="FU16" s="25">
        <v>0</v>
      </c>
      <c r="FV16" s="25">
        <v>0</v>
      </c>
      <c r="FW16" s="25">
        <v>0</v>
      </c>
      <c r="FX16" s="25">
        <v>0</v>
      </c>
      <c r="FY16" s="25">
        <v>0</v>
      </c>
      <c r="FZ16" s="26">
        <f>SUM(C16:FY16)</f>
        <v>0</v>
      </c>
      <c r="GA16" s="11"/>
      <c r="GD16" s="11"/>
    </row>
    <row r="17" spans="1:255" s="19" customFormat="1" x14ac:dyDescent="0.25">
      <c r="A17" s="19" t="s">
        <v>403</v>
      </c>
      <c r="C17" s="18">
        <f>IF(C15-C16&lt;0,0,ROUND((C15-C16)/C14,2))</f>
        <v>3532171.81</v>
      </c>
      <c r="D17" s="18">
        <f t="shared" ref="D17:BO17" si="3">IF(D15-D16&lt;0,0,ROUND((D15-D16)/D14,2))</f>
        <v>21486454.890000001</v>
      </c>
      <c r="E17" s="18">
        <f t="shared" si="3"/>
        <v>2632918.65</v>
      </c>
      <c r="F17" s="18">
        <f t="shared" si="3"/>
        <v>12426435.800000001</v>
      </c>
      <c r="G17" s="18">
        <f t="shared" si="3"/>
        <v>350284.47</v>
      </c>
      <c r="H17" s="18">
        <f t="shared" si="3"/>
        <v>735010.58</v>
      </c>
      <c r="I17" s="18">
        <f t="shared" si="3"/>
        <v>4609659.2300000004</v>
      </c>
      <c r="J17" s="18">
        <f t="shared" si="3"/>
        <v>1441665.71</v>
      </c>
      <c r="K17" s="18">
        <f t="shared" si="3"/>
        <v>196885.64</v>
      </c>
      <c r="L17" s="18">
        <f t="shared" si="3"/>
        <v>311204.21000000002</v>
      </c>
      <c r="M17" s="18">
        <f t="shared" si="3"/>
        <v>526850.07999999996</v>
      </c>
      <c r="N17" s="18">
        <f t="shared" si="3"/>
        <v>31186311.489999998</v>
      </c>
      <c r="O17" s="18">
        <f t="shared" si="3"/>
        <v>5617238.4100000001</v>
      </c>
      <c r="P17" s="18">
        <f t="shared" si="3"/>
        <v>247538.39</v>
      </c>
      <c r="Q17" s="18">
        <f t="shared" si="3"/>
        <v>24275342.460000001</v>
      </c>
      <c r="R17" s="18">
        <f t="shared" si="3"/>
        <v>4341555.67</v>
      </c>
      <c r="S17" s="18">
        <f t="shared" si="3"/>
        <v>552144.64000000001</v>
      </c>
      <c r="T17" s="18">
        <f t="shared" si="3"/>
        <v>184576.74</v>
      </c>
      <c r="U17" s="18">
        <f t="shared" si="3"/>
        <v>37666.21</v>
      </c>
      <c r="V17" s="18">
        <f t="shared" si="3"/>
        <v>233594.25</v>
      </c>
      <c r="W17" s="18">
        <f t="shared" si="3"/>
        <v>189564.04</v>
      </c>
      <c r="X17" s="18">
        <f t="shared" si="3"/>
        <v>63616.81</v>
      </c>
      <c r="Y17" s="18">
        <f t="shared" si="3"/>
        <v>548048.16</v>
      </c>
      <c r="Z17" s="18">
        <f t="shared" si="3"/>
        <v>230111.07</v>
      </c>
      <c r="AA17" s="18">
        <f t="shared" si="3"/>
        <v>14029627.390000001</v>
      </c>
      <c r="AB17" s="18">
        <f t="shared" si="3"/>
        <v>3923217.77</v>
      </c>
      <c r="AC17" s="18">
        <f t="shared" si="3"/>
        <v>137382.54999999999</v>
      </c>
      <c r="AD17" s="18">
        <f t="shared" si="3"/>
        <v>283749.48</v>
      </c>
      <c r="AE17" s="18">
        <f t="shared" si="3"/>
        <v>103899.99</v>
      </c>
      <c r="AF17" s="18">
        <f t="shared" si="3"/>
        <v>171651.01</v>
      </c>
      <c r="AG17" s="18">
        <f t="shared" si="3"/>
        <v>192438.39999999999</v>
      </c>
      <c r="AH17" s="18">
        <f t="shared" si="3"/>
        <v>820967.23</v>
      </c>
      <c r="AI17" s="18">
        <f t="shared" si="3"/>
        <v>360093.34</v>
      </c>
      <c r="AJ17" s="18">
        <f t="shared" si="3"/>
        <v>172189.39</v>
      </c>
      <c r="AK17" s="18">
        <f t="shared" si="3"/>
        <v>171469.46</v>
      </c>
      <c r="AL17" s="18">
        <f t="shared" si="3"/>
        <v>168272.66</v>
      </c>
      <c r="AM17" s="18">
        <f t="shared" si="3"/>
        <v>305123.17</v>
      </c>
      <c r="AN17" s="18">
        <f t="shared" si="3"/>
        <v>65575.03</v>
      </c>
      <c r="AO17" s="18">
        <f t="shared" si="3"/>
        <v>2744139.89</v>
      </c>
      <c r="AP17" s="18">
        <f t="shared" si="3"/>
        <v>18204333.780000001</v>
      </c>
      <c r="AQ17" s="18">
        <f t="shared" si="3"/>
        <v>162581.29</v>
      </c>
      <c r="AR17" s="18">
        <f t="shared" si="3"/>
        <v>26523815.68</v>
      </c>
      <c r="AS17" s="18">
        <f t="shared" si="3"/>
        <v>1225851.6100000001</v>
      </c>
      <c r="AT17" s="18">
        <f t="shared" si="3"/>
        <v>1177789.42</v>
      </c>
      <c r="AU17" s="18">
        <f t="shared" si="3"/>
        <v>226023.27</v>
      </c>
      <c r="AV17" s="18">
        <f t="shared" si="3"/>
        <v>282239.15999999997</v>
      </c>
      <c r="AW17" s="18">
        <f t="shared" si="3"/>
        <v>258472.71</v>
      </c>
      <c r="AX17" s="18">
        <f t="shared" si="3"/>
        <v>67896.84</v>
      </c>
      <c r="AY17" s="18">
        <f t="shared" si="3"/>
        <v>309953.19</v>
      </c>
      <c r="AZ17" s="18">
        <f t="shared" si="3"/>
        <v>9540980.5199999996</v>
      </c>
      <c r="BA17" s="18">
        <f t="shared" si="3"/>
        <v>5866106.1399999997</v>
      </c>
      <c r="BB17" s="18">
        <f t="shared" si="3"/>
        <v>6095334.6200000001</v>
      </c>
      <c r="BC17" s="18">
        <f t="shared" si="3"/>
        <v>11397679.58</v>
      </c>
      <c r="BD17" s="18">
        <f t="shared" si="3"/>
        <v>1642399.6</v>
      </c>
      <c r="BE17" s="18">
        <f t="shared" si="3"/>
        <v>730456.32</v>
      </c>
      <c r="BF17" s="18">
        <f t="shared" si="3"/>
        <v>14728531.82</v>
      </c>
      <c r="BG17" s="18">
        <f t="shared" si="3"/>
        <v>769377.72</v>
      </c>
      <c r="BH17" s="18">
        <f t="shared" si="3"/>
        <v>433855.06</v>
      </c>
      <c r="BI17" s="18">
        <f t="shared" si="3"/>
        <v>292857.26</v>
      </c>
      <c r="BJ17" s="18">
        <f t="shared" si="3"/>
        <v>3266258.77</v>
      </c>
      <c r="BK17" s="18">
        <f t="shared" si="3"/>
        <v>20838321.989999998</v>
      </c>
      <c r="BL17" s="18">
        <f t="shared" si="3"/>
        <v>189822.35</v>
      </c>
      <c r="BM17" s="18">
        <f t="shared" si="3"/>
        <v>285771.08</v>
      </c>
      <c r="BN17" s="18">
        <f t="shared" si="3"/>
        <v>1956147.65</v>
      </c>
      <c r="BO17" s="18">
        <f t="shared" si="3"/>
        <v>847132.08</v>
      </c>
      <c r="BP17" s="18">
        <f t="shared" ref="BP17:EA17" si="4">IF(BP15-BP16&lt;0,0,ROUND((BP15-BP16)/BP14,2))</f>
        <v>104361.8</v>
      </c>
      <c r="BQ17" s="18">
        <f t="shared" si="4"/>
        <v>1774417.23</v>
      </c>
      <c r="BR17" s="18">
        <f t="shared" si="4"/>
        <v>3082419.5</v>
      </c>
      <c r="BS17" s="18">
        <f t="shared" si="4"/>
        <v>614844.31999999995</v>
      </c>
      <c r="BT17" s="18">
        <f t="shared" si="4"/>
        <v>201007.96</v>
      </c>
      <c r="BU17" s="18">
        <f t="shared" si="4"/>
        <v>254811.81</v>
      </c>
      <c r="BV17" s="18">
        <f t="shared" si="4"/>
        <v>0</v>
      </c>
      <c r="BW17" s="18">
        <f t="shared" si="4"/>
        <v>325091.74</v>
      </c>
      <c r="BX17" s="18">
        <f t="shared" si="4"/>
        <v>45717.69</v>
      </c>
      <c r="BY17" s="18">
        <f t="shared" si="4"/>
        <v>183208.5</v>
      </c>
      <c r="BZ17" s="18">
        <f t="shared" si="4"/>
        <v>203058.18</v>
      </c>
      <c r="CA17" s="18">
        <f t="shared" si="4"/>
        <v>16305.97</v>
      </c>
      <c r="CB17" s="18">
        <f t="shared" si="4"/>
        <v>32445147.649999999</v>
      </c>
      <c r="CC17" s="18">
        <f t="shared" si="4"/>
        <v>208006.82</v>
      </c>
      <c r="CD17" s="18">
        <f t="shared" si="4"/>
        <v>235531.59</v>
      </c>
      <c r="CE17" s="18">
        <f t="shared" si="4"/>
        <v>120923.14</v>
      </c>
      <c r="CF17" s="18">
        <f t="shared" si="4"/>
        <v>120668.59</v>
      </c>
      <c r="CG17" s="18">
        <f t="shared" si="4"/>
        <v>219615.97</v>
      </c>
      <c r="CH17" s="18">
        <f t="shared" si="4"/>
        <v>137771.45000000001</v>
      </c>
      <c r="CI17" s="18">
        <f t="shared" si="4"/>
        <v>394558</v>
      </c>
      <c r="CJ17" s="18">
        <f t="shared" si="4"/>
        <v>37285</v>
      </c>
      <c r="CK17" s="18">
        <f t="shared" si="4"/>
        <v>3259206.24</v>
      </c>
      <c r="CL17" s="18">
        <f t="shared" si="4"/>
        <v>964416.66</v>
      </c>
      <c r="CM17" s="18">
        <f t="shared" si="4"/>
        <v>619408.19999999995</v>
      </c>
      <c r="CN17" s="18">
        <f t="shared" si="4"/>
        <v>13857688.41</v>
      </c>
      <c r="CO17" s="18">
        <f t="shared" si="4"/>
        <v>5276034.84</v>
      </c>
      <c r="CP17" s="18">
        <f t="shared" si="4"/>
        <v>56015.61</v>
      </c>
      <c r="CQ17" s="18">
        <f t="shared" si="4"/>
        <v>581948.88</v>
      </c>
      <c r="CR17" s="18">
        <f t="shared" si="4"/>
        <v>260226.75</v>
      </c>
      <c r="CS17" s="18">
        <f t="shared" si="4"/>
        <v>219867.22</v>
      </c>
      <c r="CT17" s="18">
        <f t="shared" si="4"/>
        <v>118697.97</v>
      </c>
      <c r="CU17" s="18">
        <f t="shared" si="4"/>
        <v>334223.35999999999</v>
      </c>
      <c r="CV17" s="18">
        <f t="shared" si="4"/>
        <v>46290.87</v>
      </c>
      <c r="CW17" s="18">
        <f t="shared" si="4"/>
        <v>146909.70000000001</v>
      </c>
      <c r="CX17" s="18">
        <f t="shared" si="4"/>
        <v>257582.93</v>
      </c>
      <c r="CY17" s="18">
        <f t="shared" si="4"/>
        <v>72854.42</v>
      </c>
      <c r="CZ17" s="18">
        <f t="shared" si="4"/>
        <v>1040747.81</v>
      </c>
      <c r="DA17" s="18">
        <f t="shared" si="4"/>
        <v>148225.60999999999</v>
      </c>
      <c r="DB17" s="18">
        <f t="shared" si="4"/>
        <v>257956.08</v>
      </c>
      <c r="DC17" s="18">
        <f t="shared" si="4"/>
        <v>125278.79</v>
      </c>
      <c r="DD17" s="18">
        <f t="shared" si="4"/>
        <v>115540.99</v>
      </c>
      <c r="DE17" s="18">
        <f t="shared" si="4"/>
        <v>77902.02</v>
      </c>
      <c r="DF17" s="18">
        <f t="shared" si="4"/>
        <v>10740150.800000001</v>
      </c>
      <c r="DG17" s="18">
        <f t="shared" si="4"/>
        <v>44395.02</v>
      </c>
      <c r="DH17" s="18">
        <f t="shared" si="4"/>
        <v>786527.27</v>
      </c>
      <c r="DI17" s="18">
        <f t="shared" si="4"/>
        <v>1031532.03</v>
      </c>
      <c r="DJ17" s="18">
        <f t="shared" si="4"/>
        <v>470858.95</v>
      </c>
      <c r="DK17" s="18">
        <f t="shared" si="4"/>
        <v>373674.51</v>
      </c>
      <c r="DL17" s="18">
        <f t="shared" si="4"/>
        <v>3320012.02</v>
      </c>
      <c r="DM17" s="18">
        <f t="shared" si="4"/>
        <v>288219.2</v>
      </c>
      <c r="DN17" s="18">
        <f t="shared" si="4"/>
        <v>594576.17000000004</v>
      </c>
      <c r="DO17" s="18">
        <f t="shared" si="4"/>
        <v>2113325.94</v>
      </c>
      <c r="DP17" s="18">
        <f t="shared" si="4"/>
        <v>222666.74</v>
      </c>
      <c r="DQ17" s="18">
        <f t="shared" si="4"/>
        <v>0</v>
      </c>
      <c r="DR17" s="18">
        <f t="shared" si="4"/>
        <v>1064727.6000000001</v>
      </c>
      <c r="DS17" s="18">
        <f t="shared" si="4"/>
        <v>570949.31000000006</v>
      </c>
      <c r="DT17" s="18">
        <f t="shared" si="4"/>
        <v>242051.14</v>
      </c>
      <c r="DU17" s="18">
        <f t="shared" si="4"/>
        <v>315591.14</v>
      </c>
      <c r="DV17" s="18">
        <f t="shared" si="4"/>
        <v>272973.96999999997</v>
      </c>
      <c r="DW17" s="18">
        <f t="shared" si="4"/>
        <v>314629.03999999998</v>
      </c>
      <c r="DX17" s="18">
        <f t="shared" si="4"/>
        <v>109886.36</v>
      </c>
      <c r="DY17" s="18">
        <f t="shared" si="4"/>
        <v>171917.72</v>
      </c>
      <c r="DZ17" s="18">
        <f t="shared" si="4"/>
        <v>319090.78999999998</v>
      </c>
      <c r="EA17" s="18">
        <f t="shared" si="4"/>
        <v>0</v>
      </c>
      <c r="EB17" s="18">
        <f t="shared" ref="EB17:FX17" si="5">IF(EB15-EB16&lt;0,0,ROUND((EB15-EB16)/EB14,2))</f>
        <v>353232.66</v>
      </c>
      <c r="EC17" s="18">
        <f t="shared" si="5"/>
        <v>241647.4</v>
      </c>
      <c r="ED17" s="18">
        <f t="shared" si="5"/>
        <v>0</v>
      </c>
      <c r="EE17" s="18">
        <f t="shared" si="5"/>
        <v>238706.56</v>
      </c>
      <c r="EF17" s="18">
        <f t="shared" si="5"/>
        <v>1103267.1499999999</v>
      </c>
      <c r="EG17" s="18">
        <f t="shared" si="5"/>
        <v>237278.28</v>
      </c>
      <c r="EH17" s="18">
        <f t="shared" si="5"/>
        <v>269622.53999999998</v>
      </c>
      <c r="EI17" s="18">
        <f t="shared" si="5"/>
        <v>10032809.08</v>
      </c>
      <c r="EJ17" s="18">
        <f t="shared" si="5"/>
        <v>6339425.0300000003</v>
      </c>
      <c r="EK17" s="18">
        <f t="shared" si="5"/>
        <v>329103.42</v>
      </c>
      <c r="EL17" s="18">
        <f t="shared" si="5"/>
        <v>304924.06</v>
      </c>
      <c r="EM17" s="18">
        <f t="shared" si="5"/>
        <v>219092.87</v>
      </c>
      <c r="EN17" s="18">
        <f t="shared" si="5"/>
        <v>744865.76</v>
      </c>
      <c r="EO17" s="18">
        <f t="shared" si="5"/>
        <v>243301.56</v>
      </c>
      <c r="EP17" s="18">
        <f t="shared" si="5"/>
        <v>152826.25</v>
      </c>
      <c r="EQ17" s="18">
        <f t="shared" si="5"/>
        <v>1363373.3</v>
      </c>
      <c r="ER17" s="18">
        <f t="shared" si="5"/>
        <v>136360.12</v>
      </c>
      <c r="ES17" s="18">
        <f t="shared" si="5"/>
        <v>179131.06</v>
      </c>
      <c r="ET17" s="18">
        <f t="shared" si="5"/>
        <v>221682.79</v>
      </c>
      <c r="EU17" s="18">
        <f t="shared" si="5"/>
        <v>482525.32</v>
      </c>
      <c r="EV17" s="18">
        <f t="shared" si="5"/>
        <v>77971.199999999997</v>
      </c>
      <c r="EW17" s="18">
        <f t="shared" si="5"/>
        <v>334224.3</v>
      </c>
      <c r="EX17" s="18">
        <f t="shared" si="5"/>
        <v>232191.05</v>
      </c>
      <c r="EY17" s="18">
        <f t="shared" si="5"/>
        <v>432489.24</v>
      </c>
      <c r="EZ17" s="18">
        <f t="shared" si="5"/>
        <v>138458.31</v>
      </c>
      <c r="FA17" s="18">
        <f t="shared" si="5"/>
        <v>3792.07</v>
      </c>
      <c r="FB17" s="18">
        <f t="shared" si="5"/>
        <v>8346.58</v>
      </c>
      <c r="FC17" s="18">
        <f t="shared" si="5"/>
        <v>806897.43</v>
      </c>
      <c r="FD17" s="18">
        <f t="shared" si="5"/>
        <v>314053.40999999997</v>
      </c>
      <c r="FE17" s="18">
        <f t="shared" si="5"/>
        <v>99753.33</v>
      </c>
      <c r="FF17" s="18">
        <f t="shared" si="5"/>
        <v>232594.23</v>
      </c>
      <c r="FG17" s="18">
        <f t="shared" si="5"/>
        <v>150349.23000000001</v>
      </c>
      <c r="FH17" s="18">
        <f t="shared" si="5"/>
        <v>51121.07</v>
      </c>
      <c r="FI17" s="18">
        <f t="shared" si="5"/>
        <v>0</v>
      </c>
      <c r="FJ17" s="18">
        <f t="shared" si="5"/>
        <v>0</v>
      </c>
      <c r="FK17" s="18">
        <f t="shared" si="5"/>
        <v>0</v>
      </c>
      <c r="FL17" s="18">
        <f t="shared" si="5"/>
        <v>1527690.17</v>
      </c>
      <c r="FM17" s="18">
        <f t="shared" si="5"/>
        <v>1463635.96</v>
      </c>
      <c r="FN17" s="18">
        <f t="shared" si="5"/>
        <v>11278170.33</v>
      </c>
      <c r="FO17" s="18">
        <f t="shared" si="5"/>
        <v>0</v>
      </c>
      <c r="FP17" s="18">
        <f t="shared" si="5"/>
        <v>0</v>
      </c>
      <c r="FQ17" s="18">
        <f t="shared" si="5"/>
        <v>0</v>
      </c>
      <c r="FR17" s="18">
        <f t="shared" si="5"/>
        <v>0</v>
      </c>
      <c r="FS17" s="18">
        <f t="shared" si="5"/>
        <v>0</v>
      </c>
      <c r="FT17" s="18">
        <f t="shared" si="5"/>
        <v>0</v>
      </c>
      <c r="FU17" s="18">
        <f t="shared" si="5"/>
        <v>516404.31</v>
      </c>
      <c r="FV17" s="18">
        <f t="shared" si="5"/>
        <v>440556.47</v>
      </c>
      <c r="FW17" s="18">
        <f t="shared" si="5"/>
        <v>211254.91</v>
      </c>
      <c r="FX17" s="18">
        <f t="shared" si="5"/>
        <v>82429.61</v>
      </c>
      <c r="FY17" s="18">
        <f>IF(FY15-FY16&lt;0,0,ROUND((FY15-FY16)/FY14,2))-0.03</f>
        <v>18899500.890000001</v>
      </c>
      <c r="FZ17" s="11">
        <f>SUM(C17:FY17)</f>
        <v>419351226.98000014</v>
      </c>
      <c r="GB17" s="18"/>
    </row>
    <row r="18" spans="1:255" x14ac:dyDescent="0.25"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27"/>
      <c r="GB18" s="27"/>
      <c r="GC18" s="24"/>
    </row>
    <row r="19" spans="1:255" x14ac:dyDescent="0.25">
      <c r="A19" s="28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29"/>
      <c r="FZ19" s="11"/>
    </row>
    <row r="20" spans="1:255" s="28" customFormat="1" ht="13" x14ac:dyDescent="0.3">
      <c r="A20" s="30" t="s">
        <v>404</v>
      </c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</row>
    <row r="21" spans="1:255" s="28" customFormat="1" x14ac:dyDescent="0.25">
      <c r="A21" s="44" t="s">
        <v>405</v>
      </c>
      <c r="C21" s="31">
        <v>-18412.740000000002</v>
      </c>
      <c r="D21" s="31">
        <v>-22537.57</v>
      </c>
      <c r="E21" s="31">
        <v>-18423</v>
      </c>
      <c r="F21" s="31">
        <v>0</v>
      </c>
      <c r="G21" s="31">
        <v>0</v>
      </c>
      <c r="H21" s="31">
        <v>0</v>
      </c>
      <c r="I21" s="31">
        <v>-20011.13</v>
      </c>
      <c r="J21" s="31">
        <v>-11739.24</v>
      </c>
      <c r="K21" s="31">
        <v>0</v>
      </c>
      <c r="L21" s="31">
        <v>-8806.58</v>
      </c>
      <c r="M21" s="31">
        <v>0</v>
      </c>
      <c r="N21" s="31">
        <v>0</v>
      </c>
      <c r="O21" s="31">
        <v>-21511.79</v>
      </c>
      <c r="P21" s="31">
        <v>0</v>
      </c>
      <c r="Q21" s="31">
        <v>-15731.52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1">
        <v>0</v>
      </c>
      <c r="Y21" s="31">
        <v>0</v>
      </c>
      <c r="Z21" s="31">
        <v>0</v>
      </c>
      <c r="AA21" s="31">
        <v>-33612.269999999997</v>
      </c>
      <c r="AB21" s="31">
        <v>-24391.59</v>
      </c>
      <c r="AC21" s="31">
        <v>0</v>
      </c>
      <c r="AD21" s="31">
        <v>0</v>
      </c>
      <c r="AE21" s="31">
        <v>0</v>
      </c>
      <c r="AF21" s="31">
        <v>0</v>
      </c>
      <c r="AG21" s="31">
        <v>0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0</v>
      </c>
      <c r="AO21" s="31">
        <v>-10654.78</v>
      </c>
      <c r="AP21" s="31">
        <v>-44547.93</v>
      </c>
      <c r="AQ21" s="31">
        <v>0</v>
      </c>
      <c r="AR21" s="31">
        <v>-20970.939999999999</v>
      </c>
      <c r="AS21" s="31">
        <v>-9311.35</v>
      </c>
      <c r="AT21" s="31">
        <v>0</v>
      </c>
      <c r="AU21" s="31">
        <v>0</v>
      </c>
      <c r="AV21" s="31">
        <v>0</v>
      </c>
      <c r="AW21" s="31">
        <v>0</v>
      </c>
      <c r="AX21" s="31">
        <v>0</v>
      </c>
      <c r="AY21" s="31">
        <v>0</v>
      </c>
      <c r="AZ21" s="31">
        <v>-6560.67</v>
      </c>
      <c r="BA21" s="31">
        <v>-5154.8100000000004</v>
      </c>
      <c r="BB21" s="31">
        <v>-4393.3</v>
      </c>
      <c r="BC21" s="31">
        <v>0</v>
      </c>
      <c r="BD21" s="31">
        <v>-2831.24</v>
      </c>
      <c r="BE21" s="31">
        <v>0</v>
      </c>
      <c r="BF21" s="31">
        <v>-20015.34</v>
      </c>
      <c r="BG21" s="31">
        <v>-585.78</v>
      </c>
      <c r="BH21" s="31">
        <v>0</v>
      </c>
      <c r="BI21" s="31">
        <v>0</v>
      </c>
      <c r="BJ21" s="31">
        <v>0</v>
      </c>
      <c r="BK21" s="31">
        <v>-4038.24</v>
      </c>
      <c r="BL21" s="31">
        <v>0</v>
      </c>
      <c r="BM21" s="31">
        <v>0</v>
      </c>
      <c r="BN21" s="31">
        <v>0</v>
      </c>
      <c r="BO21" s="31">
        <v>0</v>
      </c>
      <c r="BP21" s="31">
        <v>0</v>
      </c>
      <c r="BQ21" s="31">
        <v>0</v>
      </c>
      <c r="BR21" s="31">
        <v>0</v>
      </c>
      <c r="BS21" s="31">
        <v>0</v>
      </c>
      <c r="BT21" s="31">
        <v>0</v>
      </c>
      <c r="BU21" s="31">
        <v>0</v>
      </c>
      <c r="BV21" s="31">
        <v>0</v>
      </c>
      <c r="BW21" s="31">
        <v>0</v>
      </c>
      <c r="BX21" s="31">
        <v>0</v>
      </c>
      <c r="BY21" s="31">
        <v>0</v>
      </c>
      <c r="BZ21" s="31">
        <v>0</v>
      </c>
      <c r="CA21" s="31">
        <v>0</v>
      </c>
      <c r="CB21" s="31">
        <v>-40858.14</v>
      </c>
      <c r="CC21" s="31">
        <v>0</v>
      </c>
      <c r="CD21" s="31">
        <v>0</v>
      </c>
      <c r="CE21" s="31">
        <v>0</v>
      </c>
      <c r="CF21" s="31">
        <v>0</v>
      </c>
      <c r="CG21" s="31">
        <v>0</v>
      </c>
      <c r="CH21" s="31">
        <v>0</v>
      </c>
      <c r="CI21" s="31">
        <v>0</v>
      </c>
      <c r="CJ21" s="31">
        <v>0</v>
      </c>
      <c r="CK21" s="31">
        <v>0</v>
      </c>
      <c r="CL21" s="31">
        <v>0</v>
      </c>
      <c r="CM21" s="31">
        <v>0</v>
      </c>
      <c r="CN21" s="31">
        <v>-37014.86</v>
      </c>
      <c r="CO21" s="31">
        <v>-18492.88</v>
      </c>
      <c r="CP21" s="31">
        <v>0</v>
      </c>
      <c r="CQ21" s="31">
        <v>0</v>
      </c>
      <c r="CR21" s="31">
        <v>0</v>
      </c>
      <c r="CS21" s="31">
        <v>0</v>
      </c>
      <c r="CT21" s="31">
        <v>0</v>
      </c>
      <c r="CU21" s="31">
        <v>0</v>
      </c>
      <c r="CV21" s="31">
        <v>0</v>
      </c>
      <c r="CW21" s="31">
        <v>0</v>
      </c>
      <c r="CX21" s="31">
        <v>0</v>
      </c>
      <c r="CY21" s="31">
        <v>0</v>
      </c>
      <c r="CZ21" s="31">
        <v>-2083.21</v>
      </c>
      <c r="DA21" s="31">
        <v>0</v>
      </c>
      <c r="DB21" s="31">
        <v>0</v>
      </c>
      <c r="DC21" s="31">
        <v>0</v>
      </c>
      <c r="DD21" s="31">
        <v>0</v>
      </c>
      <c r="DE21" s="31">
        <v>0</v>
      </c>
      <c r="DF21" s="31">
        <v>-29781.54</v>
      </c>
      <c r="DG21" s="31">
        <v>0</v>
      </c>
      <c r="DH21" s="31">
        <v>-10014.450000000001</v>
      </c>
      <c r="DI21" s="31">
        <v>0</v>
      </c>
      <c r="DJ21" s="31">
        <v>0</v>
      </c>
      <c r="DK21" s="31">
        <v>0</v>
      </c>
      <c r="DL21" s="31">
        <v>-6153.97</v>
      </c>
      <c r="DM21" s="31">
        <v>0</v>
      </c>
      <c r="DN21" s="31">
        <v>0</v>
      </c>
      <c r="DO21" s="31">
        <v>0</v>
      </c>
      <c r="DP21" s="31">
        <v>0</v>
      </c>
      <c r="DQ21" s="31">
        <v>0</v>
      </c>
      <c r="DR21" s="31">
        <v>0</v>
      </c>
      <c r="DS21" s="31">
        <v>0</v>
      </c>
      <c r="DT21" s="31">
        <v>0</v>
      </c>
      <c r="DU21" s="31">
        <v>0</v>
      </c>
      <c r="DV21" s="31">
        <v>0</v>
      </c>
      <c r="DW21" s="31">
        <v>0</v>
      </c>
      <c r="DX21" s="31">
        <v>0</v>
      </c>
      <c r="DY21" s="31">
        <v>0</v>
      </c>
      <c r="DZ21" s="31">
        <v>0</v>
      </c>
      <c r="EA21" s="31">
        <v>0</v>
      </c>
      <c r="EB21" s="31">
        <v>0</v>
      </c>
      <c r="EC21" s="31">
        <v>0</v>
      </c>
      <c r="ED21" s="31">
        <v>0</v>
      </c>
      <c r="EE21" s="31">
        <v>0</v>
      </c>
      <c r="EF21" s="31">
        <v>0</v>
      </c>
      <c r="EG21" s="31">
        <v>0</v>
      </c>
      <c r="EH21" s="31">
        <v>0</v>
      </c>
      <c r="EI21" s="31">
        <v>0</v>
      </c>
      <c r="EJ21" s="31">
        <v>0</v>
      </c>
      <c r="EK21" s="31">
        <v>0</v>
      </c>
      <c r="EL21" s="31">
        <v>-8365.43</v>
      </c>
      <c r="EM21" s="31">
        <v>0</v>
      </c>
      <c r="EN21" s="31">
        <v>0</v>
      </c>
      <c r="EO21" s="31">
        <v>0</v>
      </c>
      <c r="EP21" s="31">
        <v>0</v>
      </c>
      <c r="EQ21" s="31">
        <v>0</v>
      </c>
      <c r="ER21" s="31">
        <v>0</v>
      </c>
      <c r="ES21" s="31">
        <v>0</v>
      </c>
      <c r="ET21" s="31">
        <v>0</v>
      </c>
      <c r="EU21" s="31">
        <v>0</v>
      </c>
      <c r="EV21" s="31">
        <v>0</v>
      </c>
      <c r="EW21" s="31">
        <v>0</v>
      </c>
      <c r="EX21" s="31">
        <v>0</v>
      </c>
      <c r="EY21" s="31">
        <v>0</v>
      </c>
      <c r="EZ21" s="31">
        <v>0</v>
      </c>
      <c r="FA21" s="31">
        <v>0</v>
      </c>
      <c r="FB21" s="31">
        <v>0</v>
      </c>
      <c r="FC21" s="31">
        <v>-16460.939999999999</v>
      </c>
      <c r="FD21" s="31">
        <v>0</v>
      </c>
      <c r="FE21" s="31">
        <v>0</v>
      </c>
      <c r="FF21" s="31">
        <v>0</v>
      </c>
      <c r="FG21" s="31">
        <v>0</v>
      </c>
      <c r="FH21" s="31">
        <v>0</v>
      </c>
      <c r="FI21" s="31">
        <v>0</v>
      </c>
      <c r="FJ21" s="31">
        <v>0</v>
      </c>
      <c r="FK21" s="31">
        <v>0</v>
      </c>
      <c r="FL21" s="31">
        <v>-19410.939999999999</v>
      </c>
      <c r="FM21" s="31">
        <v>0</v>
      </c>
      <c r="FN21" s="31">
        <v>-13459.12</v>
      </c>
      <c r="FO21" s="31">
        <v>0</v>
      </c>
      <c r="FP21" s="31">
        <v>0</v>
      </c>
      <c r="FQ21" s="31">
        <v>0</v>
      </c>
      <c r="FR21" s="31">
        <v>0</v>
      </c>
      <c r="FS21" s="31">
        <v>0</v>
      </c>
      <c r="FT21" s="31">
        <v>0</v>
      </c>
      <c r="FU21" s="31">
        <v>0</v>
      </c>
      <c r="FV21" s="31">
        <v>0</v>
      </c>
      <c r="FW21" s="31">
        <v>0</v>
      </c>
      <c r="FX21" s="31">
        <v>0</v>
      </c>
      <c r="FY21" s="31">
        <v>0</v>
      </c>
      <c r="FZ21" s="28">
        <f>SUM(C21:FY21)</f>
        <v>-526337.28999999992</v>
      </c>
    </row>
    <row r="22" spans="1:255" s="28" customFormat="1" x14ac:dyDescent="0.25">
      <c r="A22" s="44" t="s">
        <v>406</v>
      </c>
      <c r="C22" s="31">
        <v>0</v>
      </c>
      <c r="D22" s="31">
        <v>-457131.37999999995</v>
      </c>
      <c r="E22" s="31">
        <v>0</v>
      </c>
      <c r="F22" s="31">
        <v>-190853.92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v>-78877.37</v>
      </c>
      <c r="O22" s="31">
        <v>-81954.600000000006</v>
      </c>
      <c r="P22" s="31">
        <v>0</v>
      </c>
      <c r="Q22" s="31">
        <v>-395565.91</v>
      </c>
      <c r="R22" s="31">
        <v>0</v>
      </c>
      <c r="S22" s="31">
        <v>0</v>
      </c>
      <c r="T22" s="31">
        <v>0</v>
      </c>
      <c r="U22" s="31">
        <v>0</v>
      </c>
      <c r="V22" s="31">
        <v>0</v>
      </c>
      <c r="W22" s="31">
        <v>0</v>
      </c>
      <c r="X22" s="31">
        <v>0</v>
      </c>
      <c r="Y22" s="31">
        <v>0</v>
      </c>
      <c r="Z22" s="31">
        <v>0</v>
      </c>
      <c r="AA22" s="31">
        <v>-363984.68</v>
      </c>
      <c r="AB22" s="31">
        <v>-119289.58</v>
      </c>
      <c r="AC22" s="31">
        <v>0</v>
      </c>
      <c r="AD22" s="31">
        <v>0</v>
      </c>
      <c r="AE22" s="31">
        <v>0</v>
      </c>
      <c r="AF22" s="31">
        <v>0</v>
      </c>
      <c r="AG22" s="31">
        <v>0</v>
      </c>
      <c r="AH22" s="31">
        <v>0</v>
      </c>
      <c r="AI22" s="31">
        <v>0</v>
      </c>
      <c r="AJ22" s="31">
        <v>0</v>
      </c>
      <c r="AK22" s="31">
        <v>0</v>
      </c>
      <c r="AL22" s="31">
        <v>0</v>
      </c>
      <c r="AM22" s="31">
        <v>0</v>
      </c>
      <c r="AN22" s="31">
        <v>0</v>
      </c>
      <c r="AO22" s="31">
        <v>0</v>
      </c>
      <c r="AP22" s="31">
        <v>-206383.55</v>
      </c>
      <c r="AQ22" s="31">
        <v>0</v>
      </c>
      <c r="AR22" s="31">
        <v>-1637156.1400000001</v>
      </c>
      <c r="AS22" s="31">
        <v>0</v>
      </c>
      <c r="AT22" s="31">
        <v>-52815.46</v>
      </c>
      <c r="AU22" s="31">
        <v>0</v>
      </c>
      <c r="AV22" s="31">
        <v>0</v>
      </c>
      <c r="AW22" s="31">
        <v>0</v>
      </c>
      <c r="AX22" s="31">
        <v>0</v>
      </c>
      <c r="AY22" s="31">
        <v>0</v>
      </c>
      <c r="AZ22" s="31">
        <v>-254756.49</v>
      </c>
      <c r="BA22" s="31">
        <v>-13864.58</v>
      </c>
      <c r="BB22" s="31">
        <v>0</v>
      </c>
      <c r="BC22" s="31">
        <v>-44679</v>
      </c>
      <c r="BD22" s="31">
        <v>0</v>
      </c>
      <c r="BE22" s="31">
        <v>0</v>
      </c>
      <c r="BF22" s="31">
        <v>-369610.42</v>
      </c>
      <c r="BG22" s="31">
        <v>0</v>
      </c>
      <c r="BH22" s="31">
        <v>0</v>
      </c>
      <c r="BI22" s="31">
        <v>0</v>
      </c>
      <c r="BJ22" s="31">
        <v>-231403.95999999996</v>
      </c>
      <c r="BK22" s="31">
        <v>-812535.59</v>
      </c>
      <c r="BL22" s="31">
        <v>0</v>
      </c>
      <c r="BM22" s="31">
        <v>0</v>
      </c>
      <c r="BN22" s="31">
        <v>0</v>
      </c>
      <c r="BO22" s="31">
        <v>0</v>
      </c>
      <c r="BP22" s="31">
        <v>0</v>
      </c>
      <c r="BQ22" s="31">
        <v>-42339.03</v>
      </c>
      <c r="BR22" s="31">
        <v>0</v>
      </c>
      <c r="BS22" s="31">
        <v>0</v>
      </c>
      <c r="BT22" s="31">
        <v>0</v>
      </c>
      <c r="BU22" s="31">
        <v>0</v>
      </c>
      <c r="BV22" s="31">
        <v>0</v>
      </c>
      <c r="BW22" s="31">
        <v>0</v>
      </c>
      <c r="BX22" s="31">
        <v>0</v>
      </c>
      <c r="BY22" s="31">
        <v>0</v>
      </c>
      <c r="BZ22" s="31">
        <v>0</v>
      </c>
      <c r="CA22" s="31">
        <v>0</v>
      </c>
      <c r="CB22" s="31">
        <v>-449430.45999999996</v>
      </c>
      <c r="CC22" s="31">
        <v>0</v>
      </c>
      <c r="CD22" s="31">
        <v>0</v>
      </c>
      <c r="CE22" s="31">
        <v>0</v>
      </c>
      <c r="CF22" s="31">
        <v>0</v>
      </c>
      <c r="CG22" s="31">
        <v>0</v>
      </c>
      <c r="CH22" s="31">
        <v>0</v>
      </c>
      <c r="CI22" s="31">
        <v>0</v>
      </c>
      <c r="CJ22" s="31">
        <v>0</v>
      </c>
      <c r="CK22" s="31">
        <v>-18702.38</v>
      </c>
      <c r="CL22" s="31">
        <v>0</v>
      </c>
      <c r="CM22" s="31">
        <v>0</v>
      </c>
      <c r="CN22" s="31">
        <v>-224423.03999999995</v>
      </c>
      <c r="CO22" s="31">
        <v>-294238.62</v>
      </c>
      <c r="CP22" s="31">
        <v>0</v>
      </c>
      <c r="CQ22" s="31">
        <v>0</v>
      </c>
      <c r="CR22" s="31">
        <v>0</v>
      </c>
      <c r="CS22" s="31">
        <v>0</v>
      </c>
      <c r="CT22" s="31">
        <v>0</v>
      </c>
      <c r="CU22" s="31">
        <v>0</v>
      </c>
      <c r="CV22" s="31">
        <v>0</v>
      </c>
      <c r="CW22" s="31">
        <v>0</v>
      </c>
      <c r="CX22" s="31">
        <v>0</v>
      </c>
      <c r="CY22" s="31">
        <v>0</v>
      </c>
      <c r="CZ22" s="31">
        <v>0</v>
      </c>
      <c r="DA22" s="31">
        <v>0</v>
      </c>
      <c r="DB22" s="31">
        <v>0</v>
      </c>
      <c r="DC22" s="31">
        <v>0</v>
      </c>
      <c r="DD22" s="31">
        <v>0</v>
      </c>
      <c r="DE22" s="31">
        <v>0</v>
      </c>
      <c r="DF22" s="31">
        <v>-59542.299999999996</v>
      </c>
      <c r="DG22" s="31">
        <v>0</v>
      </c>
      <c r="DH22" s="31">
        <v>0</v>
      </c>
      <c r="DI22" s="31">
        <v>0</v>
      </c>
      <c r="DJ22" s="31">
        <v>0</v>
      </c>
      <c r="DK22" s="31">
        <v>0</v>
      </c>
      <c r="DL22" s="31">
        <v>0</v>
      </c>
      <c r="DM22" s="31">
        <v>0</v>
      </c>
      <c r="DN22" s="31">
        <v>0</v>
      </c>
      <c r="DO22" s="31">
        <v>0</v>
      </c>
      <c r="DP22" s="31">
        <v>0</v>
      </c>
      <c r="DQ22" s="31">
        <v>0</v>
      </c>
      <c r="DR22" s="31">
        <v>0</v>
      </c>
      <c r="DS22" s="31">
        <v>0</v>
      </c>
      <c r="DT22" s="31">
        <v>0</v>
      </c>
      <c r="DU22" s="31">
        <v>0</v>
      </c>
      <c r="DV22" s="31">
        <v>0</v>
      </c>
      <c r="DW22" s="31">
        <v>0</v>
      </c>
      <c r="DX22" s="31">
        <v>0</v>
      </c>
      <c r="DY22" s="31">
        <v>0</v>
      </c>
      <c r="DZ22" s="31">
        <v>0</v>
      </c>
      <c r="EA22" s="31">
        <v>0</v>
      </c>
      <c r="EB22" s="31">
        <v>0</v>
      </c>
      <c r="EC22" s="31">
        <v>0</v>
      </c>
      <c r="ED22" s="31">
        <v>0</v>
      </c>
      <c r="EE22" s="31">
        <v>0</v>
      </c>
      <c r="EF22" s="31">
        <v>0</v>
      </c>
      <c r="EG22" s="31">
        <v>0</v>
      </c>
      <c r="EH22" s="31">
        <v>0</v>
      </c>
      <c r="EI22" s="31">
        <v>-185237.47999999998</v>
      </c>
      <c r="EJ22" s="31">
        <v>-145737.66</v>
      </c>
      <c r="EK22" s="31">
        <v>0</v>
      </c>
      <c r="EL22" s="31">
        <v>0</v>
      </c>
      <c r="EM22" s="31">
        <v>0</v>
      </c>
      <c r="EN22" s="31">
        <v>0</v>
      </c>
      <c r="EO22" s="31">
        <v>0</v>
      </c>
      <c r="EP22" s="31">
        <v>0</v>
      </c>
      <c r="EQ22" s="31">
        <v>0</v>
      </c>
      <c r="ER22" s="31">
        <v>0</v>
      </c>
      <c r="ES22" s="31">
        <v>0</v>
      </c>
      <c r="ET22" s="31">
        <v>0</v>
      </c>
      <c r="EU22" s="31">
        <v>0</v>
      </c>
      <c r="EV22" s="31">
        <v>0</v>
      </c>
      <c r="EW22" s="31">
        <v>0</v>
      </c>
      <c r="EX22" s="31">
        <v>0</v>
      </c>
      <c r="EY22" s="31">
        <v>0</v>
      </c>
      <c r="EZ22" s="31">
        <v>0</v>
      </c>
      <c r="FA22" s="31">
        <v>0</v>
      </c>
      <c r="FB22" s="31">
        <v>0</v>
      </c>
      <c r="FC22" s="31">
        <v>0</v>
      </c>
      <c r="FD22" s="31">
        <v>0</v>
      </c>
      <c r="FE22" s="31">
        <v>0</v>
      </c>
      <c r="FF22" s="31">
        <v>0</v>
      </c>
      <c r="FG22" s="31">
        <v>0</v>
      </c>
      <c r="FH22" s="31">
        <v>0</v>
      </c>
      <c r="FI22" s="31">
        <v>0</v>
      </c>
      <c r="FJ22" s="31">
        <v>0</v>
      </c>
      <c r="FK22" s="31">
        <v>0</v>
      </c>
      <c r="FL22" s="31">
        <v>-117753.76</v>
      </c>
      <c r="FM22" s="31">
        <v>-60556.65</v>
      </c>
      <c r="FN22" s="31">
        <v>-487037.29999999993</v>
      </c>
      <c r="FO22" s="31">
        <v>0</v>
      </c>
      <c r="FP22" s="31">
        <v>0</v>
      </c>
      <c r="FQ22" s="31">
        <v>0</v>
      </c>
      <c r="FR22" s="31">
        <v>0</v>
      </c>
      <c r="FS22" s="31">
        <v>0</v>
      </c>
      <c r="FT22" s="31">
        <v>0</v>
      </c>
      <c r="FU22" s="31">
        <v>0</v>
      </c>
      <c r="FV22" s="31">
        <v>0</v>
      </c>
      <c r="FW22" s="31">
        <v>0</v>
      </c>
      <c r="FX22" s="31">
        <v>0</v>
      </c>
      <c r="FY22" s="31">
        <v>-1955579.1</v>
      </c>
      <c r="FZ22" s="28">
        <f>SUM(C22:FY22)</f>
        <v>-9351440.4100000001</v>
      </c>
    </row>
    <row r="23" spans="1:255" s="33" customFormat="1" x14ac:dyDescent="0.25">
      <c r="A23" s="31" t="s">
        <v>407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 s="31">
        <v>0</v>
      </c>
      <c r="AC23" s="31">
        <v>0</v>
      </c>
      <c r="AD23" s="31">
        <v>0</v>
      </c>
      <c r="AE23" s="31">
        <v>0</v>
      </c>
      <c r="AF23" s="31">
        <v>0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1">
        <v>0</v>
      </c>
      <c r="AQ23" s="31">
        <v>0</v>
      </c>
      <c r="AR23" s="31">
        <v>0</v>
      </c>
      <c r="AS23" s="31">
        <v>0</v>
      </c>
      <c r="AT23" s="31">
        <v>0</v>
      </c>
      <c r="AU23" s="31">
        <v>0</v>
      </c>
      <c r="AV23" s="31">
        <v>0</v>
      </c>
      <c r="AW23" s="31">
        <v>0</v>
      </c>
      <c r="AX23" s="31">
        <v>0</v>
      </c>
      <c r="AY23" s="31">
        <v>0</v>
      </c>
      <c r="AZ23" s="31">
        <v>0</v>
      </c>
      <c r="BA23" s="31">
        <v>0</v>
      </c>
      <c r="BB23" s="31">
        <v>0</v>
      </c>
      <c r="BC23" s="31">
        <v>0</v>
      </c>
      <c r="BD23" s="31">
        <v>0</v>
      </c>
      <c r="BE23" s="31">
        <v>0</v>
      </c>
      <c r="BF23" s="31">
        <v>0</v>
      </c>
      <c r="BG23" s="31">
        <v>0</v>
      </c>
      <c r="BH23" s="31">
        <v>0</v>
      </c>
      <c r="BI23" s="31">
        <v>0</v>
      </c>
      <c r="BJ23" s="31">
        <v>0</v>
      </c>
      <c r="BK23" s="31">
        <v>0</v>
      </c>
      <c r="BL23" s="31">
        <v>0</v>
      </c>
      <c r="BM23" s="31">
        <v>0</v>
      </c>
      <c r="BN23" s="31">
        <v>0</v>
      </c>
      <c r="BO23" s="31">
        <v>0</v>
      </c>
      <c r="BP23" s="31">
        <v>0</v>
      </c>
      <c r="BQ23" s="31">
        <v>0</v>
      </c>
      <c r="BR23" s="31">
        <v>0</v>
      </c>
      <c r="BS23" s="31">
        <v>0</v>
      </c>
      <c r="BT23" s="31">
        <v>0</v>
      </c>
      <c r="BU23" s="31">
        <v>0</v>
      </c>
      <c r="BV23" s="31">
        <v>0</v>
      </c>
      <c r="BW23" s="31">
        <v>0</v>
      </c>
      <c r="BX23" s="31">
        <v>0</v>
      </c>
      <c r="BY23" s="31">
        <v>0</v>
      </c>
      <c r="BZ23" s="31">
        <v>0</v>
      </c>
      <c r="CA23" s="31">
        <v>0</v>
      </c>
      <c r="CB23" s="31">
        <v>0</v>
      </c>
      <c r="CC23" s="31">
        <v>0</v>
      </c>
      <c r="CD23" s="31">
        <v>0</v>
      </c>
      <c r="CE23" s="31">
        <v>0</v>
      </c>
      <c r="CF23" s="31">
        <v>0</v>
      </c>
      <c r="CG23" s="31">
        <v>0</v>
      </c>
      <c r="CH23" s="31">
        <v>0</v>
      </c>
      <c r="CI23" s="31">
        <v>0</v>
      </c>
      <c r="CJ23" s="31">
        <v>0</v>
      </c>
      <c r="CK23" s="31">
        <v>0</v>
      </c>
      <c r="CL23" s="31">
        <v>0</v>
      </c>
      <c r="CM23" s="31">
        <v>0</v>
      </c>
      <c r="CN23" s="31">
        <v>0</v>
      </c>
      <c r="CO23" s="31">
        <v>0</v>
      </c>
      <c r="CP23" s="31">
        <v>0</v>
      </c>
      <c r="CQ23" s="31">
        <v>0</v>
      </c>
      <c r="CR23" s="31">
        <v>0</v>
      </c>
      <c r="CS23" s="31">
        <v>0</v>
      </c>
      <c r="CT23" s="31">
        <v>0</v>
      </c>
      <c r="CU23" s="31">
        <v>0</v>
      </c>
      <c r="CV23" s="31">
        <v>0</v>
      </c>
      <c r="CW23" s="31">
        <v>0</v>
      </c>
      <c r="CX23" s="31">
        <v>0</v>
      </c>
      <c r="CY23" s="31">
        <v>0</v>
      </c>
      <c r="CZ23" s="31">
        <v>0</v>
      </c>
      <c r="DA23" s="31">
        <v>0</v>
      </c>
      <c r="DB23" s="31">
        <v>0</v>
      </c>
      <c r="DC23" s="31">
        <v>0</v>
      </c>
      <c r="DD23" s="31">
        <v>0</v>
      </c>
      <c r="DE23" s="31">
        <v>0</v>
      </c>
      <c r="DF23" s="31">
        <v>0</v>
      </c>
      <c r="DG23" s="31">
        <v>0</v>
      </c>
      <c r="DH23" s="31">
        <v>0</v>
      </c>
      <c r="DI23" s="31">
        <v>0</v>
      </c>
      <c r="DJ23" s="31">
        <v>0</v>
      </c>
      <c r="DK23" s="31">
        <v>0</v>
      </c>
      <c r="DL23" s="31">
        <v>0</v>
      </c>
      <c r="DM23" s="31">
        <v>0</v>
      </c>
      <c r="DN23" s="31">
        <v>0</v>
      </c>
      <c r="DO23" s="31">
        <v>0</v>
      </c>
      <c r="DP23" s="31">
        <v>0</v>
      </c>
      <c r="DQ23" s="31">
        <v>0</v>
      </c>
      <c r="DR23" s="31">
        <v>0</v>
      </c>
      <c r="DS23" s="31">
        <v>0</v>
      </c>
      <c r="DT23" s="31">
        <v>0</v>
      </c>
      <c r="DU23" s="31">
        <v>0</v>
      </c>
      <c r="DV23" s="31">
        <v>0</v>
      </c>
      <c r="DW23" s="31">
        <v>0</v>
      </c>
      <c r="DX23" s="31">
        <v>0</v>
      </c>
      <c r="DY23" s="31">
        <v>0</v>
      </c>
      <c r="DZ23" s="31">
        <v>0</v>
      </c>
      <c r="EA23" s="31">
        <v>0</v>
      </c>
      <c r="EB23" s="31">
        <v>0</v>
      </c>
      <c r="EC23" s="31">
        <v>0</v>
      </c>
      <c r="ED23" s="31">
        <v>0</v>
      </c>
      <c r="EE23" s="31">
        <v>0</v>
      </c>
      <c r="EF23" s="31">
        <v>0</v>
      </c>
      <c r="EG23" s="31">
        <v>0</v>
      </c>
      <c r="EH23" s="31">
        <v>0</v>
      </c>
      <c r="EI23" s="31">
        <v>0</v>
      </c>
      <c r="EJ23" s="31">
        <v>0</v>
      </c>
      <c r="EK23" s="31">
        <v>0</v>
      </c>
      <c r="EL23" s="31">
        <v>0</v>
      </c>
      <c r="EM23" s="31">
        <v>0</v>
      </c>
      <c r="EN23" s="31">
        <v>0</v>
      </c>
      <c r="EO23" s="31">
        <v>0</v>
      </c>
      <c r="EP23" s="31">
        <v>0</v>
      </c>
      <c r="EQ23" s="31">
        <v>0</v>
      </c>
      <c r="ER23" s="31">
        <v>0</v>
      </c>
      <c r="ES23" s="31">
        <v>0</v>
      </c>
      <c r="ET23" s="31">
        <v>0</v>
      </c>
      <c r="EU23" s="31">
        <v>0</v>
      </c>
      <c r="EV23" s="31">
        <v>0</v>
      </c>
      <c r="EW23" s="31">
        <v>0</v>
      </c>
      <c r="EX23" s="31">
        <v>0</v>
      </c>
      <c r="EY23" s="31">
        <v>0</v>
      </c>
      <c r="EZ23" s="31">
        <v>0</v>
      </c>
      <c r="FA23" s="31">
        <v>0</v>
      </c>
      <c r="FB23" s="31">
        <v>0</v>
      </c>
      <c r="FC23" s="31">
        <v>0</v>
      </c>
      <c r="FD23" s="31">
        <v>0</v>
      </c>
      <c r="FE23" s="31">
        <v>0</v>
      </c>
      <c r="FF23" s="31">
        <v>0</v>
      </c>
      <c r="FG23" s="31">
        <v>0</v>
      </c>
      <c r="FH23" s="31">
        <v>0</v>
      </c>
      <c r="FI23" s="31">
        <v>0</v>
      </c>
      <c r="FJ23" s="31">
        <v>0</v>
      </c>
      <c r="FK23" s="31">
        <v>0</v>
      </c>
      <c r="FL23" s="31">
        <v>0</v>
      </c>
      <c r="FM23" s="31">
        <v>0</v>
      </c>
      <c r="FN23" s="31">
        <v>0</v>
      </c>
      <c r="FO23" s="31">
        <v>0</v>
      </c>
      <c r="FP23" s="31">
        <v>0</v>
      </c>
      <c r="FQ23" s="31">
        <v>0</v>
      </c>
      <c r="FR23" s="31">
        <v>0</v>
      </c>
      <c r="FS23" s="31">
        <v>0</v>
      </c>
      <c r="FT23" s="31">
        <v>0</v>
      </c>
      <c r="FU23" s="31">
        <v>0</v>
      </c>
      <c r="FV23" s="31">
        <v>0</v>
      </c>
      <c r="FW23" s="31">
        <v>0</v>
      </c>
      <c r="FX23" s="31">
        <v>0</v>
      </c>
      <c r="FY23" s="31">
        <v>-566985.01</v>
      </c>
      <c r="FZ23" s="28">
        <f>SUM(C23:FY23)</f>
        <v>-566985.01</v>
      </c>
      <c r="GA23" s="28"/>
      <c r="GB23" s="28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</row>
    <row r="24" spans="1:255" s="33" customFormat="1" x14ac:dyDescent="0.25">
      <c r="A24" s="44" t="s">
        <v>408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1">
        <v>0</v>
      </c>
      <c r="W24" s="31">
        <v>0</v>
      </c>
      <c r="X24" s="31">
        <v>0</v>
      </c>
      <c r="Y24" s="31">
        <v>0</v>
      </c>
      <c r="Z24" s="31">
        <v>0</v>
      </c>
      <c r="AA24" s="31">
        <v>0</v>
      </c>
      <c r="AB24" s="32">
        <v>0</v>
      </c>
      <c r="AC24" s="31">
        <v>0</v>
      </c>
      <c r="AD24" s="31">
        <v>0</v>
      </c>
      <c r="AE24" s="31">
        <v>0</v>
      </c>
      <c r="AF24" s="31">
        <v>0</v>
      </c>
      <c r="AG24" s="31">
        <v>0</v>
      </c>
      <c r="AH24" s="31">
        <v>0</v>
      </c>
      <c r="AI24" s="31">
        <v>0</v>
      </c>
      <c r="AJ24" s="31">
        <v>0</v>
      </c>
      <c r="AK24" s="31">
        <v>0</v>
      </c>
      <c r="AL24" s="31">
        <v>0</v>
      </c>
      <c r="AM24" s="31">
        <v>0</v>
      </c>
      <c r="AN24" s="31">
        <v>0</v>
      </c>
      <c r="AO24" s="31">
        <v>0</v>
      </c>
      <c r="AP24" s="31">
        <v>0</v>
      </c>
      <c r="AQ24" s="31">
        <v>0</v>
      </c>
      <c r="AR24" s="31">
        <v>0</v>
      </c>
      <c r="AS24" s="31">
        <v>0</v>
      </c>
      <c r="AT24" s="31">
        <v>0</v>
      </c>
      <c r="AU24" s="31">
        <v>0</v>
      </c>
      <c r="AV24" s="31">
        <v>0</v>
      </c>
      <c r="AW24" s="31">
        <v>0</v>
      </c>
      <c r="AX24" s="31">
        <v>0</v>
      </c>
      <c r="AY24" s="31">
        <v>0</v>
      </c>
      <c r="AZ24" s="31">
        <v>0</v>
      </c>
      <c r="BA24" s="31">
        <v>0</v>
      </c>
      <c r="BB24" s="31">
        <v>0</v>
      </c>
      <c r="BC24" s="31">
        <v>0</v>
      </c>
      <c r="BD24" s="31">
        <v>0</v>
      </c>
      <c r="BE24" s="31">
        <v>0</v>
      </c>
      <c r="BF24" s="31">
        <v>0</v>
      </c>
      <c r="BG24" s="31">
        <v>0</v>
      </c>
      <c r="BH24" s="31">
        <v>0</v>
      </c>
      <c r="BI24" s="31">
        <v>0</v>
      </c>
      <c r="BJ24" s="31">
        <v>0</v>
      </c>
      <c r="BK24" s="31">
        <v>0</v>
      </c>
      <c r="BL24" s="31">
        <v>0</v>
      </c>
      <c r="BM24" s="31">
        <v>0</v>
      </c>
      <c r="BN24" s="31">
        <v>0</v>
      </c>
      <c r="BO24" s="31">
        <v>0</v>
      </c>
      <c r="BP24" s="31">
        <v>0</v>
      </c>
      <c r="BQ24" s="31">
        <v>0</v>
      </c>
      <c r="BR24" s="31">
        <v>0</v>
      </c>
      <c r="BS24" s="31">
        <v>0</v>
      </c>
      <c r="BT24" s="31">
        <v>0</v>
      </c>
      <c r="BU24" s="31">
        <v>0</v>
      </c>
      <c r="BV24" s="31">
        <v>0</v>
      </c>
      <c r="BW24" s="31">
        <v>0</v>
      </c>
      <c r="BX24" s="31">
        <v>0</v>
      </c>
      <c r="BY24" s="31">
        <v>0</v>
      </c>
      <c r="BZ24" s="31">
        <v>0</v>
      </c>
      <c r="CA24" s="31">
        <v>0</v>
      </c>
      <c r="CB24" s="31">
        <v>0</v>
      </c>
      <c r="CC24" s="31">
        <v>0</v>
      </c>
      <c r="CD24" s="31">
        <v>0</v>
      </c>
      <c r="CE24" s="34">
        <v>-700</v>
      </c>
      <c r="CF24" s="31">
        <v>0</v>
      </c>
      <c r="CG24" s="31">
        <v>0</v>
      </c>
      <c r="CH24" s="31">
        <v>0</v>
      </c>
      <c r="CI24" s="31">
        <v>0</v>
      </c>
      <c r="CJ24" s="31">
        <v>0</v>
      </c>
      <c r="CK24" s="31">
        <v>0</v>
      </c>
      <c r="CL24" s="31">
        <v>0</v>
      </c>
      <c r="CM24" s="31">
        <v>0</v>
      </c>
      <c r="CN24" s="31">
        <v>0</v>
      </c>
      <c r="CO24" s="31">
        <v>0</v>
      </c>
      <c r="CP24" s="31">
        <v>0</v>
      </c>
      <c r="CQ24" s="31">
        <v>0</v>
      </c>
      <c r="CR24" s="31">
        <v>0</v>
      </c>
      <c r="CS24" s="31">
        <v>0</v>
      </c>
      <c r="CT24" s="31">
        <v>0</v>
      </c>
      <c r="CU24" s="31">
        <v>0</v>
      </c>
      <c r="CV24" s="31">
        <v>0</v>
      </c>
      <c r="CW24" s="31">
        <v>0</v>
      </c>
      <c r="CX24" s="31">
        <v>0</v>
      </c>
      <c r="CY24" s="35">
        <v>0</v>
      </c>
      <c r="CZ24" s="31">
        <v>0</v>
      </c>
      <c r="DA24" s="31">
        <v>0</v>
      </c>
      <c r="DB24" s="31">
        <v>0</v>
      </c>
      <c r="DC24" s="31">
        <v>0</v>
      </c>
      <c r="DD24" s="31">
        <v>0</v>
      </c>
      <c r="DE24" s="31">
        <v>0</v>
      </c>
      <c r="DF24" s="31">
        <v>0</v>
      </c>
      <c r="DG24" s="31">
        <v>0</v>
      </c>
      <c r="DH24" s="31">
        <v>0</v>
      </c>
      <c r="DI24" s="32">
        <v>0</v>
      </c>
      <c r="DJ24" s="31">
        <v>0</v>
      </c>
      <c r="DK24" s="31">
        <v>0</v>
      </c>
      <c r="DL24" s="31">
        <v>0</v>
      </c>
      <c r="DM24" s="31">
        <v>0</v>
      </c>
      <c r="DN24" s="31">
        <v>0</v>
      </c>
      <c r="DO24" s="31">
        <v>0</v>
      </c>
      <c r="DP24" s="31">
        <v>0</v>
      </c>
      <c r="DQ24" s="31">
        <v>0</v>
      </c>
      <c r="DR24" s="31">
        <v>0</v>
      </c>
      <c r="DS24" s="31">
        <v>0</v>
      </c>
      <c r="DT24" s="31">
        <v>0</v>
      </c>
      <c r="DU24" s="31">
        <v>0</v>
      </c>
      <c r="DV24" s="31">
        <v>0</v>
      </c>
      <c r="DW24" s="31">
        <v>0</v>
      </c>
      <c r="DX24" s="31">
        <v>0</v>
      </c>
      <c r="DY24" s="31">
        <v>0</v>
      </c>
      <c r="DZ24" s="31">
        <v>0</v>
      </c>
      <c r="EA24" s="31">
        <v>0</v>
      </c>
      <c r="EB24" s="31">
        <v>0</v>
      </c>
      <c r="EC24" s="31">
        <v>0</v>
      </c>
      <c r="ED24" s="32">
        <v>0</v>
      </c>
      <c r="EE24" s="31">
        <v>0</v>
      </c>
      <c r="EF24" s="31">
        <v>0</v>
      </c>
      <c r="EG24" s="31">
        <v>0</v>
      </c>
      <c r="EH24" s="31">
        <v>0</v>
      </c>
      <c r="EI24" s="31">
        <v>0</v>
      </c>
      <c r="EJ24" s="31">
        <v>0</v>
      </c>
      <c r="EK24" s="31">
        <v>0</v>
      </c>
      <c r="EL24" s="31">
        <v>0</v>
      </c>
      <c r="EM24" s="31">
        <v>0</v>
      </c>
      <c r="EN24" s="31">
        <v>0</v>
      </c>
      <c r="EO24" s="31">
        <v>0</v>
      </c>
      <c r="EP24" s="31">
        <v>0</v>
      </c>
      <c r="EQ24" s="31">
        <v>0</v>
      </c>
      <c r="ER24" s="31">
        <v>0</v>
      </c>
      <c r="ES24" s="31">
        <v>0</v>
      </c>
      <c r="ET24" s="31">
        <v>0</v>
      </c>
      <c r="EU24" s="31">
        <v>0</v>
      </c>
      <c r="EV24" s="31">
        <v>0</v>
      </c>
      <c r="EW24" s="31">
        <v>0</v>
      </c>
      <c r="EX24" s="31">
        <v>0</v>
      </c>
      <c r="EY24" s="31">
        <v>0</v>
      </c>
      <c r="EZ24" s="31">
        <v>0</v>
      </c>
      <c r="FA24" s="31">
        <v>0</v>
      </c>
      <c r="FB24" s="31">
        <v>0</v>
      </c>
      <c r="FC24" s="31">
        <v>0</v>
      </c>
      <c r="FD24" s="31">
        <v>0</v>
      </c>
      <c r="FE24" s="31">
        <v>0</v>
      </c>
      <c r="FF24" s="31">
        <v>0</v>
      </c>
      <c r="FG24" s="31">
        <v>0</v>
      </c>
      <c r="FH24" s="31">
        <v>0</v>
      </c>
      <c r="FI24" s="31">
        <v>0</v>
      </c>
      <c r="FJ24" s="31">
        <v>0</v>
      </c>
      <c r="FK24" s="31">
        <v>0</v>
      </c>
      <c r="FL24" s="31">
        <v>0</v>
      </c>
      <c r="FM24" s="31">
        <v>0</v>
      </c>
      <c r="FN24" s="31">
        <v>0</v>
      </c>
      <c r="FO24" s="31">
        <v>0</v>
      </c>
      <c r="FP24" s="31">
        <v>0</v>
      </c>
      <c r="FQ24" s="31">
        <v>0</v>
      </c>
      <c r="FR24" s="31">
        <v>0</v>
      </c>
      <c r="FS24" s="31">
        <v>0</v>
      </c>
      <c r="FT24" s="31">
        <v>0</v>
      </c>
      <c r="FU24" s="31">
        <v>0</v>
      </c>
      <c r="FV24" s="31">
        <v>0</v>
      </c>
      <c r="FW24" s="31">
        <v>0</v>
      </c>
      <c r="FX24" s="31">
        <v>0</v>
      </c>
      <c r="FY24" s="31">
        <v>0</v>
      </c>
      <c r="FZ24" s="28">
        <f>SUM(C24:FY24)</f>
        <v>-700</v>
      </c>
      <c r="GA24" s="11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</row>
    <row r="25" spans="1:255" x14ac:dyDescent="0.25">
      <c r="A25" s="44" t="s">
        <v>409</v>
      </c>
      <c r="B25" s="28"/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1">
        <v>0</v>
      </c>
      <c r="W25" s="31">
        <v>0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1">
        <v>0</v>
      </c>
      <c r="AQ25" s="31">
        <v>0</v>
      </c>
      <c r="AR25" s="31">
        <v>0</v>
      </c>
      <c r="AS25" s="31">
        <v>0</v>
      </c>
      <c r="AT25" s="31">
        <v>0</v>
      </c>
      <c r="AU25" s="31">
        <v>0</v>
      </c>
      <c r="AV25" s="31">
        <v>0</v>
      </c>
      <c r="AW25" s="31">
        <v>0</v>
      </c>
      <c r="AX25" s="31">
        <v>0</v>
      </c>
      <c r="AY25" s="31">
        <v>0</v>
      </c>
      <c r="AZ25" s="31">
        <v>0</v>
      </c>
      <c r="BA25" s="31">
        <v>0</v>
      </c>
      <c r="BB25" s="31">
        <v>0</v>
      </c>
      <c r="BC25" s="31">
        <v>0</v>
      </c>
      <c r="BD25" s="31">
        <v>0</v>
      </c>
      <c r="BE25" s="31">
        <v>0</v>
      </c>
      <c r="BF25" s="31">
        <v>0</v>
      </c>
      <c r="BG25" s="31">
        <v>0</v>
      </c>
      <c r="BH25" s="31">
        <v>0</v>
      </c>
      <c r="BI25" s="31">
        <v>0</v>
      </c>
      <c r="BJ25" s="31">
        <v>0</v>
      </c>
      <c r="BK25" s="31">
        <v>0</v>
      </c>
      <c r="BL25" s="31">
        <v>0</v>
      </c>
      <c r="BM25" s="31">
        <v>0</v>
      </c>
      <c r="BN25" s="31">
        <v>0</v>
      </c>
      <c r="BO25" s="31">
        <v>0</v>
      </c>
      <c r="BP25" s="31">
        <v>0</v>
      </c>
      <c r="BQ25" s="31">
        <v>0</v>
      </c>
      <c r="BR25" s="31">
        <v>0</v>
      </c>
      <c r="BS25" s="31">
        <v>0</v>
      </c>
      <c r="BT25" s="31">
        <v>0</v>
      </c>
      <c r="BU25" s="31">
        <v>0</v>
      </c>
      <c r="BV25" s="31">
        <v>0</v>
      </c>
      <c r="BW25" s="31">
        <v>0</v>
      </c>
      <c r="BX25" s="31">
        <v>0</v>
      </c>
      <c r="BY25" s="31">
        <v>0</v>
      </c>
      <c r="BZ25" s="31">
        <v>0</v>
      </c>
      <c r="CA25" s="31">
        <v>0</v>
      </c>
      <c r="CB25" s="31">
        <v>0</v>
      </c>
      <c r="CC25" s="31">
        <v>0</v>
      </c>
      <c r="CD25" s="31">
        <v>0</v>
      </c>
      <c r="CE25" s="31">
        <v>0</v>
      </c>
      <c r="CF25" s="31">
        <v>0</v>
      </c>
      <c r="CG25" s="31">
        <v>0</v>
      </c>
      <c r="CH25" s="31">
        <v>0</v>
      </c>
      <c r="CI25" s="31">
        <v>0</v>
      </c>
      <c r="CJ25" s="31">
        <v>0</v>
      </c>
      <c r="CK25" s="31">
        <v>0</v>
      </c>
      <c r="CL25" s="31">
        <v>0</v>
      </c>
      <c r="CM25" s="31">
        <v>0</v>
      </c>
      <c r="CN25" s="31">
        <v>0</v>
      </c>
      <c r="CO25" s="31">
        <v>0</v>
      </c>
      <c r="CP25" s="31">
        <v>0</v>
      </c>
      <c r="CQ25" s="31">
        <v>0</v>
      </c>
      <c r="CR25" s="31">
        <v>0</v>
      </c>
      <c r="CS25" s="31">
        <v>0</v>
      </c>
      <c r="CT25" s="31">
        <v>0</v>
      </c>
      <c r="CU25" s="31">
        <v>0</v>
      </c>
      <c r="CV25" s="31">
        <v>0</v>
      </c>
      <c r="CW25" s="31">
        <v>0</v>
      </c>
      <c r="CX25" s="31">
        <v>0</v>
      </c>
      <c r="CY25" s="31">
        <v>0</v>
      </c>
      <c r="CZ25" s="31">
        <v>0</v>
      </c>
      <c r="DA25" s="31">
        <v>0</v>
      </c>
      <c r="DB25" s="31">
        <v>0</v>
      </c>
      <c r="DC25" s="31">
        <v>0</v>
      </c>
      <c r="DD25" s="31">
        <v>0</v>
      </c>
      <c r="DE25" s="31">
        <v>0</v>
      </c>
      <c r="DF25" s="31">
        <v>0</v>
      </c>
      <c r="DG25" s="31">
        <v>0</v>
      </c>
      <c r="DH25" s="31">
        <v>0</v>
      </c>
      <c r="DI25" s="31">
        <v>0</v>
      </c>
      <c r="DJ25" s="31">
        <v>0</v>
      </c>
      <c r="DK25" s="31">
        <v>0</v>
      </c>
      <c r="DL25" s="31">
        <v>0</v>
      </c>
      <c r="DM25" s="31">
        <v>0</v>
      </c>
      <c r="DN25" s="31">
        <v>0</v>
      </c>
      <c r="DO25" s="31">
        <v>0</v>
      </c>
      <c r="DP25" s="31">
        <v>0</v>
      </c>
      <c r="DQ25" s="31">
        <v>0</v>
      </c>
      <c r="DR25" s="31">
        <v>0</v>
      </c>
      <c r="DS25" s="31">
        <v>0</v>
      </c>
      <c r="DT25" s="31">
        <v>0</v>
      </c>
      <c r="DU25" s="31">
        <v>0</v>
      </c>
      <c r="DV25" s="31">
        <v>0</v>
      </c>
      <c r="DW25" s="31">
        <v>0</v>
      </c>
      <c r="DX25" s="31">
        <v>0</v>
      </c>
      <c r="DY25" s="31">
        <v>0</v>
      </c>
      <c r="DZ25" s="31">
        <v>0</v>
      </c>
      <c r="EA25" s="31">
        <v>0</v>
      </c>
      <c r="EB25" s="31">
        <v>0</v>
      </c>
      <c r="EC25" s="31">
        <v>0</v>
      </c>
      <c r="ED25" s="31">
        <v>0</v>
      </c>
      <c r="EE25" s="31">
        <v>0</v>
      </c>
      <c r="EF25" s="31">
        <v>0</v>
      </c>
      <c r="EG25" s="31">
        <v>0</v>
      </c>
      <c r="EH25" s="31">
        <v>0</v>
      </c>
      <c r="EI25" s="31">
        <v>0</v>
      </c>
      <c r="EJ25" s="31">
        <v>0</v>
      </c>
      <c r="EK25" s="31">
        <v>0</v>
      </c>
      <c r="EL25" s="31">
        <v>0</v>
      </c>
      <c r="EM25" s="31">
        <v>0</v>
      </c>
      <c r="EN25" s="31">
        <v>0</v>
      </c>
      <c r="EO25" s="31">
        <v>0</v>
      </c>
      <c r="EP25" s="31">
        <v>0</v>
      </c>
      <c r="EQ25" s="31">
        <v>0</v>
      </c>
      <c r="ER25" s="31">
        <v>0</v>
      </c>
      <c r="ES25" s="31">
        <v>0</v>
      </c>
      <c r="ET25" s="31">
        <v>0</v>
      </c>
      <c r="EU25" s="31">
        <v>0</v>
      </c>
      <c r="EV25" s="31">
        <v>0</v>
      </c>
      <c r="EW25" s="31">
        <v>0</v>
      </c>
      <c r="EX25" s="31">
        <v>0</v>
      </c>
      <c r="EY25" s="31">
        <v>0</v>
      </c>
      <c r="EZ25" s="31">
        <v>0</v>
      </c>
      <c r="FA25" s="31">
        <v>0</v>
      </c>
      <c r="FB25" s="31">
        <v>0</v>
      </c>
      <c r="FC25" s="31">
        <v>0</v>
      </c>
      <c r="FD25" s="31">
        <v>0</v>
      </c>
      <c r="FE25" s="31">
        <v>0</v>
      </c>
      <c r="FF25" s="31">
        <v>0</v>
      </c>
      <c r="FG25" s="31">
        <v>0</v>
      </c>
      <c r="FH25" s="31">
        <v>0</v>
      </c>
      <c r="FI25" s="31">
        <v>0</v>
      </c>
      <c r="FJ25" s="31">
        <v>0</v>
      </c>
      <c r="FK25" s="31">
        <v>0</v>
      </c>
      <c r="FL25" s="31">
        <v>0</v>
      </c>
      <c r="FM25" s="31">
        <v>0</v>
      </c>
      <c r="FN25" s="31">
        <v>0</v>
      </c>
      <c r="FO25" s="31">
        <v>0</v>
      </c>
      <c r="FP25" s="31">
        <v>0</v>
      </c>
      <c r="FQ25" s="31">
        <v>0</v>
      </c>
      <c r="FR25" s="31">
        <v>0</v>
      </c>
      <c r="FS25" s="31">
        <v>0</v>
      </c>
      <c r="FT25" s="31">
        <v>0</v>
      </c>
      <c r="FU25" s="31">
        <v>0</v>
      </c>
      <c r="FV25" s="31">
        <v>0</v>
      </c>
      <c r="FW25" s="31">
        <v>0</v>
      </c>
      <c r="FX25" s="31">
        <v>0</v>
      </c>
      <c r="FY25" s="31">
        <v>0</v>
      </c>
      <c r="FZ25" s="36">
        <f>SUM(C25:FY25)</f>
        <v>0</v>
      </c>
      <c r="GA25" s="28"/>
    </row>
    <row r="26" spans="1:255" x14ac:dyDescent="0.25">
      <c r="A26" s="28"/>
      <c r="FY26" s="11"/>
      <c r="FZ26" s="28"/>
      <c r="GA26" s="11"/>
    </row>
    <row r="27" spans="1:255" x14ac:dyDescent="0.25">
      <c r="A27" s="28" t="s">
        <v>410</v>
      </c>
      <c r="C27" s="28">
        <f>SUM(C21:C26)</f>
        <v>-18412.740000000002</v>
      </c>
      <c r="D27" s="28">
        <f>SUM(D21:D26)</f>
        <v>-479668.94999999995</v>
      </c>
      <c r="E27" s="28">
        <f t="shared" ref="E27:BP27" si="6">SUM(E21:E26)</f>
        <v>-18423</v>
      </c>
      <c r="F27" s="28">
        <f t="shared" si="6"/>
        <v>-190853.92</v>
      </c>
      <c r="G27" s="28">
        <f t="shared" si="6"/>
        <v>0</v>
      </c>
      <c r="H27" s="28">
        <f t="shared" si="6"/>
        <v>0</v>
      </c>
      <c r="I27" s="28">
        <f t="shared" si="6"/>
        <v>-20011.13</v>
      </c>
      <c r="J27" s="28">
        <f t="shared" si="6"/>
        <v>-11739.24</v>
      </c>
      <c r="K27" s="28">
        <f t="shared" si="6"/>
        <v>0</v>
      </c>
      <c r="L27" s="28">
        <f t="shared" si="6"/>
        <v>-8806.58</v>
      </c>
      <c r="M27" s="28">
        <f t="shared" si="6"/>
        <v>0</v>
      </c>
      <c r="N27" s="28">
        <f t="shared" si="6"/>
        <v>-78877.37</v>
      </c>
      <c r="O27" s="28">
        <f t="shared" si="6"/>
        <v>-103466.39000000001</v>
      </c>
      <c r="P27" s="28">
        <f t="shared" si="6"/>
        <v>0</v>
      </c>
      <c r="Q27" s="28">
        <f t="shared" si="6"/>
        <v>-411297.43</v>
      </c>
      <c r="R27" s="28">
        <f t="shared" si="6"/>
        <v>0</v>
      </c>
      <c r="S27" s="28">
        <f t="shared" si="6"/>
        <v>0</v>
      </c>
      <c r="T27" s="28">
        <f t="shared" si="6"/>
        <v>0</v>
      </c>
      <c r="U27" s="28">
        <f t="shared" si="6"/>
        <v>0</v>
      </c>
      <c r="V27" s="28">
        <f t="shared" si="6"/>
        <v>0</v>
      </c>
      <c r="W27" s="28">
        <f t="shared" si="6"/>
        <v>0</v>
      </c>
      <c r="X27" s="28">
        <f t="shared" si="6"/>
        <v>0</v>
      </c>
      <c r="Y27" s="28">
        <f t="shared" si="6"/>
        <v>0</v>
      </c>
      <c r="Z27" s="28">
        <f t="shared" si="6"/>
        <v>0</v>
      </c>
      <c r="AA27" s="28">
        <f t="shared" si="6"/>
        <v>-397596.95</v>
      </c>
      <c r="AB27" s="28">
        <f t="shared" si="6"/>
        <v>-143681.17000000001</v>
      </c>
      <c r="AC27" s="28">
        <f t="shared" si="6"/>
        <v>0</v>
      </c>
      <c r="AD27" s="28">
        <f t="shared" si="6"/>
        <v>0</v>
      </c>
      <c r="AE27" s="28">
        <f t="shared" si="6"/>
        <v>0</v>
      </c>
      <c r="AF27" s="28">
        <f t="shared" si="6"/>
        <v>0</v>
      </c>
      <c r="AG27" s="28">
        <f t="shared" si="6"/>
        <v>0</v>
      </c>
      <c r="AH27" s="28">
        <f t="shared" si="6"/>
        <v>0</v>
      </c>
      <c r="AI27" s="28">
        <f t="shared" si="6"/>
        <v>0</v>
      </c>
      <c r="AJ27" s="28">
        <f t="shared" si="6"/>
        <v>0</v>
      </c>
      <c r="AK27" s="28">
        <f t="shared" si="6"/>
        <v>0</v>
      </c>
      <c r="AL27" s="28">
        <f t="shared" si="6"/>
        <v>0</v>
      </c>
      <c r="AM27" s="28">
        <f t="shared" si="6"/>
        <v>0</v>
      </c>
      <c r="AN27" s="28">
        <f t="shared" si="6"/>
        <v>0</v>
      </c>
      <c r="AO27" s="28">
        <f t="shared" si="6"/>
        <v>-10654.78</v>
      </c>
      <c r="AP27" s="28">
        <f t="shared" si="6"/>
        <v>-250931.47999999998</v>
      </c>
      <c r="AQ27" s="28">
        <f t="shared" si="6"/>
        <v>0</v>
      </c>
      <c r="AR27" s="28">
        <f t="shared" si="6"/>
        <v>-1658127.08</v>
      </c>
      <c r="AS27" s="28">
        <f t="shared" si="6"/>
        <v>-9311.35</v>
      </c>
      <c r="AT27" s="28">
        <f t="shared" si="6"/>
        <v>-52815.46</v>
      </c>
      <c r="AU27" s="28">
        <f t="shared" si="6"/>
        <v>0</v>
      </c>
      <c r="AV27" s="28">
        <f t="shared" si="6"/>
        <v>0</v>
      </c>
      <c r="AW27" s="28">
        <f t="shared" si="6"/>
        <v>0</v>
      </c>
      <c r="AX27" s="28">
        <f t="shared" si="6"/>
        <v>0</v>
      </c>
      <c r="AY27" s="28">
        <f t="shared" si="6"/>
        <v>0</v>
      </c>
      <c r="AZ27" s="28">
        <f t="shared" si="6"/>
        <v>-261317.16</v>
      </c>
      <c r="BA27" s="28">
        <f t="shared" si="6"/>
        <v>-19019.39</v>
      </c>
      <c r="BB27" s="28">
        <f t="shared" si="6"/>
        <v>-4393.3</v>
      </c>
      <c r="BC27" s="28">
        <f t="shared" si="6"/>
        <v>-44679</v>
      </c>
      <c r="BD27" s="28">
        <f t="shared" si="6"/>
        <v>-2831.24</v>
      </c>
      <c r="BE27" s="28">
        <f t="shared" si="6"/>
        <v>0</v>
      </c>
      <c r="BF27" s="28">
        <f t="shared" si="6"/>
        <v>-389625.76</v>
      </c>
      <c r="BG27" s="28">
        <f t="shared" si="6"/>
        <v>-585.78</v>
      </c>
      <c r="BH27" s="28">
        <f t="shared" si="6"/>
        <v>0</v>
      </c>
      <c r="BI27" s="28">
        <f t="shared" si="6"/>
        <v>0</v>
      </c>
      <c r="BJ27" s="28">
        <f t="shared" si="6"/>
        <v>-231403.95999999996</v>
      </c>
      <c r="BK27" s="28">
        <f t="shared" si="6"/>
        <v>-816573.83</v>
      </c>
      <c r="BL27" s="28">
        <f t="shared" si="6"/>
        <v>0</v>
      </c>
      <c r="BM27" s="28">
        <f t="shared" si="6"/>
        <v>0</v>
      </c>
      <c r="BN27" s="28">
        <f t="shared" si="6"/>
        <v>0</v>
      </c>
      <c r="BO27" s="28">
        <f t="shared" si="6"/>
        <v>0</v>
      </c>
      <c r="BP27" s="28">
        <f t="shared" si="6"/>
        <v>0</v>
      </c>
      <c r="BQ27" s="28">
        <f t="shared" ref="BQ27:EB27" si="7">SUM(BQ21:BQ26)</f>
        <v>-42339.03</v>
      </c>
      <c r="BR27" s="28">
        <f t="shared" si="7"/>
        <v>0</v>
      </c>
      <c r="BS27" s="28">
        <f t="shared" si="7"/>
        <v>0</v>
      </c>
      <c r="BT27" s="28">
        <f t="shared" si="7"/>
        <v>0</v>
      </c>
      <c r="BU27" s="28">
        <f t="shared" si="7"/>
        <v>0</v>
      </c>
      <c r="BV27" s="28">
        <f t="shared" si="7"/>
        <v>0</v>
      </c>
      <c r="BW27" s="28">
        <f t="shared" si="7"/>
        <v>0</v>
      </c>
      <c r="BX27" s="28">
        <f t="shared" si="7"/>
        <v>0</v>
      </c>
      <c r="BY27" s="28">
        <f t="shared" si="7"/>
        <v>0</v>
      </c>
      <c r="BZ27" s="28">
        <f t="shared" si="7"/>
        <v>0</v>
      </c>
      <c r="CA27" s="28">
        <f t="shared" si="7"/>
        <v>0</v>
      </c>
      <c r="CB27" s="28">
        <f t="shared" si="7"/>
        <v>-490288.6</v>
      </c>
      <c r="CC27" s="28">
        <f t="shared" si="7"/>
        <v>0</v>
      </c>
      <c r="CD27" s="28">
        <f t="shared" si="7"/>
        <v>0</v>
      </c>
      <c r="CE27" s="28">
        <f t="shared" si="7"/>
        <v>-700</v>
      </c>
      <c r="CF27" s="28">
        <f t="shared" si="7"/>
        <v>0</v>
      </c>
      <c r="CG27" s="28">
        <f t="shared" si="7"/>
        <v>0</v>
      </c>
      <c r="CH27" s="28">
        <f t="shared" si="7"/>
        <v>0</v>
      </c>
      <c r="CI27" s="28">
        <f t="shared" si="7"/>
        <v>0</v>
      </c>
      <c r="CJ27" s="28">
        <f t="shared" si="7"/>
        <v>0</v>
      </c>
      <c r="CK27" s="28">
        <f t="shared" si="7"/>
        <v>-18702.38</v>
      </c>
      <c r="CL27" s="28">
        <f t="shared" si="7"/>
        <v>0</v>
      </c>
      <c r="CM27" s="28">
        <f t="shared" si="7"/>
        <v>0</v>
      </c>
      <c r="CN27" s="28">
        <f t="shared" si="7"/>
        <v>-261437.89999999997</v>
      </c>
      <c r="CO27" s="28">
        <f t="shared" si="7"/>
        <v>-312731.5</v>
      </c>
      <c r="CP27" s="28">
        <f t="shared" si="7"/>
        <v>0</v>
      </c>
      <c r="CQ27" s="28">
        <f t="shared" si="7"/>
        <v>0</v>
      </c>
      <c r="CR27" s="28">
        <f t="shared" si="7"/>
        <v>0</v>
      </c>
      <c r="CS27" s="28">
        <f t="shared" si="7"/>
        <v>0</v>
      </c>
      <c r="CT27" s="28">
        <f t="shared" si="7"/>
        <v>0</v>
      </c>
      <c r="CU27" s="28">
        <f t="shared" si="7"/>
        <v>0</v>
      </c>
      <c r="CV27" s="28">
        <f t="shared" si="7"/>
        <v>0</v>
      </c>
      <c r="CW27" s="28">
        <f t="shared" si="7"/>
        <v>0</v>
      </c>
      <c r="CX27" s="28">
        <f t="shared" si="7"/>
        <v>0</v>
      </c>
      <c r="CY27" s="28">
        <f t="shared" si="7"/>
        <v>0</v>
      </c>
      <c r="CZ27" s="28">
        <f t="shared" si="7"/>
        <v>-2083.21</v>
      </c>
      <c r="DA27" s="28">
        <f t="shared" si="7"/>
        <v>0</v>
      </c>
      <c r="DB27" s="28">
        <f t="shared" si="7"/>
        <v>0</v>
      </c>
      <c r="DC27" s="28">
        <f t="shared" si="7"/>
        <v>0</v>
      </c>
      <c r="DD27" s="28">
        <f t="shared" si="7"/>
        <v>0</v>
      </c>
      <c r="DE27" s="28">
        <f t="shared" si="7"/>
        <v>0</v>
      </c>
      <c r="DF27" s="28">
        <f t="shared" si="7"/>
        <v>-89323.839999999997</v>
      </c>
      <c r="DG27" s="28">
        <f t="shared" si="7"/>
        <v>0</v>
      </c>
      <c r="DH27" s="28">
        <f t="shared" si="7"/>
        <v>-10014.450000000001</v>
      </c>
      <c r="DI27" s="28">
        <f t="shared" si="7"/>
        <v>0</v>
      </c>
      <c r="DJ27" s="28">
        <f t="shared" si="7"/>
        <v>0</v>
      </c>
      <c r="DK27" s="28">
        <f t="shared" si="7"/>
        <v>0</v>
      </c>
      <c r="DL27" s="28">
        <f t="shared" si="7"/>
        <v>-6153.97</v>
      </c>
      <c r="DM27" s="28">
        <f t="shared" si="7"/>
        <v>0</v>
      </c>
      <c r="DN27" s="28">
        <f t="shared" si="7"/>
        <v>0</v>
      </c>
      <c r="DO27" s="28">
        <f t="shared" si="7"/>
        <v>0</v>
      </c>
      <c r="DP27" s="28">
        <f t="shared" si="7"/>
        <v>0</v>
      </c>
      <c r="DQ27" s="28">
        <f t="shared" si="7"/>
        <v>0</v>
      </c>
      <c r="DR27" s="28">
        <f t="shared" si="7"/>
        <v>0</v>
      </c>
      <c r="DS27" s="28">
        <f t="shared" si="7"/>
        <v>0</v>
      </c>
      <c r="DT27" s="28">
        <f t="shared" si="7"/>
        <v>0</v>
      </c>
      <c r="DU27" s="28">
        <f t="shared" si="7"/>
        <v>0</v>
      </c>
      <c r="DV27" s="28">
        <f t="shared" si="7"/>
        <v>0</v>
      </c>
      <c r="DW27" s="28">
        <f t="shared" si="7"/>
        <v>0</v>
      </c>
      <c r="DX27" s="28">
        <f t="shared" si="7"/>
        <v>0</v>
      </c>
      <c r="DY27" s="28">
        <f t="shared" si="7"/>
        <v>0</v>
      </c>
      <c r="DZ27" s="28">
        <f t="shared" si="7"/>
        <v>0</v>
      </c>
      <c r="EA27" s="28">
        <f t="shared" si="7"/>
        <v>0</v>
      </c>
      <c r="EB27" s="28">
        <f t="shared" si="7"/>
        <v>0</v>
      </c>
      <c r="EC27" s="28">
        <f t="shared" ref="EC27:FY27" si="8">SUM(EC21:EC26)</f>
        <v>0</v>
      </c>
      <c r="ED27" s="28">
        <f t="shared" si="8"/>
        <v>0</v>
      </c>
      <c r="EE27" s="28">
        <f t="shared" si="8"/>
        <v>0</v>
      </c>
      <c r="EF27" s="28">
        <f t="shared" si="8"/>
        <v>0</v>
      </c>
      <c r="EG27" s="28">
        <f t="shared" si="8"/>
        <v>0</v>
      </c>
      <c r="EH27" s="28">
        <f t="shared" si="8"/>
        <v>0</v>
      </c>
      <c r="EI27" s="28">
        <f t="shared" si="8"/>
        <v>-185237.47999999998</v>
      </c>
      <c r="EJ27" s="28">
        <f t="shared" si="8"/>
        <v>-145737.66</v>
      </c>
      <c r="EK27" s="28">
        <f t="shared" si="8"/>
        <v>0</v>
      </c>
      <c r="EL27" s="28">
        <f t="shared" si="8"/>
        <v>-8365.43</v>
      </c>
      <c r="EM27" s="28">
        <f t="shared" si="8"/>
        <v>0</v>
      </c>
      <c r="EN27" s="28">
        <f t="shared" si="8"/>
        <v>0</v>
      </c>
      <c r="EO27" s="28">
        <f t="shared" si="8"/>
        <v>0</v>
      </c>
      <c r="EP27" s="28">
        <f t="shared" si="8"/>
        <v>0</v>
      </c>
      <c r="EQ27" s="28">
        <f t="shared" si="8"/>
        <v>0</v>
      </c>
      <c r="ER27" s="28">
        <f t="shared" si="8"/>
        <v>0</v>
      </c>
      <c r="ES27" s="28">
        <f t="shared" si="8"/>
        <v>0</v>
      </c>
      <c r="ET27" s="28">
        <f t="shared" si="8"/>
        <v>0</v>
      </c>
      <c r="EU27" s="28">
        <f t="shared" si="8"/>
        <v>0</v>
      </c>
      <c r="EV27" s="28">
        <f t="shared" si="8"/>
        <v>0</v>
      </c>
      <c r="EW27" s="28">
        <f t="shared" si="8"/>
        <v>0</v>
      </c>
      <c r="EX27" s="28">
        <f t="shared" si="8"/>
        <v>0</v>
      </c>
      <c r="EY27" s="28">
        <f t="shared" si="8"/>
        <v>0</v>
      </c>
      <c r="EZ27" s="28">
        <f t="shared" si="8"/>
        <v>0</v>
      </c>
      <c r="FA27" s="28">
        <f t="shared" si="8"/>
        <v>0</v>
      </c>
      <c r="FB27" s="28">
        <f t="shared" si="8"/>
        <v>0</v>
      </c>
      <c r="FC27" s="28">
        <f t="shared" si="8"/>
        <v>-16460.939999999999</v>
      </c>
      <c r="FD27" s="28">
        <f t="shared" si="8"/>
        <v>0</v>
      </c>
      <c r="FE27" s="28">
        <f t="shared" si="8"/>
        <v>0</v>
      </c>
      <c r="FF27" s="28">
        <f t="shared" si="8"/>
        <v>0</v>
      </c>
      <c r="FG27" s="28">
        <f t="shared" si="8"/>
        <v>0</v>
      </c>
      <c r="FH27" s="28">
        <f t="shared" si="8"/>
        <v>0</v>
      </c>
      <c r="FI27" s="28">
        <f t="shared" si="8"/>
        <v>0</v>
      </c>
      <c r="FJ27" s="28">
        <f t="shared" si="8"/>
        <v>0</v>
      </c>
      <c r="FK27" s="28">
        <f t="shared" si="8"/>
        <v>0</v>
      </c>
      <c r="FL27" s="28">
        <f t="shared" si="8"/>
        <v>-137164.69999999998</v>
      </c>
      <c r="FM27" s="28">
        <f t="shared" si="8"/>
        <v>-60556.65</v>
      </c>
      <c r="FN27" s="28">
        <f t="shared" si="8"/>
        <v>-500496.41999999993</v>
      </c>
      <c r="FO27" s="28">
        <f t="shared" si="8"/>
        <v>0</v>
      </c>
      <c r="FP27" s="28">
        <f t="shared" si="8"/>
        <v>0</v>
      </c>
      <c r="FQ27" s="28">
        <f t="shared" si="8"/>
        <v>0</v>
      </c>
      <c r="FR27" s="28">
        <f t="shared" si="8"/>
        <v>0</v>
      </c>
      <c r="FS27" s="28">
        <f t="shared" si="8"/>
        <v>0</v>
      </c>
      <c r="FT27" s="28">
        <f t="shared" si="8"/>
        <v>0</v>
      </c>
      <c r="FU27" s="28">
        <f t="shared" si="8"/>
        <v>0</v>
      </c>
      <c r="FV27" s="28">
        <f t="shared" si="8"/>
        <v>0</v>
      </c>
      <c r="FW27" s="28">
        <f t="shared" si="8"/>
        <v>0</v>
      </c>
      <c r="FX27" s="28">
        <f t="shared" si="8"/>
        <v>0</v>
      </c>
      <c r="FY27" s="28">
        <f t="shared" si="8"/>
        <v>-2522564.1100000003</v>
      </c>
      <c r="FZ27" s="28">
        <f>SUM(C27:FY27)</f>
        <v>-10445462.710000001</v>
      </c>
    </row>
    <row r="28" spans="1:255" x14ac:dyDescent="0.25">
      <c r="FW28" s="33"/>
      <c r="FY28" s="11"/>
      <c r="FZ28" s="28"/>
    </row>
    <row r="29" spans="1:255" ht="13" x14ac:dyDescent="0.3">
      <c r="A29" s="37" t="s">
        <v>411</v>
      </c>
      <c r="C29" s="38">
        <f>ROUND(C17+C27,2)</f>
        <v>3513759.07</v>
      </c>
      <c r="D29" s="38">
        <f t="shared" ref="D29:BO29" si="9">ROUND(D17+D27,2)</f>
        <v>21006785.940000001</v>
      </c>
      <c r="E29" s="38">
        <f t="shared" si="9"/>
        <v>2614495.65</v>
      </c>
      <c r="F29" s="38">
        <f t="shared" si="9"/>
        <v>12235581.880000001</v>
      </c>
      <c r="G29" s="38">
        <f t="shared" si="9"/>
        <v>350284.47</v>
      </c>
      <c r="H29" s="38">
        <f t="shared" si="9"/>
        <v>735010.58</v>
      </c>
      <c r="I29" s="38">
        <f t="shared" si="9"/>
        <v>4589648.0999999996</v>
      </c>
      <c r="J29" s="38">
        <f t="shared" si="9"/>
        <v>1429926.47</v>
      </c>
      <c r="K29" s="38">
        <f t="shared" si="9"/>
        <v>196885.64</v>
      </c>
      <c r="L29" s="38">
        <f t="shared" si="9"/>
        <v>302397.63</v>
      </c>
      <c r="M29" s="38">
        <f t="shared" si="9"/>
        <v>526850.07999999996</v>
      </c>
      <c r="N29" s="38">
        <f t="shared" si="9"/>
        <v>31107434.120000001</v>
      </c>
      <c r="O29" s="38">
        <f t="shared" si="9"/>
        <v>5513772.0199999996</v>
      </c>
      <c r="P29" s="38">
        <f t="shared" si="9"/>
        <v>247538.39</v>
      </c>
      <c r="Q29" s="38">
        <f t="shared" si="9"/>
        <v>23864045.030000001</v>
      </c>
      <c r="R29" s="38">
        <f t="shared" si="9"/>
        <v>4341555.67</v>
      </c>
      <c r="S29" s="38">
        <f t="shared" si="9"/>
        <v>552144.64000000001</v>
      </c>
      <c r="T29" s="38">
        <f t="shared" si="9"/>
        <v>184576.74</v>
      </c>
      <c r="U29" s="38">
        <f t="shared" si="9"/>
        <v>37666.21</v>
      </c>
      <c r="V29" s="38">
        <f t="shared" si="9"/>
        <v>233594.25</v>
      </c>
      <c r="W29" s="38">
        <f t="shared" si="9"/>
        <v>189564.04</v>
      </c>
      <c r="X29" s="38">
        <f t="shared" si="9"/>
        <v>63616.81</v>
      </c>
      <c r="Y29" s="38">
        <f t="shared" si="9"/>
        <v>548048.16</v>
      </c>
      <c r="Z29" s="38">
        <f t="shared" si="9"/>
        <v>230111.07</v>
      </c>
      <c r="AA29" s="38">
        <f t="shared" si="9"/>
        <v>13632030.439999999</v>
      </c>
      <c r="AB29" s="38">
        <f t="shared" si="9"/>
        <v>3779536.6</v>
      </c>
      <c r="AC29" s="38">
        <f t="shared" si="9"/>
        <v>137382.54999999999</v>
      </c>
      <c r="AD29" s="38">
        <f t="shared" si="9"/>
        <v>283749.48</v>
      </c>
      <c r="AE29" s="38">
        <f t="shared" si="9"/>
        <v>103899.99</v>
      </c>
      <c r="AF29" s="38">
        <f t="shared" si="9"/>
        <v>171651.01</v>
      </c>
      <c r="AG29" s="38">
        <f t="shared" si="9"/>
        <v>192438.39999999999</v>
      </c>
      <c r="AH29" s="38">
        <f t="shared" si="9"/>
        <v>820967.23</v>
      </c>
      <c r="AI29" s="38">
        <f t="shared" si="9"/>
        <v>360093.34</v>
      </c>
      <c r="AJ29" s="38">
        <f t="shared" si="9"/>
        <v>172189.39</v>
      </c>
      <c r="AK29" s="38">
        <f t="shared" si="9"/>
        <v>171469.46</v>
      </c>
      <c r="AL29" s="38">
        <f t="shared" si="9"/>
        <v>168272.66</v>
      </c>
      <c r="AM29" s="38">
        <f t="shared" si="9"/>
        <v>305123.17</v>
      </c>
      <c r="AN29" s="38">
        <f t="shared" si="9"/>
        <v>65575.03</v>
      </c>
      <c r="AO29" s="38">
        <f t="shared" si="9"/>
        <v>2733485.11</v>
      </c>
      <c r="AP29" s="38">
        <f t="shared" si="9"/>
        <v>17953402.300000001</v>
      </c>
      <c r="AQ29" s="38">
        <f t="shared" si="9"/>
        <v>162581.29</v>
      </c>
      <c r="AR29" s="38">
        <f t="shared" si="9"/>
        <v>24865688.600000001</v>
      </c>
      <c r="AS29" s="38">
        <f t="shared" si="9"/>
        <v>1216540.26</v>
      </c>
      <c r="AT29" s="38">
        <f t="shared" si="9"/>
        <v>1124973.96</v>
      </c>
      <c r="AU29" s="38">
        <f t="shared" si="9"/>
        <v>226023.27</v>
      </c>
      <c r="AV29" s="38">
        <f t="shared" si="9"/>
        <v>282239.15999999997</v>
      </c>
      <c r="AW29" s="38">
        <f t="shared" si="9"/>
        <v>258472.71</v>
      </c>
      <c r="AX29" s="38">
        <f t="shared" si="9"/>
        <v>67896.84</v>
      </c>
      <c r="AY29" s="38">
        <f t="shared" si="9"/>
        <v>309953.19</v>
      </c>
      <c r="AZ29" s="38">
        <f t="shared" si="9"/>
        <v>9279663.3599999994</v>
      </c>
      <c r="BA29" s="38">
        <f t="shared" si="9"/>
        <v>5847086.75</v>
      </c>
      <c r="BB29" s="38">
        <f t="shared" si="9"/>
        <v>6090941.3200000003</v>
      </c>
      <c r="BC29" s="38">
        <f t="shared" si="9"/>
        <v>11353000.58</v>
      </c>
      <c r="BD29" s="38">
        <f t="shared" si="9"/>
        <v>1639568.36</v>
      </c>
      <c r="BE29" s="38">
        <f t="shared" si="9"/>
        <v>730456.32</v>
      </c>
      <c r="BF29" s="38">
        <f t="shared" si="9"/>
        <v>14338906.060000001</v>
      </c>
      <c r="BG29" s="38">
        <f t="shared" si="9"/>
        <v>768791.94</v>
      </c>
      <c r="BH29" s="38">
        <f t="shared" si="9"/>
        <v>433855.06</v>
      </c>
      <c r="BI29" s="38">
        <f t="shared" si="9"/>
        <v>292857.26</v>
      </c>
      <c r="BJ29" s="38">
        <f t="shared" si="9"/>
        <v>3034854.81</v>
      </c>
      <c r="BK29" s="38">
        <f t="shared" si="9"/>
        <v>20021748.16</v>
      </c>
      <c r="BL29" s="38">
        <f t="shared" si="9"/>
        <v>189822.35</v>
      </c>
      <c r="BM29" s="38">
        <f t="shared" si="9"/>
        <v>285771.08</v>
      </c>
      <c r="BN29" s="38">
        <f t="shared" si="9"/>
        <v>1956147.65</v>
      </c>
      <c r="BO29" s="38">
        <f t="shared" si="9"/>
        <v>847132.08</v>
      </c>
      <c r="BP29" s="38">
        <f t="shared" ref="BP29:EA29" si="10">ROUND(BP17+BP27,2)</f>
        <v>104361.8</v>
      </c>
      <c r="BQ29" s="38">
        <f t="shared" si="10"/>
        <v>1732078.2</v>
      </c>
      <c r="BR29" s="38">
        <f t="shared" si="10"/>
        <v>3082419.5</v>
      </c>
      <c r="BS29" s="38">
        <f t="shared" si="10"/>
        <v>614844.31999999995</v>
      </c>
      <c r="BT29" s="38">
        <f t="shared" si="10"/>
        <v>201007.96</v>
      </c>
      <c r="BU29" s="38">
        <f t="shared" si="10"/>
        <v>254811.81</v>
      </c>
      <c r="BV29" s="38">
        <f t="shared" si="10"/>
        <v>0</v>
      </c>
      <c r="BW29" s="38">
        <f t="shared" si="10"/>
        <v>325091.74</v>
      </c>
      <c r="BX29" s="38">
        <f t="shared" si="10"/>
        <v>45717.69</v>
      </c>
      <c r="BY29" s="38">
        <f t="shared" si="10"/>
        <v>183208.5</v>
      </c>
      <c r="BZ29" s="38">
        <f t="shared" si="10"/>
        <v>203058.18</v>
      </c>
      <c r="CA29" s="38">
        <f t="shared" si="10"/>
        <v>16305.97</v>
      </c>
      <c r="CB29" s="38">
        <f t="shared" si="10"/>
        <v>31954859.050000001</v>
      </c>
      <c r="CC29" s="38">
        <f t="shared" si="10"/>
        <v>208006.82</v>
      </c>
      <c r="CD29" s="38">
        <f t="shared" si="10"/>
        <v>235531.59</v>
      </c>
      <c r="CE29" s="38">
        <f t="shared" si="10"/>
        <v>120223.14</v>
      </c>
      <c r="CF29" s="38">
        <f t="shared" si="10"/>
        <v>120668.59</v>
      </c>
      <c r="CG29" s="38">
        <f t="shared" si="10"/>
        <v>219615.97</v>
      </c>
      <c r="CH29" s="38">
        <f t="shared" si="10"/>
        <v>137771.45000000001</v>
      </c>
      <c r="CI29" s="38">
        <f t="shared" si="10"/>
        <v>394558</v>
      </c>
      <c r="CJ29" s="38">
        <f t="shared" si="10"/>
        <v>37285</v>
      </c>
      <c r="CK29" s="38">
        <f t="shared" si="10"/>
        <v>3240503.86</v>
      </c>
      <c r="CL29" s="38">
        <f t="shared" si="10"/>
        <v>964416.66</v>
      </c>
      <c r="CM29" s="38">
        <f t="shared" si="10"/>
        <v>619408.19999999995</v>
      </c>
      <c r="CN29" s="38">
        <f t="shared" si="10"/>
        <v>13596250.51</v>
      </c>
      <c r="CO29" s="38">
        <f t="shared" si="10"/>
        <v>4963303.34</v>
      </c>
      <c r="CP29" s="38">
        <f t="shared" si="10"/>
        <v>56015.61</v>
      </c>
      <c r="CQ29" s="38">
        <f t="shared" si="10"/>
        <v>581948.88</v>
      </c>
      <c r="CR29" s="38">
        <f t="shared" si="10"/>
        <v>260226.75</v>
      </c>
      <c r="CS29" s="38">
        <f t="shared" si="10"/>
        <v>219867.22</v>
      </c>
      <c r="CT29" s="38">
        <f t="shared" si="10"/>
        <v>118697.97</v>
      </c>
      <c r="CU29" s="38">
        <f t="shared" si="10"/>
        <v>334223.35999999999</v>
      </c>
      <c r="CV29" s="38">
        <f t="shared" si="10"/>
        <v>46290.87</v>
      </c>
      <c r="CW29" s="38">
        <f t="shared" si="10"/>
        <v>146909.70000000001</v>
      </c>
      <c r="CX29" s="38">
        <f t="shared" si="10"/>
        <v>257582.93</v>
      </c>
      <c r="CY29" s="38">
        <f t="shared" si="10"/>
        <v>72854.42</v>
      </c>
      <c r="CZ29" s="38">
        <f t="shared" si="10"/>
        <v>1038664.6</v>
      </c>
      <c r="DA29" s="38">
        <f t="shared" si="10"/>
        <v>148225.60999999999</v>
      </c>
      <c r="DB29" s="38">
        <f t="shared" si="10"/>
        <v>257956.08</v>
      </c>
      <c r="DC29" s="38">
        <f t="shared" si="10"/>
        <v>125278.79</v>
      </c>
      <c r="DD29" s="38">
        <f t="shared" si="10"/>
        <v>115540.99</v>
      </c>
      <c r="DE29" s="38">
        <f t="shared" si="10"/>
        <v>77902.02</v>
      </c>
      <c r="DF29" s="38">
        <f t="shared" si="10"/>
        <v>10650826.960000001</v>
      </c>
      <c r="DG29" s="38">
        <f t="shared" si="10"/>
        <v>44395.02</v>
      </c>
      <c r="DH29" s="38">
        <f t="shared" si="10"/>
        <v>776512.82</v>
      </c>
      <c r="DI29" s="38">
        <f t="shared" si="10"/>
        <v>1031532.03</v>
      </c>
      <c r="DJ29" s="38">
        <f t="shared" si="10"/>
        <v>470858.95</v>
      </c>
      <c r="DK29" s="38">
        <f t="shared" si="10"/>
        <v>373674.51</v>
      </c>
      <c r="DL29" s="38">
        <f t="shared" si="10"/>
        <v>3313858.05</v>
      </c>
      <c r="DM29" s="38">
        <f t="shared" si="10"/>
        <v>288219.2</v>
      </c>
      <c r="DN29" s="38">
        <f t="shared" si="10"/>
        <v>594576.17000000004</v>
      </c>
      <c r="DO29" s="38">
        <f t="shared" si="10"/>
        <v>2113325.94</v>
      </c>
      <c r="DP29" s="38">
        <f t="shared" si="10"/>
        <v>222666.74</v>
      </c>
      <c r="DQ29" s="38">
        <f t="shared" si="10"/>
        <v>0</v>
      </c>
      <c r="DR29" s="38">
        <f t="shared" si="10"/>
        <v>1064727.6000000001</v>
      </c>
      <c r="DS29" s="38">
        <f t="shared" si="10"/>
        <v>570949.31000000006</v>
      </c>
      <c r="DT29" s="38">
        <f t="shared" si="10"/>
        <v>242051.14</v>
      </c>
      <c r="DU29" s="38">
        <f t="shared" si="10"/>
        <v>315591.14</v>
      </c>
      <c r="DV29" s="38">
        <f t="shared" si="10"/>
        <v>272973.96999999997</v>
      </c>
      <c r="DW29" s="38">
        <f t="shared" si="10"/>
        <v>314629.03999999998</v>
      </c>
      <c r="DX29" s="38">
        <f t="shared" si="10"/>
        <v>109886.36</v>
      </c>
      <c r="DY29" s="38">
        <f t="shared" si="10"/>
        <v>171917.72</v>
      </c>
      <c r="DZ29" s="38">
        <f t="shared" si="10"/>
        <v>319090.78999999998</v>
      </c>
      <c r="EA29" s="38">
        <f t="shared" si="10"/>
        <v>0</v>
      </c>
      <c r="EB29" s="38">
        <f t="shared" ref="EB29:FY29" si="11">ROUND(EB17+EB27,2)</f>
        <v>353232.66</v>
      </c>
      <c r="EC29" s="38">
        <f t="shared" si="11"/>
        <v>241647.4</v>
      </c>
      <c r="ED29" s="38">
        <f t="shared" si="11"/>
        <v>0</v>
      </c>
      <c r="EE29" s="38">
        <f t="shared" si="11"/>
        <v>238706.56</v>
      </c>
      <c r="EF29" s="38">
        <f t="shared" si="11"/>
        <v>1103267.1499999999</v>
      </c>
      <c r="EG29" s="38">
        <f t="shared" si="11"/>
        <v>237278.28</v>
      </c>
      <c r="EH29" s="38">
        <f t="shared" si="11"/>
        <v>269622.53999999998</v>
      </c>
      <c r="EI29" s="38">
        <f t="shared" si="11"/>
        <v>9847571.5999999996</v>
      </c>
      <c r="EJ29" s="38">
        <f t="shared" si="11"/>
        <v>6193687.3700000001</v>
      </c>
      <c r="EK29" s="38">
        <f t="shared" si="11"/>
        <v>329103.42</v>
      </c>
      <c r="EL29" s="38">
        <f t="shared" si="11"/>
        <v>296558.63</v>
      </c>
      <c r="EM29" s="38">
        <f t="shared" si="11"/>
        <v>219092.87</v>
      </c>
      <c r="EN29" s="38">
        <f t="shared" si="11"/>
        <v>744865.76</v>
      </c>
      <c r="EO29" s="38">
        <f t="shared" si="11"/>
        <v>243301.56</v>
      </c>
      <c r="EP29" s="38">
        <f t="shared" si="11"/>
        <v>152826.25</v>
      </c>
      <c r="EQ29" s="38">
        <f t="shared" si="11"/>
        <v>1363373.3</v>
      </c>
      <c r="ER29" s="38">
        <f t="shared" si="11"/>
        <v>136360.12</v>
      </c>
      <c r="ES29" s="38">
        <f t="shared" si="11"/>
        <v>179131.06</v>
      </c>
      <c r="ET29" s="38">
        <f t="shared" si="11"/>
        <v>221682.79</v>
      </c>
      <c r="EU29" s="38">
        <f t="shared" si="11"/>
        <v>482525.32</v>
      </c>
      <c r="EV29" s="38">
        <f t="shared" si="11"/>
        <v>77971.199999999997</v>
      </c>
      <c r="EW29" s="38">
        <f t="shared" si="11"/>
        <v>334224.3</v>
      </c>
      <c r="EX29" s="38">
        <f t="shared" si="11"/>
        <v>232191.05</v>
      </c>
      <c r="EY29" s="38">
        <f t="shared" si="11"/>
        <v>432489.24</v>
      </c>
      <c r="EZ29" s="38">
        <f t="shared" si="11"/>
        <v>138458.31</v>
      </c>
      <c r="FA29" s="38">
        <f t="shared" si="11"/>
        <v>3792.07</v>
      </c>
      <c r="FB29" s="38">
        <f t="shared" si="11"/>
        <v>8346.58</v>
      </c>
      <c r="FC29" s="38">
        <f t="shared" si="11"/>
        <v>790436.49</v>
      </c>
      <c r="FD29" s="38">
        <f t="shared" si="11"/>
        <v>314053.40999999997</v>
      </c>
      <c r="FE29" s="38">
        <f t="shared" si="11"/>
        <v>99753.33</v>
      </c>
      <c r="FF29" s="38">
        <f t="shared" si="11"/>
        <v>232594.23</v>
      </c>
      <c r="FG29" s="38">
        <f t="shared" si="11"/>
        <v>150349.23000000001</v>
      </c>
      <c r="FH29" s="38">
        <f t="shared" si="11"/>
        <v>51121.07</v>
      </c>
      <c r="FI29" s="38">
        <f t="shared" si="11"/>
        <v>0</v>
      </c>
      <c r="FJ29" s="38">
        <f t="shared" si="11"/>
        <v>0</v>
      </c>
      <c r="FK29" s="38">
        <f t="shared" si="11"/>
        <v>0</v>
      </c>
      <c r="FL29" s="38">
        <f t="shared" si="11"/>
        <v>1390525.47</v>
      </c>
      <c r="FM29" s="38">
        <f t="shared" si="11"/>
        <v>1403079.31</v>
      </c>
      <c r="FN29" s="38">
        <f t="shared" si="11"/>
        <v>10777673.91</v>
      </c>
      <c r="FO29" s="38">
        <f t="shared" si="11"/>
        <v>0</v>
      </c>
      <c r="FP29" s="38">
        <f t="shared" si="11"/>
        <v>0</v>
      </c>
      <c r="FQ29" s="38">
        <f t="shared" si="11"/>
        <v>0</v>
      </c>
      <c r="FR29" s="38">
        <f t="shared" si="11"/>
        <v>0</v>
      </c>
      <c r="FS29" s="38">
        <f t="shared" si="11"/>
        <v>0</v>
      </c>
      <c r="FT29" s="38">
        <f t="shared" si="11"/>
        <v>0</v>
      </c>
      <c r="FU29" s="38">
        <f t="shared" si="11"/>
        <v>516404.31</v>
      </c>
      <c r="FV29" s="38">
        <f t="shared" si="11"/>
        <v>440556.47</v>
      </c>
      <c r="FW29" s="38">
        <f t="shared" si="11"/>
        <v>211254.91</v>
      </c>
      <c r="FX29" s="38">
        <f t="shared" si="11"/>
        <v>82429.61</v>
      </c>
      <c r="FY29" s="38">
        <f t="shared" si="11"/>
        <v>16376936.779999999</v>
      </c>
      <c r="FZ29" s="38">
        <f>SUM(C29:FY29)</f>
        <v>408905764.27000034</v>
      </c>
      <c r="GA29" s="33"/>
      <c r="GB29" s="33"/>
    </row>
    <row r="30" spans="1:255" x14ac:dyDescent="0.25">
      <c r="A30" s="28" t="s">
        <v>0</v>
      </c>
      <c r="FY30" s="11"/>
      <c r="FZ30" s="11"/>
      <c r="GA30" s="33"/>
    </row>
    <row r="31" spans="1:255" x14ac:dyDescent="0.25">
      <c r="C31" t="s">
        <v>412</v>
      </c>
      <c r="D31" s="33" t="s">
        <v>413</v>
      </c>
      <c r="M31" s="24"/>
      <c r="Y31" s="33"/>
      <c r="AB31" s="38"/>
      <c r="AK31" s="11"/>
      <c r="AP31" s="24"/>
      <c r="AR31" s="38"/>
      <c r="BX31" s="24"/>
      <c r="CA31" s="24"/>
      <c r="CF31" s="24"/>
      <c r="CP31" s="24"/>
      <c r="DC31" s="24"/>
      <c r="DD31" s="41"/>
      <c r="EA31" s="19"/>
      <c r="ED31" s="24"/>
      <c r="EK31" s="33"/>
      <c r="EP31" s="33"/>
      <c r="ER31" s="33"/>
      <c r="EV31" s="24"/>
      <c r="EY31" s="24"/>
      <c r="FA31" s="24"/>
      <c r="FB31" s="24"/>
      <c r="FH31" s="24"/>
      <c r="FI31" s="24"/>
      <c r="FK31" s="24"/>
      <c r="FO31" s="24"/>
      <c r="FY31" s="38"/>
      <c r="FZ31" s="11"/>
    </row>
    <row r="32" spans="1:255" x14ac:dyDescent="0.25">
      <c r="C32" s="46">
        <f>FZ17</f>
        <v>419351226.98000014</v>
      </c>
      <c r="D32" s="47">
        <f>FZ29</f>
        <v>408905764.27000034</v>
      </c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11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24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8"/>
      <c r="EV32" s="43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  <c r="FP32" s="42"/>
      <c r="FQ32" s="42"/>
      <c r="FR32" s="42"/>
      <c r="FS32" s="42"/>
      <c r="FT32" s="42"/>
      <c r="FU32" s="42"/>
      <c r="FV32" s="42"/>
      <c r="FW32" s="42"/>
      <c r="FX32" s="42"/>
      <c r="FY32" s="11"/>
      <c r="FZ32" s="11"/>
    </row>
    <row r="33" spans="1:184" x14ac:dyDescent="0.25">
      <c r="C33" s="49">
        <f>+C17+L17+N17+O17+Q17+AB17+AL17+AN17+AP17+AR17+AS17+AT17+BV17+CJ17+CN17+CO17+CP17+CZ17+EA17+ED17+EP17+ER17+EW17+FA17+FI17+FK17+FL17+FM17+FP17+BM17+BA17</f>
        <v>146249302.09000003</v>
      </c>
      <c r="D33" s="50">
        <f>+C29+L29+N29+O29+Q29+AB29+AL29+AN29+AP29+AR29+AS29+AT29+BV29+CJ29+CN29+CO29+CP29+CZ29+EA29+ED29+EP29+ER29+EW29+FA29+FI29+FK29+FL29+FM29+FP29+BM29+BA29</f>
        <v>142720581.69000003</v>
      </c>
      <c r="E33" t="s">
        <v>414</v>
      </c>
      <c r="F33" s="24"/>
      <c r="AK33" s="11"/>
      <c r="AR33" s="33"/>
      <c r="CF33" s="38"/>
      <c r="ED33" s="24"/>
      <c r="FY33" s="11"/>
      <c r="FZ33" s="11"/>
    </row>
    <row r="34" spans="1:184" x14ac:dyDescent="0.25">
      <c r="C34" s="24">
        <f>C32-C33</f>
        <v>273101924.8900001</v>
      </c>
      <c r="D34" s="24">
        <f>D32-D33</f>
        <v>266185182.58000031</v>
      </c>
      <c r="AK34" s="11"/>
      <c r="FY34" s="11"/>
      <c r="FZ34" s="17"/>
    </row>
    <row r="35" spans="1:184" x14ac:dyDescent="0.25">
      <c r="C35" s="24"/>
      <c r="D35" s="24"/>
      <c r="AK35" s="11"/>
      <c r="FY35" s="11"/>
      <c r="FZ35" s="17"/>
    </row>
    <row r="36" spans="1:184" x14ac:dyDescent="0.25">
      <c r="A36" s="39" t="s">
        <v>415</v>
      </c>
      <c r="C36" s="24"/>
      <c r="FY36" s="11"/>
    </row>
    <row r="37" spans="1:184" x14ac:dyDescent="0.25">
      <c r="A37" t="s">
        <v>416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7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7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</row>
    <row r="38" spans="1:184" x14ac:dyDescent="0.25">
      <c r="A38" t="s">
        <v>417</v>
      </c>
      <c r="C38" s="23">
        <f>C17-C37</f>
        <v>3532171.81</v>
      </c>
      <c r="D38" s="23">
        <f t="shared" ref="D38:BO38" si="12">D17-D37</f>
        <v>21486454.890000001</v>
      </c>
      <c r="E38" s="23">
        <f t="shared" si="12"/>
        <v>2632918.65</v>
      </c>
      <c r="F38" s="23">
        <f t="shared" si="12"/>
        <v>12426435.800000001</v>
      </c>
      <c r="G38" s="23">
        <f t="shared" si="12"/>
        <v>350284.47</v>
      </c>
      <c r="H38" s="23">
        <f t="shared" si="12"/>
        <v>735010.58</v>
      </c>
      <c r="I38" s="23">
        <f t="shared" si="12"/>
        <v>4609659.2300000004</v>
      </c>
      <c r="J38" s="23">
        <f t="shared" si="12"/>
        <v>1441665.71</v>
      </c>
      <c r="K38" s="23">
        <f t="shared" si="12"/>
        <v>196885.64</v>
      </c>
      <c r="L38" s="23">
        <f t="shared" si="12"/>
        <v>311204.21000000002</v>
      </c>
      <c r="M38" s="23">
        <f t="shared" si="12"/>
        <v>526850.07999999996</v>
      </c>
      <c r="N38" s="23">
        <f t="shared" si="12"/>
        <v>31186311.489999998</v>
      </c>
      <c r="O38" s="23">
        <f t="shared" si="12"/>
        <v>5617238.4100000001</v>
      </c>
      <c r="P38" s="23">
        <f t="shared" si="12"/>
        <v>247538.39</v>
      </c>
      <c r="Q38" s="23">
        <f t="shared" si="12"/>
        <v>24275342.460000001</v>
      </c>
      <c r="R38" s="23">
        <f t="shared" si="12"/>
        <v>4341555.67</v>
      </c>
      <c r="S38" s="23">
        <f t="shared" si="12"/>
        <v>552144.64000000001</v>
      </c>
      <c r="T38" s="23">
        <f t="shared" si="12"/>
        <v>184576.74</v>
      </c>
      <c r="U38" s="23">
        <f t="shared" si="12"/>
        <v>37666.21</v>
      </c>
      <c r="V38" s="23">
        <f t="shared" si="12"/>
        <v>233594.25</v>
      </c>
      <c r="W38" s="23">
        <f t="shared" si="12"/>
        <v>189564.04</v>
      </c>
      <c r="X38" s="23">
        <f t="shared" si="12"/>
        <v>63616.81</v>
      </c>
      <c r="Y38" s="23">
        <f t="shared" si="12"/>
        <v>548048.16</v>
      </c>
      <c r="Z38" s="23">
        <f t="shared" si="12"/>
        <v>230111.07</v>
      </c>
      <c r="AA38" s="23">
        <f t="shared" si="12"/>
        <v>14029627.390000001</v>
      </c>
      <c r="AB38" s="23">
        <f t="shared" si="12"/>
        <v>3923217.77</v>
      </c>
      <c r="AC38" s="23">
        <f t="shared" si="12"/>
        <v>137382.54999999999</v>
      </c>
      <c r="AD38" s="23">
        <f t="shared" si="12"/>
        <v>283749.48</v>
      </c>
      <c r="AE38" s="23">
        <f t="shared" si="12"/>
        <v>103899.99</v>
      </c>
      <c r="AF38" s="23">
        <f t="shared" si="12"/>
        <v>171651.01</v>
      </c>
      <c r="AG38" s="23">
        <f t="shared" si="12"/>
        <v>192438.39999999999</v>
      </c>
      <c r="AH38" s="23">
        <f t="shared" si="12"/>
        <v>820967.23</v>
      </c>
      <c r="AI38" s="23">
        <f t="shared" si="12"/>
        <v>360093.34</v>
      </c>
      <c r="AJ38" s="23">
        <f t="shared" si="12"/>
        <v>172189.39</v>
      </c>
      <c r="AK38" s="23">
        <f t="shared" si="12"/>
        <v>171469.46</v>
      </c>
      <c r="AL38" s="23">
        <f t="shared" si="12"/>
        <v>168272.66</v>
      </c>
      <c r="AM38" s="23">
        <f t="shared" si="12"/>
        <v>305123.17</v>
      </c>
      <c r="AN38" s="23">
        <f t="shared" si="12"/>
        <v>65575.03</v>
      </c>
      <c r="AO38" s="23">
        <f t="shared" si="12"/>
        <v>2744139.89</v>
      </c>
      <c r="AP38" s="23">
        <f t="shared" si="12"/>
        <v>18204333.780000001</v>
      </c>
      <c r="AQ38" s="23">
        <f t="shared" si="12"/>
        <v>162581.29</v>
      </c>
      <c r="AR38" s="23">
        <f t="shared" si="12"/>
        <v>26523815.68</v>
      </c>
      <c r="AS38" s="23">
        <f t="shared" si="12"/>
        <v>1225851.6100000001</v>
      </c>
      <c r="AT38" s="23">
        <f t="shared" si="12"/>
        <v>1177789.42</v>
      </c>
      <c r="AU38" s="23">
        <f t="shared" si="12"/>
        <v>226023.27</v>
      </c>
      <c r="AV38" s="23">
        <f t="shared" si="12"/>
        <v>282239.15999999997</v>
      </c>
      <c r="AW38" s="23">
        <f t="shared" si="12"/>
        <v>258472.71</v>
      </c>
      <c r="AX38" s="23">
        <f t="shared" si="12"/>
        <v>67896.84</v>
      </c>
      <c r="AY38" s="23">
        <f t="shared" si="12"/>
        <v>309953.19</v>
      </c>
      <c r="AZ38" s="23">
        <v>0</v>
      </c>
      <c r="BA38" s="23">
        <f t="shared" si="12"/>
        <v>5866106.1399999997</v>
      </c>
      <c r="BB38" s="23">
        <f t="shared" si="12"/>
        <v>6095334.6200000001</v>
      </c>
      <c r="BC38" s="23">
        <f t="shared" si="12"/>
        <v>11397679.58</v>
      </c>
      <c r="BD38" s="23">
        <f t="shared" si="12"/>
        <v>1642399.6</v>
      </c>
      <c r="BE38" s="23">
        <f t="shared" si="12"/>
        <v>730456.32</v>
      </c>
      <c r="BF38" s="23">
        <f t="shared" si="12"/>
        <v>14728531.82</v>
      </c>
      <c r="BG38" s="23">
        <f t="shared" si="12"/>
        <v>769377.72</v>
      </c>
      <c r="BH38" s="23">
        <f t="shared" si="12"/>
        <v>433855.06</v>
      </c>
      <c r="BI38" s="23">
        <f t="shared" si="12"/>
        <v>292857.26</v>
      </c>
      <c r="BJ38" s="23">
        <f t="shared" si="12"/>
        <v>3266258.77</v>
      </c>
      <c r="BK38" s="23">
        <f t="shared" si="12"/>
        <v>20838321.989999998</v>
      </c>
      <c r="BL38" s="23">
        <f t="shared" si="12"/>
        <v>189822.35</v>
      </c>
      <c r="BM38" s="23">
        <f t="shared" si="12"/>
        <v>285771.08</v>
      </c>
      <c r="BN38" s="23">
        <f t="shared" si="12"/>
        <v>1956147.65</v>
      </c>
      <c r="BO38" s="23">
        <f t="shared" si="12"/>
        <v>847132.08</v>
      </c>
      <c r="BP38" s="23">
        <f t="shared" ref="BP38:EA38" si="13">BP17-BP37</f>
        <v>104361.8</v>
      </c>
      <c r="BQ38" s="23">
        <f t="shared" si="13"/>
        <v>1774417.23</v>
      </c>
      <c r="BR38" s="23">
        <f t="shared" si="13"/>
        <v>3082419.5</v>
      </c>
      <c r="BS38" s="23">
        <f t="shared" si="13"/>
        <v>614844.31999999995</v>
      </c>
      <c r="BT38" s="23">
        <f t="shared" si="13"/>
        <v>201007.96</v>
      </c>
      <c r="BU38" s="23">
        <f t="shared" si="13"/>
        <v>254811.81</v>
      </c>
      <c r="BV38" s="23">
        <f t="shared" si="13"/>
        <v>0</v>
      </c>
      <c r="BW38" s="23">
        <f t="shared" si="13"/>
        <v>325091.74</v>
      </c>
      <c r="BX38" s="23">
        <f t="shared" si="13"/>
        <v>45717.69</v>
      </c>
      <c r="BY38" s="23">
        <f t="shared" si="13"/>
        <v>183208.5</v>
      </c>
      <c r="BZ38" s="23">
        <f t="shared" si="13"/>
        <v>203058.18</v>
      </c>
      <c r="CA38" s="23">
        <f t="shared" si="13"/>
        <v>16305.97</v>
      </c>
      <c r="CB38" s="23">
        <f t="shared" si="13"/>
        <v>32445147.649999999</v>
      </c>
      <c r="CC38" s="23">
        <f t="shared" si="13"/>
        <v>208006.82</v>
      </c>
      <c r="CD38" s="23">
        <f t="shared" si="13"/>
        <v>235531.59</v>
      </c>
      <c r="CE38" s="23">
        <f t="shared" si="13"/>
        <v>120923.14</v>
      </c>
      <c r="CF38" s="23">
        <f t="shared" si="13"/>
        <v>120668.59</v>
      </c>
      <c r="CG38" s="23">
        <f t="shared" si="13"/>
        <v>219615.97</v>
      </c>
      <c r="CH38" s="23">
        <f t="shared" si="13"/>
        <v>137771.45000000001</v>
      </c>
      <c r="CI38" s="23">
        <f t="shared" si="13"/>
        <v>394558</v>
      </c>
      <c r="CJ38" s="23">
        <f t="shared" si="13"/>
        <v>37285</v>
      </c>
      <c r="CK38" s="23">
        <f t="shared" si="13"/>
        <v>3259206.24</v>
      </c>
      <c r="CL38" s="23">
        <f t="shared" si="13"/>
        <v>964416.66</v>
      </c>
      <c r="CM38" s="23">
        <f t="shared" si="13"/>
        <v>619408.19999999995</v>
      </c>
      <c r="CN38" s="23">
        <f t="shared" si="13"/>
        <v>13857688.41</v>
      </c>
      <c r="CO38" s="23">
        <f t="shared" si="13"/>
        <v>5276034.84</v>
      </c>
      <c r="CP38" s="23">
        <f t="shared" si="13"/>
        <v>56015.61</v>
      </c>
      <c r="CQ38" s="23">
        <f t="shared" si="13"/>
        <v>581948.88</v>
      </c>
      <c r="CR38" s="23">
        <f t="shared" si="13"/>
        <v>260226.75</v>
      </c>
      <c r="CS38" s="23">
        <f t="shared" si="13"/>
        <v>219867.22</v>
      </c>
      <c r="CT38" s="23">
        <f t="shared" si="13"/>
        <v>118697.97</v>
      </c>
      <c r="CU38" s="23">
        <f t="shared" si="13"/>
        <v>334223.35999999999</v>
      </c>
      <c r="CV38" s="23">
        <f t="shared" si="13"/>
        <v>46290.87</v>
      </c>
      <c r="CW38" s="23">
        <f t="shared" si="13"/>
        <v>146909.70000000001</v>
      </c>
      <c r="CX38" s="23">
        <f t="shared" si="13"/>
        <v>257582.93</v>
      </c>
      <c r="CY38" s="23">
        <f t="shared" si="13"/>
        <v>72854.42</v>
      </c>
      <c r="CZ38" s="23">
        <f t="shared" si="13"/>
        <v>1040747.81</v>
      </c>
      <c r="DA38" s="23">
        <f t="shared" si="13"/>
        <v>148225.60999999999</v>
      </c>
      <c r="DB38" s="23">
        <f t="shared" si="13"/>
        <v>257956.08</v>
      </c>
      <c r="DC38" s="23">
        <f t="shared" si="13"/>
        <v>125278.79</v>
      </c>
      <c r="DD38" s="23">
        <f t="shared" si="13"/>
        <v>115540.99</v>
      </c>
      <c r="DE38" s="23">
        <f t="shared" si="13"/>
        <v>77902.02</v>
      </c>
      <c r="DF38" s="23">
        <f t="shared" si="13"/>
        <v>10740150.800000001</v>
      </c>
      <c r="DG38" s="23">
        <f t="shared" si="13"/>
        <v>44395.02</v>
      </c>
      <c r="DH38" s="23">
        <f t="shared" si="13"/>
        <v>786527.27</v>
      </c>
      <c r="DI38" s="23">
        <f t="shared" si="13"/>
        <v>1031532.03</v>
      </c>
      <c r="DJ38" s="23">
        <f t="shared" si="13"/>
        <v>470858.95</v>
      </c>
      <c r="DK38" s="23">
        <f t="shared" si="13"/>
        <v>373674.51</v>
      </c>
      <c r="DL38" s="23">
        <f t="shared" si="13"/>
        <v>3320012.02</v>
      </c>
      <c r="DM38" s="23">
        <f t="shared" si="13"/>
        <v>288219.2</v>
      </c>
      <c r="DN38" s="23">
        <f t="shared" si="13"/>
        <v>594576.17000000004</v>
      </c>
      <c r="DO38" s="23">
        <f t="shared" si="13"/>
        <v>2113325.94</v>
      </c>
      <c r="DP38" s="23">
        <f t="shared" si="13"/>
        <v>222666.74</v>
      </c>
      <c r="DQ38" s="23">
        <f t="shared" si="13"/>
        <v>0</v>
      </c>
      <c r="DR38" s="23">
        <f t="shared" si="13"/>
        <v>1064727.6000000001</v>
      </c>
      <c r="DS38" s="23">
        <f t="shared" si="13"/>
        <v>570949.31000000006</v>
      </c>
      <c r="DT38" s="23">
        <f t="shared" si="13"/>
        <v>242051.14</v>
      </c>
      <c r="DU38" s="23">
        <f t="shared" si="13"/>
        <v>315591.14</v>
      </c>
      <c r="DV38" s="23">
        <f t="shared" si="13"/>
        <v>272973.96999999997</v>
      </c>
      <c r="DW38" s="23">
        <f t="shared" si="13"/>
        <v>314629.03999999998</v>
      </c>
      <c r="DX38" s="23">
        <f t="shared" si="13"/>
        <v>109886.36</v>
      </c>
      <c r="DY38" s="23">
        <f t="shared" si="13"/>
        <v>171917.72</v>
      </c>
      <c r="DZ38" s="23">
        <f t="shared" si="13"/>
        <v>319090.78999999998</v>
      </c>
      <c r="EA38" s="23">
        <f t="shared" si="13"/>
        <v>0</v>
      </c>
      <c r="EB38" s="23">
        <f t="shared" ref="EB38:FX38" si="14">EB17-EB37</f>
        <v>353232.66</v>
      </c>
      <c r="EC38" s="23">
        <f t="shared" si="14"/>
        <v>241647.4</v>
      </c>
      <c r="ED38" s="23">
        <f t="shared" si="14"/>
        <v>0</v>
      </c>
      <c r="EE38" s="23">
        <f t="shared" si="14"/>
        <v>238706.56</v>
      </c>
      <c r="EF38" s="23">
        <f t="shared" si="14"/>
        <v>1103267.1499999999</v>
      </c>
      <c r="EG38" s="23">
        <f t="shared" si="14"/>
        <v>237278.28</v>
      </c>
      <c r="EH38" s="23">
        <f t="shared" si="14"/>
        <v>269622.53999999998</v>
      </c>
      <c r="EI38" s="23">
        <f t="shared" si="14"/>
        <v>10032809.08</v>
      </c>
      <c r="EJ38" s="23">
        <f t="shared" si="14"/>
        <v>6339425.0300000003</v>
      </c>
      <c r="EK38" s="23">
        <f t="shared" si="14"/>
        <v>329103.42</v>
      </c>
      <c r="EL38" s="23">
        <f t="shared" si="14"/>
        <v>304924.06</v>
      </c>
      <c r="EM38" s="23">
        <f t="shared" si="14"/>
        <v>219092.87</v>
      </c>
      <c r="EN38" s="23">
        <f t="shared" si="14"/>
        <v>744865.76</v>
      </c>
      <c r="EO38" s="23">
        <f t="shared" si="14"/>
        <v>243301.56</v>
      </c>
      <c r="EP38" s="23">
        <f t="shared" si="14"/>
        <v>152826.25</v>
      </c>
      <c r="EQ38" s="23">
        <f t="shared" si="14"/>
        <v>1363373.3</v>
      </c>
      <c r="ER38" s="23">
        <f t="shared" si="14"/>
        <v>136360.12</v>
      </c>
      <c r="ES38" s="23">
        <f t="shared" si="14"/>
        <v>179131.06</v>
      </c>
      <c r="ET38" s="23">
        <f t="shared" si="14"/>
        <v>221682.79</v>
      </c>
      <c r="EU38" s="23">
        <f t="shared" si="14"/>
        <v>482525.32</v>
      </c>
      <c r="EV38" s="23">
        <f t="shared" si="14"/>
        <v>77971.199999999997</v>
      </c>
      <c r="EW38" s="23">
        <f t="shared" si="14"/>
        <v>334224.3</v>
      </c>
      <c r="EX38" s="23">
        <f t="shared" si="14"/>
        <v>232191.05</v>
      </c>
      <c r="EY38" s="23">
        <f t="shared" si="14"/>
        <v>432489.24</v>
      </c>
      <c r="EZ38" s="23">
        <f t="shared" si="14"/>
        <v>138458.31</v>
      </c>
      <c r="FA38" s="23">
        <f t="shared" si="14"/>
        <v>3792.07</v>
      </c>
      <c r="FB38" s="23">
        <f t="shared" si="14"/>
        <v>8346.58</v>
      </c>
      <c r="FC38" s="23">
        <f t="shared" si="14"/>
        <v>806897.43</v>
      </c>
      <c r="FD38" s="23">
        <f t="shared" si="14"/>
        <v>314053.40999999997</v>
      </c>
      <c r="FE38" s="23">
        <f t="shared" si="14"/>
        <v>99753.33</v>
      </c>
      <c r="FF38" s="23">
        <f t="shared" si="14"/>
        <v>232594.23</v>
      </c>
      <c r="FG38" s="23">
        <f t="shared" si="14"/>
        <v>150349.23000000001</v>
      </c>
      <c r="FH38" s="23">
        <f t="shared" si="14"/>
        <v>51121.07</v>
      </c>
      <c r="FI38" s="23">
        <f t="shared" si="14"/>
        <v>0</v>
      </c>
      <c r="FJ38" s="23">
        <f t="shared" si="14"/>
        <v>0</v>
      </c>
      <c r="FK38" s="23">
        <f t="shared" si="14"/>
        <v>0</v>
      </c>
      <c r="FL38" s="23">
        <f t="shared" si="14"/>
        <v>1527690.17</v>
      </c>
      <c r="FM38" s="23">
        <f t="shared" si="14"/>
        <v>1463635.96</v>
      </c>
      <c r="FN38" s="23">
        <f t="shared" si="14"/>
        <v>11278170.33</v>
      </c>
      <c r="FO38" s="23">
        <f t="shared" si="14"/>
        <v>0</v>
      </c>
      <c r="FP38" s="23">
        <f t="shared" si="14"/>
        <v>0</v>
      </c>
      <c r="FQ38" s="23">
        <f t="shared" si="14"/>
        <v>0</v>
      </c>
      <c r="FR38" s="23">
        <f t="shared" si="14"/>
        <v>0</v>
      </c>
      <c r="FS38" s="23">
        <f t="shared" si="14"/>
        <v>0</v>
      </c>
      <c r="FT38" s="23">
        <f t="shared" si="14"/>
        <v>0</v>
      </c>
      <c r="FU38" s="23">
        <f t="shared" si="14"/>
        <v>516404.31</v>
      </c>
      <c r="FV38" s="23">
        <f t="shared" si="14"/>
        <v>440556.47</v>
      </c>
      <c r="FW38" s="23">
        <f t="shared" si="14"/>
        <v>211254.91</v>
      </c>
      <c r="FX38" s="23">
        <f t="shared" si="14"/>
        <v>82429.61</v>
      </c>
      <c r="FY38" s="11"/>
      <c r="FZ38" s="19">
        <f>SUM(C38:FY38)</f>
        <v>390910745.57000017</v>
      </c>
      <c r="GA38" s="23"/>
      <c r="GB38" s="24"/>
    </row>
    <row r="39" spans="1:184" x14ac:dyDescent="0.25">
      <c r="FY39" s="11"/>
    </row>
    <row r="40" spans="1:184" x14ac:dyDescent="0.25">
      <c r="A40" t="s">
        <v>418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7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7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11"/>
      <c r="FZ40" s="24"/>
    </row>
    <row r="41" spans="1:184" x14ac:dyDescent="0.25">
      <c r="A41" t="s">
        <v>419</v>
      </c>
      <c r="C41" s="40">
        <f>C29-C40</f>
        <v>3513759.07</v>
      </c>
      <c r="D41" s="23">
        <f t="shared" ref="D41:BO41" si="15">D29-D40</f>
        <v>21006785.940000001</v>
      </c>
      <c r="E41" s="23">
        <f t="shared" si="15"/>
        <v>2614495.65</v>
      </c>
      <c r="F41" s="23">
        <f t="shared" si="15"/>
        <v>12235581.880000001</v>
      </c>
      <c r="G41" s="23">
        <f t="shared" si="15"/>
        <v>350284.47</v>
      </c>
      <c r="H41" s="23">
        <f t="shared" si="15"/>
        <v>735010.58</v>
      </c>
      <c r="I41" s="23">
        <f t="shared" si="15"/>
        <v>4589648.0999999996</v>
      </c>
      <c r="J41" s="23">
        <f t="shared" si="15"/>
        <v>1429926.47</v>
      </c>
      <c r="K41" s="23">
        <f t="shared" si="15"/>
        <v>196885.64</v>
      </c>
      <c r="L41" s="23">
        <f t="shared" si="15"/>
        <v>302397.63</v>
      </c>
      <c r="M41" s="23">
        <f t="shared" si="15"/>
        <v>526850.07999999996</v>
      </c>
      <c r="N41" s="23">
        <f t="shared" si="15"/>
        <v>31107434.120000001</v>
      </c>
      <c r="O41" s="23">
        <f t="shared" si="15"/>
        <v>5513772.0199999996</v>
      </c>
      <c r="P41" s="23">
        <f t="shared" si="15"/>
        <v>247538.39</v>
      </c>
      <c r="Q41" s="23">
        <f t="shared" si="15"/>
        <v>23864045.030000001</v>
      </c>
      <c r="R41" s="23">
        <f t="shared" si="15"/>
        <v>4341555.67</v>
      </c>
      <c r="S41" s="23">
        <f t="shared" si="15"/>
        <v>552144.64000000001</v>
      </c>
      <c r="T41" s="23">
        <f t="shared" si="15"/>
        <v>184576.74</v>
      </c>
      <c r="U41" s="23">
        <f t="shared" si="15"/>
        <v>37666.21</v>
      </c>
      <c r="V41" s="23">
        <f t="shared" si="15"/>
        <v>233594.25</v>
      </c>
      <c r="W41" s="23">
        <f t="shared" si="15"/>
        <v>189564.04</v>
      </c>
      <c r="X41" s="23">
        <f t="shared" si="15"/>
        <v>63616.81</v>
      </c>
      <c r="Y41" s="23">
        <f t="shared" si="15"/>
        <v>548048.16</v>
      </c>
      <c r="Z41" s="23">
        <f t="shared" si="15"/>
        <v>230111.07</v>
      </c>
      <c r="AA41" s="23">
        <f t="shared" si="15"/>
        <v>13632030.439999999</v>
      </c>
      <c r="AB41" s="23">
        <f t="shared" si="15"/>
        <v>3779536.6</v>
      </c>
      <c r="AC41" s="23">
        <f t="shared" si="15"/>
        <v>137382.54999999999</v>
      </c>
      <c r="AD41" s="23">
        <f t="shared" si="15"/>
        <v>283749.48</v>
      </c>
      <c r="AE41" s="23">
        <f t="shared" si="15"/>
        <v>103899.99</v>
      </c>
      <c r="AF41" s="23">
        <f t="shared" si="15"/>
        <v>171651.01</v>
      </c>
      <c r="AG41" s="23">
        <f t="shared" si="15"/>
        <v>192438.39999999999</v>
      </c>
      <c r="AH41" s="23">
        <f t="shared" si="15"/>
        <v>820967.23</v>
      </c>
      <c r="AI41" s="23">
        <f t="shared" si="15"/>
        <v>360093.34</v>
      </c>
      <c r="AJ41" s="23">
        <f t="shared" si="15"/>
        <v>172189.39</v>
      </c>
      <c r="AK41" s="23">
        <f t="shared" si="15"/>
        <v>171469.46</v>
      </c>
      <c r="AL41" s="23">
        <f t="shared" si="15"/>
        <v>168272.66</v>
      </c>
      <c r="AM41" s="23">
        <f t="shared" si="15"/>
        <v>305123.17</v>
      </c>
      <c r="AN41" s="23">
        <f t="shared" si="15"/>
        <v>65575.03</v>
      </c>
      <c r="AO41" s="23">
        <f t="shared" si="15"/>
        <v>2733485.11</v>
      </c>
      <c r="AP41" s="23">
        <f t="shared" si="15"/>
        <v>17953402.300000001</v>
      </c>
      <c r="AQ41" s="23">
        <f t="shared" si="15"/>
        <v>162581.29</v>
      </c>
      <c r="AR41" s="23">
        <f t="shared" si="15"/>
        <v>24865688.600000001</v>
      </c>
      <c r="AS41" s="23">
        <f t="shared" si="15"/>
        <v>1216540.26</v>
      </c>
      <c r="AT41" s="23">
        <f t="shared" si="15"/>
        <v>1124973.96</v>
      </c>
      <c r="AU41" s="23">
        <f t="shared" si="15"/>
        <v>226023.27</v>
      </c>
      <c r="AV41" s="23">
        <f t="shared" si="15"/>
        <v>282239.15999999997</v>
      </c>
      <c r="AW41" s="23">
        <f t="shared" si="15"/>
        <v>258472.71</v>
      </c>
      <c r="AX41" s="23">
        <f t="shared" si="15"/>
        <v>67896.84</v>
      </c>
      <c r="AY41" s="23">
        <f t="shared" si="15"/>
        <v>309953.19</v>
      </c>
      <c r="AZ41" s="23">
        <v>0</v>
      </c>
      <c r="BA41" s="23">
        <f t="shared" si="15"/>
        <v>5847086.75</v>
      </c>
      <c r="BB41" s="23">
        <f t="shared" si="15"/>
        <v>6090941.3200000003</v>
      </c>
      <c r="BC41" s="23">
        <f t="shared" si="15"/>
        <v>11353000.58</v>
      </c>
      <c r="BD41" s="23">
        <f t="shared" si="15"/>
        <v>1639568.36</v>
      </c>
      <c r="BE41" s="23">
        <f t="shared" si="15"/>
        <v>730456.32</v>
      </c>
      <c r="BF41" s="23">
        <f t="shared" si="15"/>
        <v>14338906.060000001</v>
      </c>
      <c r="BG41" s="23">
        <f t="shared" si="15"/>
        <v>768791.94</v>
      </c>
      <c r="BH41" s="23">
        <f t="shared" si="15"/>
        <v>433855.06</v>
      </c>
      <c r="BI41" s="23">
        <f t="shared" si="15"/>
        <v>292857.26</v>
      </c>
      <c r="BJ41" s="23">
        <f t="shared" si="15"/>
        <v>3034854.81</v>
      </c>
      <c r="BK41" s="23">
        <f t="shared" si="15"/>
        <v>20021748.16</v>
      </c>
      <c r="BL41" s="23">
        <f t="shared" si="15"/>
        <v>189822.35</v>
      </c>
      <c r="BM41" s="23">
        <f t="shared" si="15"/>
        <v>285771.08</v>
      </c>
      <c r="BN41" s="23">
        <f t="shared" si="15"/>
        <v>1956147.65</v>
      </c>
      <c r="BO41" s="23">
        <f t="shared" si="15"/>
        <v>847132.08</v>
      </c>
      <c r="BP41" s="23">
        <f t="shared" ref="BP41:EA41" si="16">BP29-BP40</f>
        <v>104361.8</v>
      </c>
      <c r="BQ41" s="23">
        <f t="shared" si="16"/>
        <v>1732078.2</v>
      </c>
      <c r="BR41" s="23">
        <f t="shared" si="16"/>
        <v>3082419.5</v>
      </c>
      <c r="BS41" s="23">
        <f t="shared" si="16"/>
        <v>614844.31999999995</v>
      </c>
      <c r="BT41" s="23">
        <f t="shared" si="16"/>
        <v>201007.96</v>
      </c>
      <c r="BU41" s="23">
        <f t="shared" si="16"/>
        <v>254811.81</v>
      </c>
      <c r="BV41" s="23">
        <f t="shared" si="16"/>
        <v>0</v>
      </c>
      <c r="BW41" s="23">
        <f t="shared" si="16"/>
        <v>325091.74</v>
      </c>
      <c r="BX41" s="23">
        <f t="shared" si="16"/>
        <v>45717.69</v>
      </c>
      <c r="BY41" s="23">
        <f t="shared" si="16"/>
        <v>183208.5</v>
      </c>
      <c r="BZ41" s="23">
        <f t="shared" si="16"/>
        <v>203058.18</v>
      </c>
      <c r="CA41" s="23">
        <f t="shared" si="16"/>
        <v>16305.97</v>
      </c>
      <c r="CB41" s="23">
        <f t="shared" si="16"/>
        <v>31954859.050000001</v>
      </c>
      <c r="CC41" s="23">
        <f t="shared" si="16"/>
        <v>208006.82</v>
      </c>
      <c r="CD41" s="23">
        <f t="shared" si="16"/>
        <v>235531.59</v>
      </c>
      <c r="CE41" s="23">
        <f t="shared" si="16"/>
        <v>120223.14</v>
      </c>
      <c r="CF41" s="23">
        <f t="shared" si="16"/>
        <v>120668.59</v>
      </c>
      <c r="CG41" s="23">
        <f t="shared" si="16"/>
        <v>219615.97</v>
      </c>
      <c r="CH41" s="23">
        <f t="shared" si="16"/>
        <v>137771.45000000001</v>
      </c>
      <c r="CI41" s="23">
        <f t="shared" si="16"/>
        <v>394558</v>
      </c>
      <c r="CJ41" s="23">
        <f t="shared" si="16"/>
        <v>37285</v>
      </c>
      <c r="CK41" s="23">
        <f t="shared" si="16"/>
        <v>3240503.86</v>
      </c>
      <c r="CL41" s="23">
        <f t="shared" si="16"/>
        <v>964416.66</v>
      </c>
      <c r="CM41" s="23">
        <f t="shared" si="16"/>
        <v>619408.19999999995</v>
      </c>
      <c r="CN41" s="23">
        <f t="shared" si="16"/>
        <v>13596250.51</v>
      </c>
      <c r="CO41" s="23">
        <f t="shared" si="16"/>
        <v>4963303.34</v>
      </c>
      <c r="CP41" s="23">
        <f t="shared" si="16"/>
        <v>56015.61</v>
      </c>
      <c r="CQ41" s="23">
        <f t="shared" si="16"/>
        <v>581948.88</v>
      </c>
      <c r="CR41" s="23">
        <f t="shared" si="16"/>
        <v>260226.75</v>
      </c>
      <c r="CS41" s="23">
        <f t="shared" si="16"/>
        <v>219867.22</v>
      </c>
      <c r="CT41" s="23">
        <f t="shared" si="16"/>
        <v>118697.97</v>
      </c>
      <c r="CU41" s="23">
        <f t="shared" si="16"/>
        <v>334223.35999999999</v>
      </c>
      <c r="CV41" s="23">
        <f t="shared" si="16"/>
        <v>46290.87</v>
      </c>
      <c r="CW41" s="23">
        <f t="shared" si="16"/>
        <v>146909.70000000001</v>
      </c>
      <c r="CX41" s="23">
        <f t="shared" si="16"/>
        <v>257582.93</v>
      </c>
      <c r="CY41" s="23">
        <f t="shared" si="16"/>
        <v>72854.42</v>
      </c>
      <c r="CZ41" s="23">
        <f t="shared" si="16"/>
        <v>1038664.6</v>
      </c>
      <c r="DA41" s="23">
        <f t="shared" si="16"/>
        <v>148225.60999999999</v>
      </c>
      <c r="DB41" s="23">
        <f t="shared" si="16"/>
        <v>257956.08</v>
      </c>
      <c r="DC41" s="23">
        <f t="shared" si="16"/>
        <v>125278.79</v>
      </c>
      <c r="DD41" s="23">
        <f t="shared" si="16"/>
        <v>115540.99</v>
      </c>
      <c r="DE41" s="23">
        <f t="shared" si="16"/>
        <v>77902.02</v>
      </c>
      <c r="DF41" s="23">
        <f t="shared" si="16"/>
        <v>10650826.960000001</v>
      </c>
      <c r="DG41" s="23">
        <f t="shared" si="16"/>
        <v>44395.02</v>
      </c>
      <c r="DH41" s="23">
        <f t="shared" si="16"/>
        <v>776512.82</v>
      </c>
      <c r="DI41" s="23">
        <f t="shared" si="16"/>
        <v>1031532.03</v>
      </c>
      <c r="DJ41" s="23">
        <f t="shared" si="16"/>
        <v>470858.95</v>
      </c>
      <c r="DK41" s="23">
        <f t="shared" si="16"/>
        <v>373674.51</v>
      </c>
      <c r="DL41" s="23">
        <f t="shared" si="16"/>
        <v>3313858.05</v>
      </c>
      <c r="DM41" s="23">
        <f t="shared" si="16"/>
        <v>288219.2</v>
      </c>
      <c r="DN41" s="23">
        <f t="shared" si="16"/>
        <v>594576.17000000004</v>
      </c>
      <c r="DO41" s="23">
        <f t="shared" si="16"/>
        <v>2113325.94</v>
      </c>
      <c r="DP41" s="23">
        <f t="shared" si="16"/>
        <v>222666.74</v>
      </c>
      <c r="DQ41" s="23">
        <f t="shared" si="16"/>
        <v>0</v>
      </c>
      <c r="DR41" s="23">
        <f t="shared" si="16"/>
        <v>1064727.6000000001</v>
      </c>
      <c r="DS41" s="23">
        <f t="shared" si="16"/>
        <v>570949.31000000006</v>
      </c>
      <c r="DT41" s="23">
        <f t="shared" si="16"/>
        <v>242051.14</v>
      </c>
      <c r="DU41" s="23">
        <f t="shared" si="16"/>
        <v>315591.14</v>
      </c>
      <c r="DV41" s="23">
        <f t="shared" si="16"/>
        <v>272973.96999999997</v>
      </c>
      <c r="DW41" s="23">
        <f t="shared" si="16"/>
        <v>314629.03999999998</v>
      </c>
      <c r="DX41" s="23">
        <f t="shared" si="16"/>
        <v>109886.36</v>
      </c>
      <c r="DY41" s="23">
        <f t="shared" si="16"/>
        <v>171917.72</v>
      </c>
      <c r="DZ41" s="23">
        <f t="shared" si="16"/>
        <v>319090.78999999998</v>
      </c>
      <c r="EA41" s="23">
        <f t="shared" si="16"/>
        <v>0</v>
      </c>
      <c r="EB41" s="23">
        <f t="shared" ref="EB41:FX41" si="17">EB29-EB40</f>
        <v>353232.66</v>
      </c>
      <c r="EC41" s="23">
        <f t="shared" si="17"/>
        <v>241647.4</v>
      </c>
      <c r="ED41" s="23">
        <f t="shared" si="17"/>
        <v>0</v>
      </c>
      <c r="EE41" s="23">
        <f t="shared" si="17"/>
        <v>238706.56</v>
      </c>
      <c r="EF41" s="23">
        <f t="shared" si="17"/>
        <v>1103267.1499999999</v>
      </c>
      <c r="EG41" s="23">
        <f t="shared" si="17"/>
        <v>237278.28</v>
      </c>
      <c r="EH41" s="23">
        <f t="shared" si="17"/>
        <v>269622.53999999998</v>
      </c>
      <c r="EI41" s="23">
        <f t="shared" si="17"/>
        <v>9847571.5999999996</v>
      </c>
      <c r="EJ41" s="23">
        <f t="shared" si="17"/>
        <v>6193687.3700000001</v>
      </c>
      <c r="EK41" s="23">
        <f t="shared" si="17"/>
        <v>329103.42</v>
      </c>
      <c r="EL41" s="23">
        <f t="shared" si="17"/>
        <v>296558.63</v>
      </c>
      <c r="EM41" s="23">
        <f t="shared" si="17"/>
        <v>219092.87</v>
      </c>
      <c r="EN41" s="23">
        <f t="shared" si="17"/>
        <v>744865.76</v>
      </c>
      <c r="EO41" s="23">
        <f t="shared" si="17"/>
        <v>243301.56</v>
      </c>
      <c r="EP41" s="23">
        <f t="shared" si="17"/>
        <v>152826.25</v>
      </c>
      <c r="EQ41" s="23">
        <f t="shared" si="17"/>
        <v>1363373.3</v>
      </c>
      <c r="ER41" s="23">
        <f t="shared" si="17"/>
        <v>136360.12</v>
      </c>
      <c r="ES41" s="23">
        <f t="shared" si="17"/>
        <v>179131.06</v>
      </c>
      <c r="ET41" s="23">
        <f t="shared" si="17"/>
        <v>221682.79</v>
      </c>
      <c r="EU41" s="23">
        <f t="shared" si="17"/>
        <v>482525.32</v>
      </c>
      <c r="EV41" s="23">
        <f t="shared" si="17"/>
        <v>77971.199999999997</v>
      </c>
      <c r="EW41" s="23">
        <f t="shared" si="17"/>
        <v>334224.3</v>
      </c>
      <c r="EX41" s="23">
        <f t="shared" si="17"/>
        <v>232191.05</v>
      </c>
      <c r="EY41" s="23">
        <f t="shared" si="17"/>
        <v>432489.24</v>
      </c>
      <c r="EZ41" s="23">
        <f t="shared" si="17"/>
        <v>138458.31</v>
      </c>
      <c r="FA41" s="23">
        <f t="shared" si="17"/>
        <v>3792.07</v>
      </c>
      <c r="FB41" s="23">
        <f t="shared" si="17"/>
        <v>8346.58</v>
      </c>
      <c r="FC41" s="23">
        <f t="shared" si="17"/>
        <v>790436.49</v>
      </c>
      <c r="FD41" s="23">
        <f t="shared" si="17"/>
        <v>314053.40999999997</v>
      </c>
      <c r="FE41" s="23">
        <f t="shared" si="17"/>
        <v>99753.33</v>
      </c>
      <c r="FF41" s="23">
        <f t="shared" si="17"/>
        <v>232594.23</v>
      </c>
      <c r="FG41" s="23">
        <f t="shared" si="17"/>
        <v>150349.23000000001</v>
      </c>
      <c r="FH41" s="23">
        <f t="shared" si="17"/>
        <v>51121.07</v>
      </c>
      <c r="FI41" s="23">
        <f t="shared" si="17"/>
        <v>0</v>
      </c>
      <c r="FJ41" s="23">
        <f t="shared" si="17"/>
        <v>0</v>
      </c>
      <c r="FK41" s="23">
        <f t="shared" si="17"/>
        <v>0</v>
      </c>
      <c r="FL41" s="23">
        <f t="shared" si="17"/>
        <v>1390525.47</v>
      </c>
      <c r="FM41" s="23">
        <f t="shared" si="17"/>
        <v>1403079.31</v>
      </c>
      <c r="FN41" s="23">
        <f t="shared" si="17"/>
        <v>10777673.91</v>
      </c>
      <c r="FO41" s="23">
        <f t="shared" si="17"/>
        <v>0</v>
      </c>
      <c r="FP41" s="23">
        <f t="shared" si="17"/>
        <v>0</v>
      </c>
      <c r="FQ41" s="23">
        <f t="shared" si="17"/>
        <v>0</v>
      </c>
      <c r="FR41" s="23">
        <f t="shared" si="17"/>
        <v>0</v>
      </c>
      <c r="FS41" s="23">
        <f t="shared" si="17"/>
        <v>0</v>
      </c>
      <c r="FT41" s="23">
        <f t="shared" si="17"/>
        <v>0</v>
      </c>
      <c r="FU41" s="23">
        <f t="shared" si="17"/>
        <v>516404.31</v>
      </c>
      <c r="FV41" s="23">
        <f t="shared" si="17"/>
        <v>440556.47</v>
      </c>
      <c r="FW41" s="23">
        <f t="shared" si="17"/>
        <v>211254.91</v>
      </c>
      <c r="FX41" s="23">
        <f t="shared" si="17"/>
        <v>82429.61</v>
      </c>
      <c r="FY41" s="11"/>
      <c r="FZ41" s="24">
        <f>SUM(C41:FY41)</f>
        <v>383249164.13000035</v>
      </c>
    </row>
    <row r="42" spans="1:184" x14ac:dyDescent="0.25"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/>
      <c r="DS42" s="24"/>
      <c r="DT42" s="24"/>
      <c r="DU42" s="24"/>
      <c r="DV42" s="24"/>
      <c r="DW42" s="24"/>
      <c r="DX42" s="24"/>
      <c r="DY42" s="24"/>
      <c r="DZ42" s="24"/>
      <c r="EA42" s="24"/>
      <c r="EB42" s="24"/>
      <c r="EC42" s="24"/>
      <c r="ED42" s="24"/>
      <c r="EE42" s="24"/>
      <c r="EF42" s="24"/>
      <c r="EG42" s="24"/>
      <c r="EH42" s="24"/>
      <c r="EI42" s="24"/>
      <c r="EJ42" s="24"/>
      <c r="EK42" s="24"/>
      <c r="EL42" s="24"/>
      <c r="EM42" s="24"/>
      <c r="EN42" s="24"/>
      <c r="EO42" s="24"/>
      <c r="EP42" s="24"/>
      <c r="EQ42" s="24"/>
      <c r="ER42" s="24"/>
      <c r="ES42" s="24"/>
      <c r="ET42" s="24"/>
      <c r="EU42" s="24"/>
      <c r="EV42" s="24"/>
      <c r="EW42" s="24"/>
      <c r="EX42" s="24"/>
      <c r="EY42" s="24"/>
      <c r="EZ42" s="24"/>
      <c r="FA42" s="24"/>
      <c r="FB42" s="24"/>
      <c r="FC42" s="24"/>
      <c r="FD42" s="24"/>
      <c r="FE42" s="24"/>
      <c r="FF42" s="24"/>
      <c r="FG42" s="24"/>
      <c r="FH42" s="24"/>
      <c r="FI42" s="24"/>
      <c r="FJ42" s="24"/>
      <c r="FK42" s="24"/>
      <c r="FL42" s="24"/>
      <c r="FM42" s="24"/>
      <c r="FN42" s="24"/>
      <c r="FO42" s="24"/>
      <c r="FP42" s="24"/>
      <c r="FQ42" s="24"/>
      <c r="FR42" s="24"/>
      <c r="FS42" s="24"/>
      <c r="FT42" s="24"/>
      <c r="FU42" s="24"/>
      <c r="FV42" s="24"/>
      <c r="FW42" s="24"/>
      <c r="FX42" s="24"/>
      <c r="FY42" s="11"/>
    </row>
    <row r="43" spans="1:184" x14ac:dyDescent="0.25">
      <c r="FY43" s="11"/>
    </row>
    <row r="44" spans="1:184" x14ac:dyDescent="0.25">
      <c r="FY44" s="11"/>
    </row>
    <row r="45" spans="1:184" x14ac:dyDescent="0.25">
      <c r="FY45" s="11"/>
    </row>
    <row r="46" spans="1:184" x14ac:dyDescent="0.25">
      <c r="FY46" s="11"/>
    </row>
    <row r="47" spans="1:184" x14ac:dyDescent="0.25">
      <c r="FY47" s="11"/>
    </row>
    <row r="48" spans="1:184" x14ac:dyDescent="0.25">
      <c r="FY48" s="11"/>
    </row>
    <row r="49" spans="181:181" x14ac:dyDescent="0.25">
      <c r="FY49" s="11"/>
    </row>
    <row r="50" spans="181:181" x14ac:dyDescent="0.25">
      <c r="FY50" s="11"/>
    </row>
    <row r="51" spans="181:181" x14ac:dyDescent="0.25">
      <c r="FY51" s="11"/>
    </row>
    <row r="52" spans="181:181" x14ac:dyDescent="0.25">
      <c r="FY52" s="11"/>
    </row>
    <row r="53" spans="181:181" x14ac:dyDescent="0.25">
      <c r="FY53" s="11"/>
    </row>
    <row r="54" spans="181:181" x14ac:dyDescent="0.25">
      <c r="FY54" s="11"/>
    </row>
    <row r="55" spans="181:181" x14ac:dyDescent="0.25">
      <c r="FY55" s="11"/>
    </row>
    <row r="56" spans="181:181" x14ac:dyDescent="0.25">
      <c r="FY56" s="11"/>
    </row>
    <row r="57" spans="181:181" x14ac:dyDescent="0.25">
      <c r="FY57" s="11"/>
    </row>
    <row r="58" spans="181:181" x14ac:dyDescent="0.25">
      <c r="FY58" s="11"/>
    </row>
    <row r="59" spans="181:181" x14ac:dyDescent="0.25">
      <c r="FY59" s="11"/>
    </row>
    <row r="60" spans="181:181" x14ac:dyDescent="0.25">
      <c r="FY60" s="11"/>
    </row>
    <row r="61" spans="181:181" x14ac:dyDescent="0.25">
      <c r="FY61" s="11"/>
    </row>
    <row r="62" spans="181:181" x14ac:dyDescent="0.25">
      <c r="FY62" s="11"/>
    </row>
    <row r="63" spans="181:181" x14ac:dyDescent="0.25">
      <c r="FY63" s="11"/>
    </row>
    <row r="64" spans="181:181" x14ac:dyDescent="0.25">
      <c r="FY64" s="11"/>
    </row>
    <row r="65" spans="181:181" x14ac:dyDescent="0.25">
      <c r="FY65" s="11"/>
    </row>
    <row r="66" spans="181:181" x14ac:dyDescent="0.25">
      <c r="FY66" s="11"/>
    </row>
    <row r="67" spans="181:181" x14ac:dyDescent="0.25">
      <c r="FY67" s="11"/>
    </row>
    <row r="68" spans="181:181" x14ac:dyDescent="0.25">
      <c r="FY68" s="11"/>
    </row>
    <row r="69" spans="181:181" x14ac:dyDescent="0.25">
      <c r="FY69" s="11"/>
    </row>
    <row r="70" spans="181:181" x14ac:dyDescent="0.25">
      <c r="FY70" s="11"/>
    </row>
    <row r="71" spans="181:181" x14ac:dyDescent="0.25">
      <c r="FY71" s="11"/>
    </row>
    <row r="72" spans="181:181" x14ac:dyDescent="0.25">
      <c r="FY72" s="11"/>
    </row>
    <row r="73" spans="181:181" x14ac:dyDescent="0.25">
      <c r="FY73" s="11"/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9515B-BA15-401A-BA6A-1A3101EAE455}">
  <dimension ref="A1:IU73"/>
  <sheetViews>
    <sheetView workbookViewId="0">
      <selection activeCell="A17" sqref="A17"/>
    </sheetView>
  </sheetViews>
  <sheetFormatPr defaultColWidth="24.7265625" defaultRowHeight="12.5" x14ac:dyDescent="0.25"/>
  <cols>
    <col min="1" max="1" width="34.54296875" bestFit="1" customWidth="1"/>
    <col min="2" max="2" width="4.7265625" customWidth="1"/>
  </cols>
  <sheetData>
    <row r="1" spans="1:255" x14ac:dyDescent="0.25">
      <c r="A1" t="s">
        <v>0</v>
      </c>
      <c r="C1" s="1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1" t="s">
        <v>10</v>
      </c>
      <c r="M1" s="2" t="s">
        <v>11</v>
      </c>
      <c r="N1" s="3" t="s">
        <v>12</v>
      </c>
      <c r="O1" s="3" t="s">
        <v>13</v>
      </c>
      <c r="P1" s="2" t="s">
        <v>14</v>
      </c>
      <c r="Q1" s="1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3" t="s">
        <v>26</v>
      </c>
      <c r="AC1" s="2" t="s">
        <v>27</v>
      </c>
      <c r="AD1" s="2" t="s">
        <v>28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2" t="s">
        <v>34</v>
      </c>
      <c r="AK1" s="2" t="s">
        <v>35</v>
      </c>
      <c r="AL1" s="3" t="s">
        <v>36</v>
      </c>
      <c r="AM1" s="2" t="s">
        <v>37</v>
      </c>
      <c r="AN1" s="3" t="s">
        <v>38</v>
      </c>
      <c r="AO1" s="2" t="s">
        <v>39</v>
      </c>
      <c r="AP1" s="3" t="s">
        <v>40</v>
      </c>
      <c r="AQ1" s="2" t="s">
        <v>41</v>
      </c>
      <c r="AR1" s="3" t="s">
        <v>42</v>
      </c>
      <c r="AS1" s="3" t="s">
        <v>43</v>
      </c>
      <c r="AT1" s="1" t="s">
        <v>44</v>
      </c>
      <c r="AU1" s="2" t="s">
        <v>45</v>
      </c>
      <c r="AV1" s="2" t="s">
        <v>46</v>
      </c>
      <c r="AW1" s="2" t="s">
        <v>47</v>
      </c>
      <c r="AX1" s="2" t="s">
        <v>48</v>
      </c>
      <c r="AY1" s="2" t="s">
        <v>49</v>
      </c>
      <c r="AZ1" s="2" t="s">
        <v>50</v>
      </c>
      <c r="BA1" s="2" t="s">
        <v>51</v>
      </c>
      <c r="BB1" s="2" t="s">
        <v>52</v>
      </c>
      <c r="BC1" s="2" t="s">
        <v>53</v>
      </c>
      <c r="BD1" s="2" t="s">
        <v>54</v>
      </c>
      <c r="BE1" s="2" t="s">
        <v>55</v>
      </c>
      <c r="BF1" s="2" t="s">
        <v>56</v>
      </c>
      <c r="BG1" s="2" t="s">
        <v>57</v>
      </c>
      <c r="BH1" s="2" t="s">
        <v>58</v>
      </c>
      <c r="BI1" s="2" t="s">
        <v>59</v>
      </c>
      <c r="BJ1" s="2" t="s">
        <v>60</v>
      </c>
      <c r="BK1" s="2" t="s">
        <v>61</v>
      </c>
      <c r="BL1" s="2" t="s">
        <v>62</v>
      </c>
      <c r="BM1" s="53" t="s">
        <v>63</v>
      </c>
      <c r="BN1" s="2" t="s">
        <v>64</v>
      </c>
      <c r="BO1" s="2" t="s">
        <v>65</v>
      </c>
      <c r="BP1" s="2" t="s">
        <v>66</v>
      </c>
      <c r="BQ1" s="2" t="s">
        <v>67</v>
      </c>
      <c r="BR1" s="2" t="s">
        <v>68</v>
      </c>
      <c r="BS1" s="2" t="s">
        <v>69</v>
      </c>
      <c r="BT1" s="2" t="s">
        <v>70</v>
      </c>
      <c r="BU1" s="2" t="s">
        <v>71</v>
      </c>
      <c r="BV1" s="3" t="s">
        <v>72</v>
      </c>
      <c r="BW1" s="2" t="s">
        <v>73</v>
      </c>
      <c r="BX1" s="2" t="s">
        <v>74</v>
      </c>
      <c r="BY1" s="2" t="s">
        <v>75</v>
      </c>
      <c r="BZ1" s="2" t="s">
        <v>76</v>
      </c>
      <c r="CA1" s="2" t="s">
        <v>77</v>
      </c>
      <c r="CB1" s="2" t="s">
        <v>78</v>
      </c>
      <c r="CC1" s="2" t="s">
        <v>79</v>
      </c>
      <c r="CD1" s="2" t="s">
        <v>80</v>
      </c>
      <c r="CE1" s="2" t="s">
        <v>81</v>
      </c>
      <c r="CF1" s="2" t="s">
        <v>82</v>
      </c>
      <c r="CG1" s="2" t="s">
        <v>83</v>
      </c>
      <c r="CH1" s="2" t="s">
        <v>84</v>
      </c>
      <c r="CI1" s="2" t="s">
        <v>85</v>
      </c>
      <c r="CJ1" s="1" t="s">
        <v>86</v>
      </c>
      <c r="CK1" s="2" t="s">
        <v>87</v>
      </c>
      <c r="CL1" s="2" t="s">
        <v>88</v>
      </c>
      <c r="CM1" s="2" t="s">
        <v>89</v>
      </c>
      <c r="CN1" s="1" t="s">
        <v>90</v>
      </c>
      <c r="CO1" s="1" t="s">
        <v>91</v>
      </c>
      <c r="CP1" s="1" t="s">
        <v>92</v>
      </c>
      <c r="CQ1" s="2" t="s">
        <v>93</v>
      </c>
      <c r="CR1" s="2" t="s">
        <v>94</v>
      </c>
      <c r="CS1" s="2" t="s">
        <v>95</v>
      </c>
      <c r="CT1" s="2" t="s">
        <v>96</v>
      </c>
      <c r="CU1" s="2" t="s">
        <v>97</v>
      </c>
      <c r="CV1" s="2" t="s">
        <v>98</v>
      </c>
      <c r="CW1" s="2" t="s">
        <v>99</v>
      </c>
      <c r="CX1" s="2" t="s">
        <v>100</v>
      </c>
      <c r="CY1" s="2" t="s">
        <v>101</v>
      </c>
      <c r="CZ1" s="3" t="s">
        <v>102</v>
      </c>
      <c r="DA1" s="2" t="s">
        <v>103</v>
      </c>
      <c r="DB1" s="2" t="s">
        <v>104</v>
      </c>
      <c r="DC1" s="2" t="s">
        <v>105</v>
      </c>
      <c r="DD1" s="2" t="s">
        <v>106</v>
      </c>
      <c r="DE1" s="2" t="s">
        <v>107</v>
      </c>
      <c r="DF1" s="2" t="s">
        <v>108</v>
      </c>
      <c r="DG1" s="2" t="s">
        <v>109</v>
      </c>
      <c r="DH1" s="2" t="s">
        <v>110</v>
      </c>
      <c r="DI1" s="2" t="s">
        <v>111</v>
      </c>
      <c r="DJ1" s="2" t="s">
        <v>112</v>
      </c>
      <c r="DK1" s="2" t="s">
        <v>113</v>
      </c>
      <c r="DL1" s="2" t="s">
        <v>114</v>
      </c>
      <c r="DM1" s="2" t="s">
        <v>115</v>
      </c>
      <c r="DN1" s="2" t="s">
        <v>116</v>
      </c>
      <c r="DO1" s="2" t="s">
        <v>117</v>
      </c>
      <c r="DP1" s="2" t="s">
        <v>118</v>
      </c>
      <c r="DQ1" s="2" t="s">
        <v>119</v>
      </c>
      <c r="DR1" s="2" t="s">
        <v>120</v>
      </c>
      <c r="DS1" s="2" t="s">
        <v>121</v>
      </c>
      <c r="DT1" s="2" t="s">
        <v>122</v>
      </c>
      <c r="DU1" s="2" t="s">
        <v>123</v>
      </c>
      <c r="DV1" s="2" t="s">
        <v>124</v>
      </c>
      <c r="DW1" s="2" t="s">
        <v>125</v>
      </c>
      <c r="DX1" s="2" t="s">
        <v>126</v>
      </c>
      <c r="DY1" s="2" t="s">
        <v>127</v>
      </c>
      <c r="DZ1" s="2" t="s">
        <v>128</v>
      </c>
      <c r="EA1" s="1" t="s">
        <v>129</v>
      </c>
      <c r="EB1" s="2" t="s">
        <v>130</v>
      </c>
      <c r="EC1" s="2" t="s">
        <v>131</v>
      </c>
      <c r="ED1" s="1" t="s">
        <v>132</v>
      </c>
      <c r="EE1" s="2" t="s">
        <v>133</v>
      </c>
      <c r="EF1" s="2" t="s">
        <v>134</v>
      </c>
      <c r="EG1" s="2" t="s">
        <v>135</v>
      </c>
      <c r="EH1" s="2" t="s">
        <v>136</v>
      </c>
      <c r="EI1" s="2" t="s">
        <v>137</v>
      </c>
      <c r="EJ1" s="2" t="s">
        <v>138</v>
      </c>
      <c r="EK1" s="2" t="s">
        <v>139</v>
      </c>
      <c r="EL1" s="2" t="s">
        <v>140</v>
      </c>
      <c r="EM1" s="2" t="s">
        <v>141</v>
      </c>
      <c r="EN1" s="2" t="s">
        <v>142</v>
      </c>
      <c r="EO1" s="2" t="s">
        <v>143</v>
      </c>
      <c r="EP1" s="3" t="s">
        <v>144</v>
      </c>
      <c r="EQ1" s="2" t="s">
        <v>145</v>
      </c>
      <c r="ER1" s="3" t="s">
        <v>146</v>
      </c>
      <c r="ES1" s="2" t="s">
        <v>147</v>
      </c>
      <c r="ET1" s="2" t="s">
        <v>148</v>
      </c>
      <c r="EU1" s="2" t="s">
        <v>149</v>
      </c>
      <c r="EV1" s="2" t="s">
        <v>150</v>
      </c>
      <c r="EW1" s="1" t="s">
        <v>151</v>
      </c>
      <c r="EX1" s="2" t="s">
        <v>152</v>
      </c>
      <c r="EY1" s="2" t="s">
        <v>153</v>
      </c>
      <c r="EZ1" s="2" t="s">
        <v>154</v>
      </c>
      <c r="FA1" s="1" t="s">
        <v>155</v>
      </c>
      <c r="FB1" s="2" t="s">
        <v>156</v>
      </c>
      <c r="FC1" s="2" t="s">
        <v>157</v>
      </c>
      <c r="FD1" s="2" t="s">
        <v>158</v>
      </c>
      <c r="FE1" s="2" t="s">
        <v>159</v>
      </c>
      <c r="FF1" s="2" t="s">
        <v>160</v>
      </c>
      <c r="FG1" s="2" t="s">
        <v>161</v>
      </c>
      <c r="FH1" s="2" t="s">
        <v>162</v>
      </c>
      <c r="FI1" s="3" t="s">
        <v>163</v>
      </c>
      <c r="FJ1" s="2" t="s">
        <v>164</v>
      </c>
      <c r="FK1" s="1" t="s">
        <v>165</v>
      </c>
      <c r="FL1" s="1" t="s">
        <v>166</v>
      </c>
      <c r="FM1" s="1" t="s">
        <v>167</v>
      </c>
      <c r="FN1" s="2" t="s">
        <v>168</v>
      </c>
      <c r="FO1" s="2" t="s">
        <v>169</v>
      </c>
      <c r="FP1" s="1" t="s">
        <v>170</v>
      </c>
      <c r="FQ1" s="2" t="s">
        <v>171</v>
      </c>
      <c r="FR1" s="2" t="s">
        <v>172</v>
      </c>
      <c r="FS1" s="2" t="s">
        <v>173</v>
      </c>
      <c r="FT1" s="2" t="s">
        <v>174</v>
      </c>
      <c r="FU1" s="2" t="s">
        <v>175</v>
      </c>
      <c r="FV1" s="2" t="s">
        <v>176</v>
      </c>
      <c r="FW1" s="2" t="s">
        <v>177</v>
      </c>
      <c r="FX1" s="2" t="s">
        <v>178</v>
      </c>
      <c r="FY1" s="2" t="s">
        <v>179</v>
      </c>
    </row>
    <row r="2" spans="1:255" ht="15.75" customHeight="1" x14ac:dyDescent="0.35">
      <c r="C2" s="4" t="s">
        <v>180</v>
      </c>
      <c r="D2" s="5" t="s">
        <v>180</v>
      </c>
      <c r="E2" s="5" t="s">
        <v>180</v>
      </c>
      <c r="F2" s="5" t="s">
        <v>180</v>
      </c>
      <c r="G2" s="5" t="s">
        <v>180</v>
      </c>
      <c r="H2" s="5" t="s">
        <v>180</v>
      </c>
      <c r="I2" s="5" t="s">
        <v>180</v>
      </c>
      <c r="J2" s="5" t="s">
        <v>181</v>
      </c>
      <c r="K2" s="5" t="s">
        <v>181</v>
      </c>
      <c r="L2" s="4" t="s">
        <v>182</v>
      </c>
      <c r="M2" s="5" t="s">
        <v>182</v>
      </c>
      <c r="N2" s="6" t="s">
        <v>182</v>
      </c>
      <c r="O2" s="6" t="s">
        <v>182</v>
      </c>
      <c r="P2" s="5" t="s">
        <v>182</v>
      </c>
      <c r="Q2" s="4" t="s">
        <v>182</v>
      </c>
      <c r="R2" s="5" t="s">
        <v>182</v>
      </c>
      <c r="S2" s="5" t="s">
        <v>183</v>
      </c>
      <c r="T2" s="5" t="s">
        <v>184</v>
      </c>
      <c r="U2" s="5" t="s">
        <v>184</v>
      </c>
      <c r="V2" s="5" t="s">
        <v>184</v>
      </c>
      <c r="W2" s="5" t="s">
        <v>184</v>
      </c>
      <c r="X2" s="5" t="s">
        <v>184</v>
      </c>
      <c r="Y2" s="5" t="s">
        <v>185</v>
      </c>
      <c r="Z2" s="5" t="s">
        <v>185</v>
      </c>
      <c r="AA2" s="5" t="s">
        <v>186</v>
      </c>
      <c r="AB2" s="6" t="s">
        <v>186</v>
      </c>
      <c r="AC2" s="5" t="s">
        <v>187</v>
      </c>
      <c r="AD2" s="5" t="s">
        <v>187</v>
      </c>
      <c r="AE2" s="5" t="s">
        <v>188</v>
      </c>
      <c r="AF2" s="5" t="s">
        <v>188</v>
      </c>
      <c r="AG2" s="5" t="s">
        <v>189</v>
      </c>
      <c r="AH2" s="5" t="s">
        <v>190</v>
      </c>
      <c r="AI2" s="5" t="s">
        <v>190</v>
      </c>
      <c r="AJ2" s="5" t="s">
        <v>190</v>
      </c>
      <c r="AK2" s="5" t="s">
        <v>191</v>
      </c>
      <c r="AL2" s="6" t="s">
        <v>191</v>
      </c>
      <c r="AM2" s="5" t="s">
        <v>192</v>
      </c>
      <c r="AN2" s="6" t="s">
        <v>193</v>
      </c>
      <c r="AO2" s="5" t="s">
        <v>194</v>
      </c>
      <c r="AP2" s="6" t="s">
        <v>195</v>
      </c>
      <c r="AQ2" s="5" t="s">
        <v>196</v>
      </c>
      <c r="AR2" s="6" t="s">
        <v>197</v>
      </c>
      <c r="AS2" s="6" t="s">
        <v>198</v>
      </c>
      <c r="AT2" s="4" t="s">
        <v>199</v>
      </c>
      <c r="AU2" s="5" t="s">
        <v>199</v>
      </c>
      <c r="AV2" s="5" t="s">
        <v>199</v>
      </c>
      <c r="AW2" s="5" t="s">
        <v>199</v>
      </c>
      <c r="AX2" s="5" t="s">
        <v>199</v>
      </c>
      <c r="AY2" s="5" t="s">
        <v>200</v>
      </c>
      <c r="AZ2" s="5" t="s">
        <v>200</v>
      </c>
      <c r="BA2" s="5" t="s">
        <v>200</v>
      </c>
      <c r="BB2" s="5" t="s">
        <v>200</v>
      </c>
      <c r="BC2" s="5" t="s">
        <v>200</v>
      </c>
      <c r="BD2" s="5" t="s">
        <v>200</v>
      </c>
      <c r="BE2" s="5" t="s">
        <v>200</v>
      </c>
      <c r="BF2" s="5" t="s">
        <v>200</v>
      </c>
      <c r="BG2" s="5" t="s">
        <v>200</v>
      </c>
      <c r="BH2" s="5" t="s">
        <v>200</v>
      </c>
      <c r="BI2" s="5" t="s">
        <v>200</v>
      </c>
      <c r="BJ2" s="5" t="s">
        <v>200</v>
      </c>
      <c r="BK2" s="5" t="s">
        <v>200</v>
      </c>
      <c r="BL2" s="5" t="s">
        <v>200</v>
      </c>
      <c r="BM2" s="52" t="s">
        <v>200</v>
      </c>
      <c r="BN2" s="5" t="s">
        <v>201</v>
      </c>
      <c r="BO2" s="5" t="s">
        <v>201</v>
      </c>
      <c r="BP2" s="5" t="s">
        <v>201</v>
      </c>
      <c r="BQ2" s="5" t="s">
        <v>202</v>
      </c>
      <c r="BR2" s="5" t="s">
        <v>202</v>
      </c>
      <c r="BS2" s="5" t="s">
        <v>202</v>
      </c>
      <c r="BT2" s="5" t="s">
        <v>203</v>
      </c>
      <c r="BU2" s="5" t="s">
        <v>204</v>
      </c>
      <c r="BV2" s="6" t="s">
        <v>204</v>
      </c>
      <c r="BW2" s="5" t="s">
        <v>205</v>
      </c>
      <c r="BX2" s="5" t="s">
        <v>206</v>
      </c>
      <c r="BY2" s="5" t="s">
        <v>207</v>
      </c>
      <c r="BZ2" s="5" t="s">
        <v>207</v>
      </c>
      <c r="CA2" s="5" t="s">
        <v>208</v>
      </c>
      <c r="CB2" s="5" t="s">
        <v>209</v>
      </c>
      <c r="CC2" s="5" t="s">
        <v>210</v>
      </c>
      <c r="CD2" s="5" t="s">
        <v>210</v>
      </c>
      <c r="CE2" s="5" t="s">
        <v>211</v>
      </c>
      <c r="CF2" s="5" t="s">
        <v>211</v>
      </c>
      <c r="CG2" s="5" t="s">
        <v>211</v>
      </c>
      <c r="CH2" s="5" t="s">
        <v>211</v>
      </c>
      <c r="CI2" s="5" t="s">
        <v>211</v>
      </c>
      <c r="CJ2" s="4" t="s">
        <v>212</v>
      </c>
      <c r="CK2" s="5" t="s">
        <v>213</v>
      </c>
      <c r="CL2" s="5" t="s">
        <v>213</v>
      </c>
      <c r="CM2" s="5" t="s">
        <v>213</v>
      </c>
      <c r="CN2" s="4" t="s">
        <v>214</v>
      </c>
      <c r="CO2" s="4" t="s">
        <v>214</v>
      </c>
      <c r="CP2" s="4" t="s">
        <v>214</v>
      </c>
      <c r="CQ2" s="5" t="s">
        <v>215</v>
      </c>
      <c r="CR2" s="5" t="s">
        <v>215</v>
      </c>
      <c r="CS2" s="5" t="s">
        <v>215</v>
      </c>
      <c r="CT2" s="5" t="s">
        <v>215</v>
      </c>
      <c r="CU2" s="5" t="s">
        <v>215</v>
      </c>
      <c r="CV2" s="5" t="s">
        <v>215</v>
      </c>
      <c r="CW2" s="5" t="s">
        <v>216</v>
      </c>
      <c r="CX2" s="5" t="s">
        <v>216</v>
      </c>
      <c r="CY2" s="5" t="s">
        <v>216</v>
      </c>
      <c r="CZ2" s="6" t="s">
        <v>217</v>
      </c>
      <c r="DA2" s="5" t="s">
        <v>217</v>
      </c>
      <c r="DB2" s="5" t="s">
        <v>217</v>
      </c>
      <c r="DC2" s="5" t="s">
        <v>217</v>
      </c>
      <c r="DD2" s="5" t="s">
        <v>218</v>
      </c>
      <c r="DE2" s="5" t="s">
        <v>218</v>
      </c>
      <c r="DF2" s="5" t="s">
        <v>218</v>
      </c>
      <c r="DG2" s="5" t="s">
        <v>219</v>
      </c>
      <c r="DH2" s="5" t="s">
        <v>220</v>
      </c>
      <c r="DI2" s="5" t="s">
        <v>221</v>
      </c>
      <c r="DJ2" s="5" t="s">
        <v>222</v>
      </c>
      <c r="DK2" s="5" t="s">
        <v>221</v>
      </c>
      <c r="DL2" s="5" t="s">
        <v>223</v>
      </c>
      <c r="DM2" s="5" t="s">
        <v>223</v>
      </c>
      <c r="DN2" s="5" t="s">
        <v>224</v>
      </c>
      <c r="DO2" s="5" t="s">
        <v>224</v>
      </c>
      <c r="DP2" s="5" t="s">
        <v>224</v>
      </c>
      <c r="DQ2" s="5" t="s">
        <v>224</v>
      </c>
      <c r="DR2" s="5" t="s">
        <v>225</v>
      </c>
      <c r="DS2" s="5" t="s">
        <v>225</v>
      </c>
      <c r="DT2" s="5" t="s">
        <v>225</v>
      </c>
      <c r="DU2" s="5" t="s">
        <v>225</v>
      </c>
      <c r="DV2" s="5" t="s">
        <v>225</v>
      </c>
      <c r="DW2" s="5" t="s">
        <v>225</v>
      </c>
      <c r="DX2" s="5" t="s">
        <v>226</v>
      </c>
      <c r="DY2" s="5" t="s">
        <v>226</v>
      </c>
      <c r="DZ2" s="5" t="s">
        <v>227</v>
      </c>
      <c r="EA2" s="4" t="s">
        <v>227</v>
      </c>
      <c r="EB2" s="5" t="s">
        <v>228</v>
      </c>
      <c r="EC2" s="5" t="s">
        <v>228</v>
      </c>
      <c r="ED2" s="4" t="s">
        <v>229</v>
      </c>
      <c r="EE2" s="5" t="s">
        <v>230</v>
      </c>
      <c r="EF2" s="5" t="s">
        <v>230</v>
      </c>
      <c r="EG2" s="5" t="s">
        <v>230</v>
      </c>
      <c r="EH2" s="5" t="s">
        <v>230</v>
      </c>
      <c r="EI2" s="5" t="s">
        <v>231</v>
      </c>
      <c r="EJ2" s="5" t="s">
        <v>231</v>
      </c>
      <c r="EK2" s="5" t="s">
        <v>232</v>
      </c>
      <c r="EL2" s="5" t="s">
        <v>232</v>
      </c>
      <c r="EM2" s="5" t="s">
        <v>233</v>
      </c>
      <c r="EN2" s="5" t="s">
        <v>233</v>
      </c>
      <c r="EO2" s="5" t="s">
        <v>233</v>
      </c>
      <c r="EP2" s="6" t="s">
        <v>234</v>
      </c>
      <c r="EQ2" s="5" t="s">
        <v>234</v>
      </c>
      <c r="ER2" s="6" t="s">
        <v>234</v>
      </c>
      <c r="ES2" s="5" t="s">
        <v>235</v>
      </c>
      <c r="ET2" s="5" t="s">
        <v>235</v>
      </c>
      <c r="EU2" s="5" t="s">
        <v>235</v>
      </c>
      <c r="EV2" s="5" t="s">
        <v>236</v>
      </c>
      <c r="EW2" s="4" t="s">
        <v>237</v>
      </c>
      <c r="EX2" s="5" t="s">
        <v>237</v>
      </c>
      <c r="EY2" s="5" t="s">
        <v>238</v>
      </c>
      <c r="EZ2" s="5" t="s">
        <v>238</v>
      </c>
      <c r="FA2" s="4" t="s">
        <v>239</v>
      </c>
      <c r="FB2" s="5" t="s">
        <v>240</v>
      </c>
      <c r="FC2" s="5" t="s">
        <v>240</v>
      </c>
      <c r="FD2" s="5" t="s">
        <v>241</v>
      </c>
      <c r="FE2" s="5" t="s">
        <v>241</v>
      </c>
      <c r="FF2" s="5" t="s">
        <v>241</v>
      </c>
      <c r="FG2" s="5" t="s">
        <v>241</v>
      </c>
      <c r="FH2" s="5" t="s">
        <v>241</v>
      </c>
      <c r="FI2" s="6" t="s">
        <v>242</v>
      </c>
      <c r="FJ2" s="5" t="s">
        <v>242</v>
      </c>
      <c r="FK2" s="4" t="s">
        <v>242</v>
      </c>
      <c r="FL2" s="4" t="s">
        <v>242</v>
      </c>
      <c r="FM2" s="4" t="s">
        <v>242</v>
      </c>
      <c r="FN2" s="5" t="s">
        <v>242</v>
      </c>
      <c r="FO2" s="5" t="s">
        <v>242</v>
      </c>
      <c r="FP2" s="4" t="s">
        <v>242</v>
      </c>
      <c r="FQ2" s="5" t="s">
        <v>242</v>
      </c>
      <c r="FR2" s="5" t="s">
        <v>242</v>
      </c>
      <c r="FS2" s="5" t="s">
        <v>242</v>
      </c>
      <c r="FT2" s="5" t="s">
        <v>242</v>
      </c>
      <c r="FU2" s="5" t="s">
        <v>243</v>
      </c>
      <c r="FV2" s="5" t="s">
        <v>243</v>
      </c>
      <c r="FW2" s="5" t="s">
        <v>243</v>
      </c>
      <c r="FX2" s="5" t="s">
        <v>243</v>
      </c>
      <c r="FY2" s="5" t="s">
        <v>244</v>
      </c>
    </row>
    <row r="3" spans="1:255" s="7" customFormat="1" ht="30" customHeight="1" x14ac:dyDescent="0.35">
      <c r="C3" s="8" t="s">
        <v>245</v>
      </c>
      <c r="D3" s="9" t="s">
        <v>246</v>
      </c>
      <c r="E3" s="9" t="s">
        <v>247</v>
      </c>
      <c r="F3" s="9" t="s">
        <v>248</v>
      </c>
      <c r="G3" s="9" t="s">
        <v>249</v>
      </c>
      <c r="H3" s="9" t="s">
        <v>250</v>
      </c>
      <c r="I3" s="9" t="s">
        <v>251</v>
      </c>
      <c r="J3" s="9" t="s">
        <v>181</v>
      </c>
      <c r="K3" s="9" t="s">
        <v>252</v>
      </c>
      <c r="L3" s="8" t="s">
        <v>253</v>
      </c>
      <c r="M3" s="9" t="s">
        <v>254</v>
      </c>
      <c r="N3" s="10" t="s">
        <v>255</v>
      </c>
      <c r="O3" s="10" t="s">
        <v>256</v>
      </c>
      <c r="P3" s="9" t="s">
        <v>257</v>
      </c>
      <c r="Q3" s="8" t="s">
        <v>258</v>
      </c>
      <c r="R3" s="9" t="s">
        <v>259</v>
      </c>
      <c r="S3" s="9" t="s">
        <v>183</v>
      </c>
      <c r="T3" s="9" t="s">
        <v>260</v>
      </c>
      <c r="U3" s="9" t="s">
        <v>261</v>
      </c>
      <c r="V3" s="9" t="s">
        <v>262</v>
      </c>
      <c r="W3" s="9" t="s">
        <v>263</v>
      </c>
      <c r="X3" s="9" t="s">
        <v>264</v>
      </c>
      <c r="Y3" s="9" t="s">
        <v>215</v>
      </c>
      <c r="Z3" s="9" t="s">
        <v>265</v>
      </c>
      <c r="AA3" s="9" t="s">
        <v>266</v>
      </c>
      <c r="AB3" s="10" t="s">
        <v>186</v>
      </c>
      <c r="AC3" s="9" t="s">
        <v>267</v>
      </c>
      <c r="AD3" s="9" t="s">
        <v>268</v>
      </c>
      <c r="AE3" s="9" t="s">
        <v>211</v>
      </c>
      <c r="AF3" s="9" t="s">
        <v>269</v>
      </c>
      <c r="AG3" s="9" t="s">
        <v>189</v>
      </c>
      <c r="AH3" s="9" t="s">
        <v>270</v>
      </c>
      <c r="AI3" s="9" t="s">
        <v>271</v>
      </c>
      <c r="AJ3" s="9" t="s">
        <v>272</v>
      </c>
      <c r="AK3" s="9" t="s">
        <v>273</v>
      </c>
      <c r="AL3" s="10" t="s">
        <v>274</v>
      </c>
      <c r="AM3" s="9" t="s">
        <v>192</v>
      </c>
      <c r="AN3" s="10" t="s">
        <v>275</v>
      </c>
      <c r="AO3" s="9" t="s">
        <v>194</v>
      </c>
      <c r="AP3" s="10" t="s">
        <v>195</v>
      </c>
      <c r="AQ3" s="9" t="s">
        <v>196</v>
      </c>
      <c r="AR3" s="10" t="s">
        <v>197</v>
      </c>
      <c r="AS3" s="10" t="s">
        <v>198</v>
      </c>
      <c r="AT3" s="8" t="s">
        <v>276</v>
      </c>
      <c r="AU3" s="9" t="s">
        <v>210</v>
      </c>
      <c r="AV3" s="9" t="s">
        <v>277</v>
      </c>
      <c r="AW3" s="9" t="s">
        <v>199</v>
      </c>
      <c r="AX3" s="9" t="s">
        <v>278</v>
      </c>
      <c r="AY3" s="9" t="s">
        <v>279</v>
      </c>
      <c r="AZ3" s="9" t="s">
        <v>280</v>
      </c>
      <c r="BA3" s="9" t="s">
        <v>281</v>
      </c>
      <c r="BB3" s="9" t="s">
        <v>282</v>
      </c>
      <c r="BC3" s="9" t="s">
        <v>283</v>
      </c>
      <c r="BD3" s="9" t="s">
        <v>284</v>
      </c>
      <c r="BE3" s="9" t="s">
        <v>285</v>
      </c>
      <c r="BF3" s="9" t="s">
        <v>286</v>
      </c>
      <c r="BG3" s="9" t="s">
        <v>287</v>
      </c>
      <c r="BH3" s="9" t="s">
        <v>288</v>
      </c>
      <c r="BI3" s="9" t="s">
        <v>289</v>
      </c>
      <c r="BJ3" s="9" t="s">
        <v>290</v>
      </c>
      <c r="BK3" s="9" t="s">
        <v>291</v>
      </c>
      <c r="BL3" s="9" t="s">
        <v>292</v>
      </c>
      <c r="BM3" s="51" t="s">
        <v>293</v>
      </c>
      <c r="BN3" s="9" t="s">
        <v>294</v>
      </c>
      <c r="BO3" s="9" t="s">
        <v>295</v>
      </c>
      <c r="BP3" s="9" t="s">
        <v>296</v>
      </c>
      <c r="BQ3" s="9" t="s">
        <v>297</v>
      </c>
      <c r="BR3" s="9" t="s">
        <v>298</v>
      </c>
      <c r="BS3" s="9" t="s">
        <v>299</v>
      </c>
      <c r="BT3" s="9" t="s">
        <v>203</v>
      </c>
      <c r="BU3" s="9" t="s">
        <v>300</v>
      </c>
      <c r="BV3" s="10" t="s">
        <v>301</v>
      </c>
      <c r="BW3" s="9" t="s">
        <v>205</v>
      </c>
      <c r="BX3" s="9" t="s">
        <v>206</v>
      </c>
      <c r="BY3" s="9" t="s">
        <v>207</v>
      </c>
      <c r="BZ3" s="9" t="s">
        <v>302</v>
      </c>
      <c r="CA3" s="9" t="s">
        <v>303</v>
      </c>
      <c r="CB3" s="9" t="s">
        <v>209</v>
      </c>
      <c r="CC3" s="9" t="s">
        <v>304</v>
      </c>
      <c r="CD3" s="9" t="s">
        <v>305</v>
      </c>
      <c r="CE3" s="9" t="s">
        <v>306</v>
      </c>
      <c r="CF3" s="9" t="s">
        <v>307</v>
      </c>
      <c r="CG3" s="9" t="s">
        <v>308</v>
      </c>
      <c r="CH3" s="9" t="s">
        <v>309</v>
      </c>
      <c r="CI3" s="9" t="s">
        <v>310</v>
      </c>
      <c r="CJ3" s="8" t="s">
        <v>212</v>
      </c>
      <c r="CK3" s="9" t="s">
        <v>311</v>
      </c>
      <c r="CL3" s="9" t="s">
        <v>312</v>
      </c>
      <c r="CM3" s="9" t="s">
        <v>313</v>
      </c>
      <c r="CN3" s="8" t="s">
        <v>314</v>
      </c>
      <c r="CO3" s="8" t="s">
        <v>315</v>
      </c>
      <c r="CP3" s="8" t="s">
        <v>316</v>
      </c>
      <c r="CQ3" s="9" t="s">
        <v>317</v>
      </c>
      <c r="CR3" s="9" t="s">
        <v>318</v>
      </c>
      <c r="CS3" s="9" t="s">
        <v>319</v>
      </c>
      <c r="CT3" s="9" t="s">
        <v>320</v>
      </c>
      <c r="CU3" s="9" t="s">
        <v>321</v>
      </c>
      <c r="CV3" s="9" t="s">
        <v>322</v>
      </c>
      <c r="CW3" s="9" t="s">
        <v>323</v>
      </c>
      <c r="CX3" s="9" t="s">
        <v>324</v>
      </c>
      <c r="CY3" s="9" t="s">
        <v>325</v>
      </c>
      <c r="CZ3" s="10" t="s">
        <v>326</v>
      </c>
      <c r="DA3" s="9" t="s">
        <v>327</v>
      </c>
      <c r="DB3" s="9" t="s">
        <v>328</v>
      </c>
      <c r="DC3" s="9" t="s">
        <v>329</v>
      </c>
      <c r="DD3" s="9" t="s">
        <v>330</v>
      </c>
      <c r="DE3" s="9" t="s">
        <v>329</v>
      </c>
      <c r="DF3" s="9" t="s">
        <v>331</v>
      </c>
      <c r="DG3" s="9" t="s">
        <v>332</v>
      </c>
      <c r="DH3" s="9" t="s">
        <v>220</v>
      </c>
      <c r="DI3" s="9" t="s">
        <v>221</v>
      </c>
      <c r="DJ3" s="9" t="s">
        <v>196</v>
      </c>
      <c r="DK3" s="9" t="s">
        <v>333</v>
      </c>
      <c r="DL3" s="9" t="s">
        <v>223</v>
      </c>
      <c r="DM3" s="9" t="s">
        <v>334</v>
      </c>
      <c r="DN3" s="9" t="s">
        <v>335</v>
      </c>
      <c r="DO3" s="9" t="s">
        <v>336</v>
      </c>
      <c r="DP3" s="9" t="s">
        <v>337</v>
      </c>
      <c r="DQ3" s="9" t="s">
        <v>338</v>
      </c>
      <c r="DR3" s="9" t="s">
        <v>339</v>
      </c>
      <c r="DS3" s="9" t="s">
        <v>340</v>
      </c>
      <c r="DT3" s="9" t="s">
        <v>341</v>
      </c>
      <c r="DU3" s="9" t="s">
        <v>342</v>
      </c>
      <c r="DV3" s="9" t="s">
        <v>343</v>
      </c>
      <c r="DW3" s="9" t="s">
        <v>344</v>
      </c>
      <c r="DX3" s="9" t="s">
        <v>226</v>
      </c>
      <c r="DY3" s="9" t="s">
        <v>345</v>
      </c>
      <c r="DZ3" s="9" t="s">
        <v>346</v>
      </c>
      <c r="EA3" s="8" t="s">
        <v>227</v>
      </c>
      <c r="EB3" s="9" t="s">
        <v>347</v>
      </c>
      <c r="EC3" s="9" t="s">
        <v>348</v>
      </c>
      <c r="ED3" s="8" t="s">
        <v>349</v>
      </c>
      <c r="EE3" s="9" t="s">
        <v>350</v>
      </c>
      <c r="EF3" s="9" t="s">
        <v>351</v>
      </c>
      <c r="EG3" s="9" t="s">
        <v>352</v>
      </c>
      <c r="EH3" s="9" t="s">
        <v>353</v>
      </c>
      <c r="EI3" s="9" t="s">
        <v>354</v>
      </c>
      <c r="EJ3" s="9" t="s">
        <v>355</v>
      </c>
      <c r="EK3" s="9" t="s">
        <v>356</v>
      </c>
      <c r="EL3" s="9" t="s">
        <v>357</v>
      </c>
      <c r="EM3" s="9" t="s">
        <v>358</v>
      </c>
      <c r="EN3" s="9" t="s">
        <v>359</v>
      </c>
      <c r="EO3" s="9" t="s">
        <v>360</v>
      </c>
      <c r="EP3" s="10" t="s">
        <v>361</v>
      </c>
      <c r="EQ3" s="9" t="s">
        <v>362</v>
      </c>
      <c r="ER3" s="10" t="s">
        <v>363</v>
      </c>
      <c r="ES3" s="9" t="s">
        <v>364</v>
      </c>
      <c r="ET3" s="9" t="s">
        <v>220</v>
      </c>
      <c r="EU3" s="9" t="s">
        <v>365</v>
      </c>
      <c r="EV3" s="9" t="s">
        <v>366</v>
      </c>
      <c r="EW3" s="8" t="s">
        <v>367</v>
      </c>
      <c r="EX3" s="9" t="s">
        <v>368</v>
      </c>
      <c r="EY3" s="9" t="s">
        <v>369</v>
      </c>
      <c r="EZ3" s="9" t="s">
        <v>370</v>
      </c>
      <c r="FA3" s="8" t="s">
        <v>239</v>
      </c>
      <c r="FB3" s="9" t="s">
        <v>371</v>
      </c>
      <c r="FC3" s="9" t="s">
        <v>372</v>
      </c>
      <c r="FD3" s="9" t="s">
        <v>373</v>
      </c>
      <c r="FE3" s="9" t="s">
        <v>374</v>
      </c>
      <c r="FF3" s="9" t="s">
        <v>375</v>
      </c>
      <c r="FG3" s="9" t="s">
        <v>376</v>
      </c>
      <c r="FH3" s="9" t="s">
        <v>377</v>
      </c>
      <c r="FI3" s="10" t="s">
        <v>378</v>
      </c>
      <c r="FJ3" s="9" t="s">
        <v>379</v>
      </c>
      <c r="FK3" s="8" t="s">
        <v>380</v>
      </c>
      <c r="FL3" s="8" t="s">
        <v>381</v>
      </c>
      <c r="FM3" s="8" t="s">
        <v>382</v>
      </c>
      <c r="FN3" s="9" t="s">
        <v>383</v>
      </c>
      <c r="FO3" s="9" t="s">
        <v>384</v>
      </c>
      <c r="FP3" s="8" t="s">
        <v>385</v>
      </c>
      <c r="FQ3" s="9" t="s">
        <v>386</v>
      </c>
      <c r="FR3" s="9" t="s">
        <v>387</v>
      </c>
      <c r="FS3" s="9" t="s">
        <v>388</v>
      </c>
      <c r="FT3" s="9" t="s">
        <v>389</v>
      </c>
      <c r="FU3" s="9" t="s">
        <v>243</v>
      </c>
      <c r="FV3" s="9" t="s">
        <v>390</v>
      </c>
      <c r="FW3" s="9" t="s">
        <v>391</v>
      </c>
      <c r="FX3" s="9" t="s">
        <v>392</v>
      </c>
      <c r="FY3" s="9" t="s">
        <v>393</v>
      </c>
    </row>
    <row r="4" spans="1:255" x14ac:dyDescent="0.25">
      <c r="FY4" s="11"/>
    </row>
    <row r="5" spans="1:255" s="12" customFormat="1" x14ac:dyDescent="0.25">
      <c r="A5" s="12" t="s">
        <v>394</v>
      </c>
      <c r="C5" s="13">
        <v>6557.7</v>
      </c>
      <c r="D5" s="13">
        <v>35630.800000000003</v>
      </c>
      <c r="E5" s="13">
        <v>5515.9</v>
      </c>
      <c r="F5" s="13">
        <v>22473</v>
      </c>
      <c r="G5" s="13">
        <v>1315</v>
      </c>
      <c r="H5" s="13">
        <v>1141</v>
      </c>
      <c r="I5" s="13">
        <v>7739.1</v>
      </c>
      <c r="J5" s="13">
        <v>2171.3000000000002</v>
      </c>
      <c r="K5" s="13">
        <v>257.7</v>
      </c>
      <c r="L5" s="13">
        <v>2250</v>
      </c>
      <c r="M5" s="13">
        <v>1068.3</v>
      </c>
      <c r="N5" s="13">
        <v>51743.3</v>
      </c>
      <c r="O5" s="13">
        <v>13527.5</v>
      </c>
      <c r="P5" s="13">
        <v>312</v>
      </c>
      <c r="Q5" s="13">
        <v>36612.300000000003</v>
      </c>
      <c r="R5" s="13">
        <v>5341.8</v>
      </c>
      <c r="S5" s="13">
        <v>1647.3</v>
      </c>
      <c r="T5" s="13">
        <v>161.30000000000001</v>
      </c>
      <c r="U5" s="13">
        <v>52.5</v>
      </c>
      <c r="V5" s="13">
        <v>264.89999999999998</v>
      </c>
      <c r="W5" s="13">
        <v>132.6</v>
      </c>
      <c r="X5" s="13">
        <v>50</v>
      </c>
      <c r="Y5" s="13">
        <v>780</v>
      </c>
      <c r="Z5" s="13">
        <v>223.8</v>
      </c>
      <c r="AA5" s="13">
        <v>31156.7</v>
      </c>
      <c r="AB5" s="13">
        <v>27908.6</v>
      </c>
      <c r="AC5" s="13">
        <v>947.9</v>
      </c>
      <c r="AD5" s="13">
        <v>1247.2</v>
      </c>
      <c r="AE5" s="13">
        <v>94.4</v>
      </c>
      <c r="AF5" s="13">
        <v>177</v>
      </c>
      <c r="AG5" s="13">
        <v>634</v>
      </c>
      <c r="AH5" s="13">
        <v>1006.6</v>
      </c>
      <c r="AI5" s="13">
        <v>366</v>
      </c>
      <c r="AJ5" s="13">
        <v>151.5</v>
      </c>
      <c r="AK5" s="13">
        <v>180.1</v>
      </c>
      <c r="AL5" s="13">
        <v>272</v>
      </c>
      <c r="AM5" s="13">
        <v>388.3</v>
      </c>
      <c r="AN5" s="13">
        <v>331</v>
      </c>
      <c r="AO5" s="13">
        <v>4492.5</v>
      </c>
      <c r="AP5" s="13">
        <v>84690.1</v>
      </c>
      <c r="AQ5" s="13">
        <v>248</v>
      </c>
      <c r="AR5" s="13">
        <v>62221.32</v>
      </c>
      <c r="AS5" s="13">
        <v>6418.3</v>
      </c>
      <c r="AT5" s="13">
        <v>2386.1</v>
      </c>
      <c r="AU5" s="13">
        <v>281</v>
      </c>
      <c r="AV5" s="13">
        <v>333</v>
      </c>
      <c r="AW5" s="13">
        <v>250.8</v>
      </c>
      <c r="AX5" s="13">
        <v>70.2</v>
      </c>
      <c r="AY5" s="13">
        <v>430</v>
      </c>
      <c r="AZ5" s="13">
        <v>12624.1</v>
      </c>
      <c r="BA5" s="13">
        <v>9335.2999999999993</v>
      </c>
      <c r="BB5" s="13">
        <v>7852.9</v>
      </c>
      <c r="BC5" s="13">
        <v>22740.1</v>
      </c>
      <c r="BD5" s="13">
        <v>3616</v>
      </c>
      <c r="BE5" s="13">
        <v>1312.9</v>
      </c>
      <c r="BF5" s="13">
        <v>25681.9</v>
      </c>
      <c r="BG5" s="13">
        <v>936.9</v>
      </c>
      <c r="BH5" s="13">
        <v>616</v>
      </c>
      <c r="BI5" s="13">
        <v>270.5</v>
      </c>
      <c r="BJ5" s="13">
        <v>6327.2</v>
      </c>
      <c r="BK5" s="13">
        <v>29321.1</v>
      </c>
      <c r="BL5" s="13">
        <v>128.19999999999999</v>
      </c>
      <c r="BM5" s="13">
        <v>317</v>
      </c>
      <c r="BN5" s="13">
        <v>3328.2</v>
      </c>
      <c r="BO5" s="13">
        <v>1310.9</v>
      </c>
      <c r="BP5" s="13">
        <v>184.4</v>
      </c>
      <c r="BQ5" s="13">
        <v>5690.9</v>
      </c>
      <c r="BR5" s="13">
        <v>4536</v>
      </c>
      <c r="BS5" s="13">
        <v>1135.5</v>
      </c>
      <c r="BT5" s="13">
        <v>406.1</v>
      </c>
      <c r="BU5" s="13">
        <v>403.1</v>
      </c>
      <c r="BV5" s="13">
        <v>1251.2</v>
      </c>
      <c r="BW5" s="13">
        <v>1999.1</v>
      </c>
      <c r="BX5" s="13">
        <v>78</v>
      </c>
      <c r="BY5" s="13">
        <v>474.2</v>
      </c>
      <c r="BZ5" s="13">
        <v>217.3</v>
      </c>
      <c r="CA5" s="13">
        <v>164.9</v>
      </c>
      <c r="CB5" s="13">
        <v>75893.100000000006</v>
      </c>
      <c r="CC5" s="13">
        <v>191</v>
      </c>
      <c r="CD5" s="13">
        <v>231.1</v>
      </c>
      <c r="CE5" s="13">
        <v>153.6</v>
      </c>
      <c r="CF5" s="13">
        <v>127.7</v>
      </c>
      <c r="CG5" s="13">
        <v>202.6</v>
      </c>
      <c r="CH5" s="13">
        <v>107</v>
      </c>
      <c r="CI5" s="13">
        <v>709</v>
      </c>
      <c r="CJ5" s="13">
        <v>930</v>
      </c>
      <c r="CK5" s="13">
        <v>5368.7</v>
      </c>
      <c r="CL5" s="13">
        <v>1320.7</v>
      </c>
      <c r="CM5" s="13">
        <v>744.7</v>
      </c>
      <c r="CN5" s="13">
        <v>29728.7</v>
      </c>
      <c r="CO5" s="13">
        <v>14792.3</v>
      </c>
      <c r="CP5" s="13">
        <v>1013.4</v>
      </c>
      <c r="CQ5" s="13">
        <v>815.5</v>
      </c>
      <c r="CR5" s="13">
        <v>242</v>
      </c>
      <c r="CS5" s="13">
        <v>320.60000000000002</v>
      </c>
      <c r="CT5" s="13">
        <v>105.8</v>
      </c>
      <c r="CU5" s="13">
        <v>448.3</v>
      </c>
      <c r="CV5" s="13">
        <v>50</v>
      </c>
      <c r="CW5" s="13">
        <v>193</v>
      </c>
      <c r="CX5" s="13">
        <v>465.3</v>
      </c>
      <c r="CY5" s="13">
        <v>50</v>
      </c>
      <c r="CZ5" s="13">
        <v>1925.3</v>
      </c>
      <c r="DA5" s="13">
        <v>201.1</v>
      </c>
      <c r="DB5" s="13">
        <v>316</v>
      </c>
      <c r="DC5" s="13">
        <v>173</v>
      </c>
      <c r="DD5" s="13">
        <v>151.80000000000001</v>
      </c>
      <c r="DE5" s="13">
        <v>317.7</v>
      </c>
      <c r="DF5" s="13">
        <v>20284.599999999999</v>
      </c>
      <c r="DG5" s="13">
        <v>88</v>
      </c>
      <c r="DH5" s="13">
        <v>1947.5</v>
      </c>
      <c r="DI5" s="13">
        <v>2472</v>
      </c>
      <c r="DJ5" s="13">
        <v>641</v>
      </c>
      <c r="DK5" s="13">
        <v>467.1</v>
      </c>
      <c r="DL5" s="13">
        <v>5735.8</v>
      </c>
      <c r="DM5" s="13">
        <v>244.5</v>
      </c>
      <c r="DN5" s="13">
        <v>1311.8</v>
      </c>
      <c r="DO5" s="13">
        <v>3209</v>
      </c>
      <c r="DP5" s="13">
        <v>209</v>
      </c>
      <c r="DQ5" s="13">
        <v>834.5</v>
      </c>
      <c r="DR5" s="13">
        <v>1370.5</v>
      </c>
      <c r="DS5" s="13">
        <v>678.8</v>
      </c>
      <c r="DT5" s="13">
        <v>173</v>
      </c>
      <c r="DU5" s="13">
        <v>357.1</v>
      </c>
      <c r="DV5" s="13">
        <v>216</v>
      </c>
      <c r="DW5" s="13">
        <v>314.39999999999998</v>
      </c>
      <c r="DX5" s="13">
        <v>167.6</v>
      </c>
      <c r="DY5" s="13">
        <v>315.5</v>
      </c>
      <c r="DZ5" s="13">
        <v>746.6</v>
      </c>
      <c r="EA5" s="13">
        <v>556.6</v>
      </c>
      <c r="EB5" s="13">
        <v>574.29999999999995</v>
      </c>
      <c r="EC5" s="13">
        <v>304.7</v>
      </c>
      <c r="ED5" s="13">
        <v>1589.1</v>
      </c>
      <c r="EE5" s="13">
        <v>203</v>
      </c>
      <c r="EF5" s="13">
        <v>1448.2</v>
      </c>
      <c r="EG5" s="13">
        <v>257</v>
      </c>
      <c r="EH5" s="13">
        <v>250.7</v>
      </c>
      <c r="EI5" s="13">
        <v>14528.3</v>
      </c>
      <c r="EJ5" s="13">
        <v>10279.700000000001</v>
      </c>
      <c r="EK5" s="13">
        <v>673.8</v>
      </c>
      <c r="EL5" s="13">
        <v>463.6</v>
      </c>
      <c r="EM5" s="13">
        <v>398.2</v>
      </c>
      <c r="EN5" s="13">
        <v>1027.5999999999999</v>
      </c>
      <c r="EO5" s="13">
        <v>332</v>
      </c>
      <c r="EP5" s="13">
        <v>424.5</v>
      </c>
      <c r="EQ5" s="13">
        <v>2598</v>
      </c>
      <c r="ER5" s="13">
        <v>315.60000000000002</v>
      </c>
      <c r="ES5" s="13">
        <v>173.5</v>
      </c>
      <c r="ET5" s="13">
        <v>193</v>
      </c>
      <c r="EU5" s="13">
        <v>581.5</v>
      </c>
      <c r="EV5" s="13">
        <v>78.7</v>
      </c>
      <c r="EW5" s="13">
        <v>875.6</v>
      </c>
      <c r="EX5" s="13">
        <v>173</v>
      </c>
      <c r="EY5" s="13">
        <v>588.29999999999995</v>
      </c>
      <c r="EZ5" s="13">
        <v>126.6</v>
      </c>
      <c r="FA5" s="13">
        <v>3497.7</v>
      </c>
      <c r="FB5" s="13">
        <v>313.7</v>
      </c>
      <c r="FC5" s="13">
        <v>2117.3000000000002</v>
      </c>
      <c r="FD5" s="13">
        <v>425</v>
      </c>
      <c r="FE5" s="13">
        <v>85.4</v>
      </c>
      <c r="FF5" s="13">
        <v>200.2</v>
      </c>
      <c r="FG5" s="13">
        <v>126.2</v>
      </c>
      <c r="FH5" s="13">
        <v>74</v>
      </c>
      <c r="FI5" s="13">
        <v>1785.9</v>
      </c>
      <c r="FJ5" s="13">
        <v>2045.2</v>
      </c>
      <c r="FK5" s="13">
        <v>2603.6999999999998</v>
      </c>
      <c r="FL5" s="13">
        <v>8245.9</v>
      </c>
      <c r="FM5" s="13">
        <v>3828.3</v>
      </c>
      <c r="FN5" s="13">
        <v>22051.7</v>
      </c>
      <c r="FO5" s="13">
        <v>1102.3</v>
      </c>
      <c r="FP5" s="13">
        <v>2366</v>
      </c>
      <c r="FQ5" s="13">
        <v>1002.2</v>
      </c>
      <c r="FR5" s="13">
        <v>174.9</v>
      </c>
      <c r="FS5" s="13">
        <v>191.5</v>
      </c>
      <c r="FT5" s="13">
        <v>60.1</v>
      </c>
      <c r="FU5" s="13">
        <v>834</v>
      </c>
      <c r="FV5" s="13">
        <v>697.5</v>
      </c>
      <c r="FW5" s="13">
        <v>169</v>
      </c>
      <c r="FX5" s="13">
        <v>61.2</v>
      </c>
      <c r="FY5" s="14">
        <v>21744.7</v>
      </c>
      <c r="FZ5" s="13">
        <f>SUM(C5:FY5)</f>
        <v>859803.6199999993</v>
      </c>
      <c r="GA5" s="13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</row>
    <row r="6" spans="1:255" ht="16.5" customHeight="1" x14ac:dyDescent="0.25">
      <c r="A6" t="s">
        <v>395</v>
      </c>
      <c r="C6" s="14">
        <v>4701.2</v>
      </c>
      <c r="D6" s="14">
        <v>18535.900000000001</v>
      </c>
      <c r="E6" s="14">
        <v>4814.6000000000004</v>
      </c>
      <c r="F6" s="14">
        <v>9176.7000000000007</v>
      </c>
      <c r="G6" s="14">
        <v>494</v>
      </c>
      <c r="H6" s="14">
        <v>386.8</v>
      </c>
      <c r="I6" s="14">
        <v>6304.6</v>
      </c>
      <c r="J6" s="14">
        <v>1382.9</v>
      </c>
      <c r="K6" s="14">
        <v>136.5</v>
      </c>
      <c r="L6" s="14">
        <v>1345.7</v>
      </c>
      <c r="M6" s="14">
        <v>898.2</v>
      </c>
      <c r="N6" s="14">
        <v>15327.4</v>
      </c>
      <c r="O6" s="14">
        <v>2150</v>
      </c>
      <c r="P6" s="14">
        <v>133.80000000000001</v>
      </c>
      <c r="Q6" s="14">
        <v>28793.599999999999</v>
      </c>
      <c r="R6" s="14">
        <v>2349.5</v>
      </c>
      <c r="S6" s="14">
        <v>881.8</v>
      </c>
      <c r="T6" s="14">
        <v>93.9</v>
      </c>
      <c r="U6" s="14">
        <v>36.1</v>
      </c>
      <c r="V6" s="14">
        <v>166.1</v>
      </c>
      <c r="W6" s="14">
        <v>71.599999999999994</v>
      </c>
      <c r="X6" s="14">
        <v>11.8</v>
      </c>
      <c r="Y6" s="14">
        <v>528.70000000000005</v>
      </c>
      <c r="Z6" s="14">
        <v>101.2</v>
      </c>
      <c r="AA6" s="14">
        <v>10470.9</v>
      </c>
      <c r="AB6" s="14">
        <v>7074.3</v>
      </c>
      <c r="AC6" s="14">
        <v>285.5</v>
      </c>
      <c r="AD6" s="14">
        <v>419.2</v>
      </c>
      <c r="AE6" s="14">
        <v>39.799999999999997</v>
      </c>
      <c r="AF6" s="14">
        <v>71.099999999999994</v>
      </c>
      <c r="AG6" s="14">
        <v>169.5</v>
      </c>
      <c r="AH6" s="14">
        <v>644.29999999999995</v>
      </c>
      <c r="AI6" s="14">
        <v>182.3</v>
      </c>
      <c r="AJ6" s="14">
        <v>118.2</v>
      </c>
      <c r="AK6" s="14">
        <v>154.19999999999999</v>
      </c>
      <c r="AL6" s="14">
        <v>218.3</v>
      </c>
      <c r="AM6" s="14">
        <v>226.9</v>
      </c>
      <c r="AN6" s="14">
        <v>129.4</v>
      </c>
      <c r="AO6" s="14">
        <v>2297.1999999999998</v>
      </c>
      <c r="AP6" s="14">
        <v>51647.199999999997</v>
      </c>
      <c r="AQ6" s="14">
        <v>136.4</v>
      </c>
      <c r="AR6" s="14">
        <v>6761.7</v>
      </c>
      <c r="AS6" s="14">
        <v>2437.9</v>
      </c>
      <c r="AT6" s="14">
        <v>345.1</v>
      </c>
      <c r="AU6" s="14">
        <v>123.5</v>
      </c>
      <c r="AV6" s="14">
        <v>199.5</v>
      </c>
      <c r="AW6" s="14">
        <v>60.9</v>
      </c>
      <c r="AX6" s="14">
        <v>0</v>
      </c>
      <c r="AY6" s="14">
        <v>226.9</v>
      </c>
      <c r="AZ6" s="14">
        <v>6981</v>
      </c>
      <c r="BA6" s="14">
        <v>3179.5</v>
      </c>
      <c r="BB6" s="14">
        <v>3488.4</v>
      </c>
      <c r="BC6" s="14">
        <v>14257.1</v>
      </c>
      <c r="BD6" s="14">
        <v>391.7</v>
      </c>
      <c r="BE6" s="14">
        <v>294.7</v>
      </c>
      <c r="BF6" s="14">
        <v>3338</v>
      </c>
      <c r="BG6" s="14">
        <v>559</v>
      </c>
      <c r="BH6" s="14">
        <v>176</v>
      </c>
      <c r="BI6" s="14">
        <v>176</v>
      </c>
      <c r="BJ6" s="14">
        <v>648.79999999999995</v>
      </c>
      <c r="BK6" s="14">
        <v>10369.5</v>
      </c>
      <c r="BL6" s="14">
        <v>61.4</v>
      </c>
      <c r="BM6" s="14">
        <v>151.69999999999999</v>
      </c>
      <c r="BN6" s="14">
        <v>1889.9</v>
      </c>
      <c r="BO6" s="14">
        <v>683.8</v>
      </c>
      <c r="BP6" s="14">
        <v>102.6</v>
      </c>
      <c r="BQ6" s="14">
        <v>2223</v>
      </c>
      <c r="BR6" s="14">
        <v>1848.6</v>
      </c>
      <c r="BS6" s="14">
        <v>634.4</v>
      </c>
      <c r="BT6" s="14">
        <v>114.2</v>
      </c>
      <c r="BU6" s="14">
        <v>137.80000000000001</v>
      </c>
      <c r="BV6" s="14">
        <v>294</v>
      </c>
      <c r="BW6" s="14">
        <v>454</v>
      </c>
      <c r="BX6" s="14">
        <v>27.2</v>
      </c>
      <c r="BY6" s="14">
        <v>375.4</v>
      </c>
      <c r="BZ6" s="14">
        <v>116.3</v>
      </c>
      <c r="CA6" s="14">
        <v>56.5</v>
      </c>
      <c r="CB6" s="14">
        <v>24205.5</v>
      </c>
      <c r="CC6" s="14">
        <v>89.4</v>
      </c>
      <c r="CD6" s="14">
        <v>32.1</v>
      </c>
      <c r="CE6" s="14">
        <v>66.5</v>
      </c>
      <c r="CF6" s="14">
        <v>65.3</v>
      </c>
      <c r="CG6" s="14">
        <v>101.7</v>
      </c>
      <c r="CH6" s="14">
        <v>71.3</v>
      </c>
      <c r="CI6" s="14">
        <v>453.4</v>
      </c>
      <c r="CJ6" s="14">
        <v>485.2</v>
      </c>
      <c r="CK6" s="14">
        <v>1895.2</v>
      </c>
      <c r="CL6" s="14">
        <v>476.6</v>
      </c>
      <c r="CM6" s="14">
        <v>475.1</v>
      </c>
      <c r="CN6" s="14">
        <v>8812.2999999999993</v>
      </c>
      <c r="CO6" s="14">
        <v>5192.8</v>
      </c>
      <c r="CP6" s="14">
        <v>332.8</v>
      </c>
      <c r="CQ6" s="14">
        <v>617</v>
      </c>
      <c r="CR6" s="14">
        <v>120.7</v>
      </c>
      <c r="CS6" s="14">
        <v>124.4</v>
      </c>
      <c r="CT6" s="14">
        <v>86.1</v>
      </c>
      <c r="CU6" s="14">
        <v>153.30000000000001</v>
      </c>
      <c r="CV6" s="14">
        <v>6.7</v>
      </c>
      <c r="CW6" s="14">
        <v>76.900000000000006</v>
      </c>
      <c r="CX6" s="14">
        <v>224.4</v>
      </c>
      <c r="CY6" s="14">
        <v>21.3</v>
      </c>
      <c r="CZ6" s="14">
        <v>1056.3</v>
      </c>
      <c r="DA6" s="14">
        <v>63.6</v>
      </c>
      <c r="DB6" s="14">
        <v>81.900000000000006</v>
      </c>
      <c r="DC6" s="14">
        <v>49.7</v>
      </c>
      <c r="DD6" s="14">
        <v>68.2</v>
      </c>
      <c r="DE6" s="14">
        <v>79.599999999999994</v>
      </c>
      <c r="DF6" s="14">
        <v>9465.9</v>
      </c>
      <c r="DG6" s="14">
        <v>36.200000000000003</v>
      </c>
      <c r="DH6" s="14">
        <v>896.8</v>
      </c>
      <c r="DI6" s="14">
        <v>1619.8</v>
      </c>
      <c r="DJ6" s="14">
        <v>263.39999999999998</v>
      </c>
      <c r="DK6" s="14">
        <v>255.9</v>
      </c>
      <c r="DL6" s="14">
        <v>3112.2</v>
      </c>
      <c r="DM6" s="14">
        <v>138.6</v>
      </c>
      <c r="DN6" s="14">
        <v>807.7</v>
      </c>
      <c r="DO6" s="14">
        <v>2108.1</v>
      </c>
      <c r="DP6" s="14">
        <v>94.4</v>
      </c>
      <c r="DQ6" s="14">
        <v>318</v>
      </c>
      <c r="DR6" s="14">
        <v>1044.3</v>
      </c>
      <c r="DS6" s="14">
        <v>496.8</v>
      </c>
      <c r="DT6" s="14">
        <v>136.80000000000001</v>
      </c>
      <c r="DU6" s="14">
        <v>171</v>
      </c>
      <c r="DV6" s="14">
        <v>110.6</v>
      </c>
      <c r="DW6" s="14">
        <v>163.5</v>
      </c>
      <c r="DX6" s="14">
        <v>28.6</v>
      </c>
      <c r="DY6" s="14">
        <v>60.9</v>
      </c>
      <c r="DZ6" s="14">
        <v>157.9</v>
      </c>
      <c r="EA6" s="14">
        <v>203.3</v>
      </c>
      <c r="EB6" s="14">
        <v>324.7</v>
      </c>
      <c r="EC6" s="14">
        <v>93.3</v>
      </c>
      <c r="ED6" s="14">
        <v>48.7</v>
      </c>
      <c r="EE6" s="14">
        <v>140.6</v>
      </c>
      <c r="EF6" s="14">
        <v>1007.8</v>
      </c>
      <c r="EG6" s="14">
        <v>161</v>
      </c>
      <c r="EH6" s="14">
        <v>87.9</v>
      </c>
      <c r="EI6" s="14">
        <v>11357.7</v>
      </c>
      <c r="EJ6" s="14">
        <v>5097.2</v>
      </c>
      <c r="EK6" s="14">
        <v>244</v>
      </c>
      <c r="EL6" s="14">
        <v>191.8</v>
      </c>
      <c r="EM6" s="14">
        <v>198.1</v>
      </c>
      <c r="EN6" s="14">
        <v>665.9</v>
      </c>
      <c r="EO6" s="14">
        <v>136.4</v>
      </c>
      <c r="EP6" s="14">
        <v>115.7</v>
      </c>
      <c r="EQ6" s="14">
        <v>294.2</v>
      </c>
      <c r="ER6" s="14">
        <v>102.6</v>
      </c>
      <c r="ES6" s="14">
        <v>70.8</v>
      </c>
      <c r="ET6" s="14">
        <v>113.1</v>
      </c>
      <c r="EU6" s="14">
        <v>509.7</v>
      </c>
      <c r="EV6" s="14">
        <v>44.4</v>
      </c>
      <c r="EW6" s="14">
        <v>164.1</v>
      </c>
      <c r="EX6" s="14">
        <v>53</v>
      </c>
      <c r="EY6" s="14">
        <v>278.3</v>
      </c>
      <c r="EZ6" s="14">
        <v>63.8</v>
      </c>
      <c r="FA6" s="14">
        <v>1299.5999999999999</v>
      </c>
      <c r="FB6" s="14">
        <v>175.1</v>
      </c>
      <c r="FC6" s="14">
        <v>559.1</v>
      </c>
      <c r="FD6" s="14">
        <v>243.1</v>
      </c>
      <c r="FE6" s="14">
        <v>42.7</v>
      </c>
      <c r="FF6" s="14">
        <v>106.5</v>
      </c>
      <c r="FG6" s="14">
        <v>48.4</v>
      </c>
      <c r="FH6" s="14">
        <v>42.4</v>
      </c>
      <c r="FI6" s="14">
        <v>832.8</v>
      </c>
      <c r="FJ6" s="14">
        <v>604.5</v>
      </c>
      <c r="FK6" s="14">
        <v>1275.5999999999999</v>
      </c>
      <c r="FL6" s="14">
        <v>1577.8</v>
      </c>
      <c r="FM6" s="14">
        <v>926</v>
      </c>
      <c r="FN6" s="14">
        <v>15063.3</v>
      </c>
      <c r="FO6" s="14">
        <v>450.4</v>
      </c>
      <c r="FP6" s="14">
        <v>1386.2</v>
      </c>
      <c r="FQ6" s="14">
        <v>410.5</v>
      </c>
      <c r="FR6" s="14">
        <v>69.599999999999994</v>
      </c>
      <c r="FS6" s="14">
        <v>23.8</v>
      </c>
      <c r="FT6" s="14">
        <v>20.7</v>
      </c>
      <c r="FU6" s="14">
        <v>516.79999999999995</v>
      </c>
      <c r="FV6" s="14">
        <v>360.1</v>
      </c>
      <c r="FW6" s="14">
        <v>90.4</v>
      </c>
      <c r="FX6" s="14">
        <v>26.4</v>
      </c>
      <c r="FY6" s="14"/>
      <c r="FZ6" s="13">
        <f>SUM(C6:FY6)</f>
        <v>351285.89999999985</v>
      </c>
      <c r="GA6" s="13"/>
      <c r="GB6" s="13"/>
      <c r="GC6" s="13"/>
      <c r="GD6" s="13"/>
    </row>
    <row r="7" spans="1:255" x14ac:dyDescent="0.25">
      <c r="C7" s="15"/>
      <c r="D7" s="15"/>
      <c r="E7" s="15"/>
      <c r="F7" s="15"/>
      <c r="G7" s="15"/>
      <c r="H7" s="16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7"/>
      <c r="FX7" s="15"/>
      <c r="FY7" s="17"/>
    </row>
    <row r="8" spans="1:255" x14ac:dyDescent="0.25">
      <c r="A8" t="s">
        <v>396</v>
      </c>
      <c r="C8" s="17">
        <v>72550693.405990899</v>
      </c>
      <c r="D8" s="17">
        <v>373503138.0344131</v>
      </c>
      <c r="E8" s="17">
        <v>62563018.397784784</v>
      </c>
      <c r="F8" s="17">
        <v>231321560.62025738</v>
      </c>
      <c r="G8" s="17">
        <v>14393918.150578665</v>
      </c>
      <c r="H8" s="17">
        <v>12438420.238933271</v>
      </c>
      <c r="I8" s="17">
        <v>85877813.719019637</v>
      </c>
      <c r="J8" s="17">
        <v>22416858.313800015</v>
      </c>
      <c r="K8" s="17">
        <v>3836591.1149991327</v>
      </c>
      <c r="L8" s="17">
        <v>24861784.443930887</v>
      </c>
      <c r="M8" s="17">
        <v>13583354.164969461</v>
      </c>
      <c r="N8" s="17">
        <v>547075456.23410571</v>
      </c>
      <c r="O8" s="17">
        <v>136725829.6914264</v>
      </c>
      <c r="P8" s="17">
        <v>4584646.3739988813</v>
      </c>
      <c r="Q8" s="17">
        <v>419781338.73346186</v>
      </c>
      <c r="R8" s="17">
        <v>54072682.835825622</v>
      </c>
      <c r="S8" s="17">
        <v>17663375.208215337</v>
      </c>
      <c r="T8" s="17">
        <v>2897846.9954956369</v>
      </c>
      <c r="U8" s="17">
        <v>1142946.1991827511</v>
      </c>
      <c r="V8" s="17">
        <v>3837608.3831941183</v>
      </c>
      <c r="W8" s="17">
        <v>2481894.2741634632</v>
      </c>
      <c r="X8" s="17">
        <v>1037300.8258976385</v>
      </c>
      <c r="Y8" s="17">
        <v>8395046.2095641028</v>
      </c>
      <c r="Z8" s="17">
        <v>3413325.2378861685</v>
      </c>
      <c r="AA8" s="17">
        <v>323456596.90009516</v>
      </c>
      <c r="AB8" s="17">
        <v>292712288.53703016</v>
      </c>
      <c r="AC8" s="17">
        <v>10217137.257107783</v>
      </c>
      <c r="AD8" s="17">
        <v>12860098.608841233</v>
      </c>
      <c r="AE8" s="17">
        <v>1856364.773618931</v>
      </c>
      <c r="AF8" s="17">
        <v>3108448.4851762974</v>
      </c>
      <c r="AG8" s="17">
        <v>7384806.9267088119</v>
      </c>
      <c r="AH8" s="17">
        <v>10783318.181739086</v>
      </c>
      <c r="AI8" s="17">
        <v>4660207.4107406344</v>
      </c>
      <c r="AJ8" s="17">
        <v>2901647.5754681355</v>
      </c>
      <c r="AK8" s="17">
        <v>3231462.8446255694</v>
      </c>
      <c r="AL8" s="17">
        <v>4017718.0521788001</v>
      </c>
      <c r="AM8" s="17">
        <v>4895994.9512108378</v>
      </c>
      <c r="AN8" s="17">
        <v>4478775.8227245677</v>
      </c>
      <c r="AO8" s="17">
        <v>46001021.850027919</v>
      </c>
      <c r="AP8" s="17">
        <v>932320708.83021247</v>
      </c>
      <c r="AQ8" s="17">
        <v>3935700.4495641151</v>
      </c>
      <c r="AR8" s="17">
        <v>631225162.30433476</v>
      </c>
      <c r="AS8" s="17">
        <v>71218138.212331399</v>
      </c>
      <c r="AT8" s="17">
        <v>24673255.870609891</v>
      </c>
      <c r="AU8" s="17">
        <v>4257135.7977216542</v>
      </c>
      <c r="AV8" s="17">
        <v>4804130.1578168385</v>
      </c>
      <c r="AW8" s="17">
        <v>3928116.1134882946</v>
      </c>
      <c r="AX8" s="17">
        <v>1486872.3532532295</v>
      </c>
      <c r="AY8" s="17">
        <v>5480732.7413637778</v>
      </c>
      <c r="AZ8" s="17">
        <v>132023044.60189526</v>
      </c>
      <c r="BA8" s="17">
        <v>93568927.618715331</v>
      </c>
      <c r="BB8" s="17">
        <v>79304184.720602989</v>
      </c>
      <c r="BC8" s="17">
        <v>237670354.17081678</v>
      </c>
      <c r="BD8" s="17">
        <v>36283533.877976306</v>
      </c>
      <c r="BE8" s="17">
        <v>13971398.312144272</v>
      </c>
      <c r="BF8" s="17">
        <v>257203787.14486453</v>
      </c>
      <c r="BG8" s="17">
        <v>10766488.031913865</v>
      </c>
      <c r="BH8" s="17">
        <v>7132444.2425615154</v>
      </c>
      <c r="BI8" s="17">
        <v>4181750.60929769</v>
      </c>
      <c r="BJ8" s="17">
        <v>63484574.50743787</v>
      </c>
      <c r="BK8" s="17">
        <v>296650146.25158399</v>
      </c>
      <c r="BL8" s="17">
        <v>2519211.3092127265</v>
      </c>
      <c r="BM8" s="17">
        <v>4457527.9453653814</v>
      </c>
      <c r="BN8" s="17">
        <v>33582482.472790092</v>
      </c>
      <c r="BO8" s="17">
        <v>13748811.976494076</v>
      </c>
      <c r="BP8" s="17">
        <v>3254926.7769959942</v>
      </c>
      <c r="BQ8" s="17">
        <v>62820569.588839807</v>
      </c>
      <c r="BR8" s="17">
        <v>46559807.616052076</v>
      </c>
      <c r="BS8" s="17">
        <v>12916248.335633699</v>
      </c>
      <c r="BT8" s="17">
        <v>5294596.5340528237</v>
      </c>
      <c r="BU8" s="17">
        <v>5351299.2144494159</v>
      </c>
      <c r="BV8" s="17">
        <v>13433689.51</v>
      </c>
      <c r="BW8" s="17">
        <v>20842373.333638296</v>
      </c>
      <c r="BX8" s="17">
        <v>1737124.9757183809</v>
      </c>
      <c r="BY8" s="17">
        <v>5489249.9014275642</v>
      </c>
      <c r="BZ8" s="17">
        <v>3424190.4942468964</v>
      </c>
      <c r="CA8" s="17">
        <v>3041204.5137266023</v>
      </c>
      <c r="CB8" s="17">
        <v>783055348.19506729</v>
      </c>
      <c r="CC8" s="17">
        <v>3149024.6059043631</v>
      </c>
      <c r="CD8" s="17">
        <v>3329940.1273938981</v>
      </c>
      <c r="CE8" s="17">
        <v>2737701.7464284995</v>
      </c>
      <c r="CF8" s="17">
        <v>2334175.1210881555</v>
      </c>
      <c r="CG8" s="17">
        <v>3330910.7238722271</v>
      </c>
      <c r="CH8" s="17">
        <v>2141164.3500639508</v>
      </c>
      <c r="CI8" s="17">
        <v>7845704.2552300971</v>
      </c>
      <c r="CJ8" s="17">
        <v>10547084.272222614</v>
      </c>
      <c r="CK8" s="17">
        <v>55567148.016336471</v>
      </c>
      <c r="CL8" s="17">
        <v>14557670.352536479</v>
      </c>
      <c r="CM8" s="17">
        <v>9119209.2018623892</v>
      </c>
      <c r="CN8" s="17">
        <v>297980662.09177852</v>
      </c>
      <c r="CO8" s="17">
        <v>148428351.27042806</v>
      </c>
      <c r="CP8" s="17">
        <v>11291487.00917404</v>
      </c>
      <c r="CQ8" s="17">
        <v>9668155.4950202983</v>
      </c>
      <c r="CR8" s="17">
        <v>3725780.2330644759</v>
      </c>
      <c r="CS8" s="17">
        <v>4320612.1478378223</v>
      </c>
      <c r="CT8" s="17">
        <v>2138046.4608483426</v>
      </c>
      <c r="CU8" s="17">
        <v>4526786.8827826232</v>
      </c>
      <c r="CV8" s="17">
        <v>979323.12460468523</v>
      </c>
      <c r="CW8" s="17">
        <v>3264919.2988347914</v>
      </c>
      <c r="CX8" s="17">
        <v>5444714.2451883256</v>
      </c>
      <c r="CY8" s="17">
        <v>1069900.8378631547</v>
      </c>
      <c r="CZ8" s="17">
        <v>20099216.891983319</v>
      </c>
      <c r="DA8" s="17">
        <v>3331948.9899097839</v>
      </c>
      <c r="DB8" s="17">
        <v>4309808.969487058</v>
      </c>
      <c r="DC8" s="17">
        <v>3045824.3245762251</v>
      </c>
      <c r="DD8" s="17">
        <v>2823756.6543416567</v>
      </c>
      <c r="DE8" s="17">
        <v>4298219.4106110958</v>
      </c>
      <c r="DF8" s="17">
        <v>203524855.80948237</v>
      </c>
      <c r="DG8" s="17">
        <v>1856928.3387813771</v>
      </c>
      <c r="DH8" s="17">
        <v>19649340.64488139</v>
      </c>
      <c r="DI8" s="17">
        <v>25558872.931388255</v>
      </c>
      <c r="DJ8" s="17">
        <v>7274406.0589059303</v>
      </c>
      <c r="DK8" s="17">
        <v>5522882.8635211252</v>
      </c>
      <c r="DL8" s="17">
        <v>60444496.700732253</v>
      </c>
      <c r="DM8" s="17">
        <v>4130812.6586839226</v>
      </c>
      <c r="DN8" s="17">
        <v>14607616.344591102</v>
      </c>
      <c r="DO8" s="17">
        <v>34403838.995086767</v>
      </c>
      <c r="DP8" s="17">
        <v>3595176.0936542726</v>
      </c>
      <c r="DQ8" s="17">
        <v>9405775.4199999999</v>
      </c>
      <c r="DR8" s="17">
        <v>15275855.712876001</v>
      </c>
      <c r="DS8" s="17">
        <v>8074861.4094306165</v>
      </c>
      <c r="DT8" s="17">
        <v>3229155.1590851932</v>
      </c>
      <c r="DU8" s="17">
        <v>4668189.6918647839</v>
      </c>
      <c r="DV8" s="17">
        <v>3551739.6789035439</v>
      </c>
      <c r="DW8" s="17">
        <v>4357329.351408639</v>
      </c>
      <c r="DX8" s="17">
        <v>3329423.5292764148</v>
      </c>
      <c r="DY8" s="17">
        <v>4684414.6647692127</v>
      </c>
      <c r="DZ8" s="17">
        <v>8608250.2504103258</v>
      </c>
      <c r="EA8" s="17">
        <v>6745054.4530896749</v>
      </c>
      <c r="EB8" s="17">
        <v>6629025.9382845098</v>
      </c>
      <c r="EC8" s="17">
        <v>3991122.2418753305</v>
      </c>
      <c r="ED8" s="17">
        <v>21956312.75</v>
      </c>
      <c r="EE8" s="17">
        <v>3392243.1873709145</v>
      </c>
      <c r="EF8" s="17">
        <v>15675450.031975003</v>
      </c>
      <c r="EG8" s="17">
        <v>3727008.0211203988</v>
      </c>
      <c r="EH8" s="17">
        <v>3619170.3372198651</v>
      </c>
      <c r="EI8" s="17">
        <v>156998970.15802857</v>
      </c>
      <c r="EJ8" s="17">
        <v>103067581.58828829</v>
      </c>
      <c r="EK8" s="17">
        <v>7391390.3164007021</v>
      </c>
      <c r="EL8" s="17">
        <v>5203943.0789280906</v>
      </c>
      <c r="EM8" s="17">
        <v>4948410.813267326</v>
      </c>
      <c r="EN8" s="17">
        <v>11093243.138695279</v>
      </c>
      <c r="EO8" s="17">
        <v>4395169.9444791349</v>
      </c>
      <c r="EP8" s="17">
        <v>5448819.3086445173</v>
      </c>
      <c r="EQ8" s="17">
        <v>27156879.50354344</v>
      </c>
      <c r="ER8" s="17">
        <v>4638389.1067580217</v>
      </c>
      <c r="ES8" s="17">
        <v>2982131.7449185331</v>
      </c>
      <c r="ET8" s="17">
        <v>3677473.4410848669</v>
      </c>
      <c r="EU8" s="17">
        <v>7056897.3126685228</v>
      </c>
      <c r="EV8" s="17">
        <v>1765976.1590749219</v>
      </c>
      <c r="EW8" s="17">
        <v>12354628.805913053</v>
      </c>
      <c r="EX8" s="17">
        <v>3274288.2743321527</v>
      </c>
      <c r="EY8" s="17">
        <v>6092074.3452172847</v>
      </c>
      <c r="EZ8" s="17">
        <v>2437946.9709758381</v>
      </c>
      <c r="FA8" s="17">
        <v>38949846.395316444</v>
      </c>
      <c r="FB8" s="17">
        <v>4411746.9093474476</v>
      </c>
      <c r="FC8" s="17">
        <v>21589735.545701887</v>
      </c>
      <c r="FD8" s="17">
        <v>5242320.3721294459</v>
      </c>
      <c r="FE8" s="17">
        <v>1790940.19188814</v>
      </c>
      <c r="FF8" s="17">
        <v>3436135.4216737105</v>
      </c>
      <c r="FG8" s="17">
        <v>2470033.3184183789</v>
      </c>
      <c r="FH8" s="17">
        <v>1575062.809681355</v>
      </c>
      <c r="FI8" s="17">
        <v>19093659.339383293</v>
      </c>
      <c r="FJ8" s="17">
        <v>20919092.628923509</v>
      </c>
      <c r="FK8" s="17">
        <v>27371152.28253052</v>
      </c>
      <c r="FL8" s="17">
        <v>82740705.7524461</v>
      </c>
      <c r="FM8" s="17">
        <v>38413786.713422492</v>
      </c>
      <c r="FN8" s="17">
        <v>234202368.61197782</v>
      </c>
      <c r="FO8" s="17">
        <v>12024206.550000001</v>
      </c>
      <c r="FP8" s="17">
        <v>25771675.829999998</v>
      </c>
      <c r="FQ8" s="17">
        <v>10961367.58</v>
      </c>
      <c r="FR8" s="17">
        <v>3193288.0380844478</v>
      </c>
      <c r="FS8" s="17">
        <v>3268144.87</v>
      </c>
      <c r="FT8" s="17">
        <v>1330939.6599999999</v>
      </c>
      <c r="FU8" s="17">
        <v>9854741.8318912871</v>
      </c>
      <c r="FV8" s="17">
        <v>7950583.5370446481</v>
      </c>
      <c r="FW8" s="17">
        <v>3129994.2109765634</v>
      </c>
      <c r="FX8" s="17">
        <v>1395126.6952979509</v>
      </c>
      <c r="FY8" s="17">
        <v>226794011.06999996</v>
      </c>
      <c r="FZ8" s="11">
        <f>SUM(C8:FY8)</f>
        <v>9124883322.155901</v>
      </c>
      <c r="GA8" s="11"/>
    </row>
    <row r="9" spans="1:255" x14ac:dyDescent="0.25"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</row>
    <row r="10" spans="1:255" x14ac:dyDescent="0.25">
      <c r="A10" t="s">
        <v>397</v>
      </c>
      <c r="C10" s="18">
        <v>29011942.655704882</v>
      </c>
      <c r="D10" s="18">
        <v>110611126.42503007</v>
      </c>
      <c r="E10" s="18">
        <v>29531541.826713331</v>
      </c>
      <c r="F10" s="18">
        <v>79778883.311546445</v>
      </c>
      <c r="G10" s="18">
        <v>9731087.8117027897</v>
      </c>
      <c r="H10" s="18">
        <v>3455410.1781369136</v>
      </c>
      <c r="I10" s="18">
        <v>29012830.07023333</v>
      </c>
      <c r="J10" s="18">
        <v>4554143.386205229</v>
      </c>
      <c r="K10" s="18">
        <v>1335248.4678514181</v>
      </c>
      <c r="L10" s="18">
        <v>20131859.0611175</v>
      </c>
      <c r="M10" s="18">
        <v>6862023.0322554605</v>
      </c>
      <c r="N10" s="18">
        <v>161312662.96368015</v>
      </c>
      <c r="O10" s="18">
        <v>64953602.939083584</v>
      </c>
      <c r="P10" s="18">
        <v>1522398.1526461947</v>
      </c>
      <c r="Q10" s="18">
        <v>122183905.32513484</v>
      </c>
      <c r="R10" s="18">
        <v>1854170.2747306589</v>
      </c>
      <c r="S10" s="18">
        <v>10182639.834779313</v>
      </c>
      <c r="T10" s="18">
        <v>633630.36472488288</v>
      </c>
      <c r="U10" s="18">
        <v>640938.71556924819</v>
      </c>
      <c r="V10" s="18">
        <v>946015.07521129842</v>
      </c>
      <c r="W10" s="18">
        <v>183491.48837933262</v>
      </c>
      <c r="X10" s="18">
        <v>253296.87848137179</v>
      </c>
      <c r="Y10" s="18">
        <v>1684015.5824361576</v>
      </c>
      <c r="Z10" s="18">
        <v>592239.28567065019</v>
      </c>
      <c r="AA10" s="18">
        <v>149213786.68545696</v>
      </c>
      <c r="AB10" s="18">
        <v>233744913.5044198</v>
      </c>
      <c r="AC10" s="18">
        <v>7773486.2567451214</v>
      </c>
      <c r="AD10" s="18">
        <v>8823986.3950358517</v>
      </c>
      <c r="AE10" s="18">
        <v>562363.75222950173</v>
      </c>
      <c r="AF10" s="18">
        <v>982777.46563040221</v>
      </c>
      <c r="AG10" s="18">
        <v>4763146.6932060458</v>
      </c>
      <c r="AH10" s="18">
        <v>772440.19722275098</v>
      </c>
      <c r="AI10" s="18">
        <v>287616.23418271146</v>
      </c>
      <c r="AJ10" s="18">
        <v>717964.20440912177</v>
      </c>
      <c r="AK10" s="18">
        <v>1097718.7002704768</v>
      </c>
      <c r="AL10" s="18">
        <v>1911685.1619982957</v>
      </c>
      <c r="AM10" s="18">
        <v>1125215.3114815103</v>
      </c>
      <c r="AN10" s="18">
        <v>3289943.3664297778</v>
      </c>
      <c r="AO10" s="18">
        <v>11514255.60740765</v>
      </c>
      <c r="AP10" s="18">
        <v>678531491.985551</v>
      </c>
      <c r="AQ10" s="18">
        <v>1872135.0981348278</v>
      </c>
      <c r="AR10" s="18">
        <v>293405887.46503884</v>
      </c>
      <c r="AS10" s="18">
        <v>54067858.277270943</v>
      </c>
      <c r="AT10" s="18">
        <v>9288208.0546512753</v>
      </c>
      <c r="AU10" s="18">
        <v>1371261.8849949217</v>
      </c>
      <c r="AV10" s="18">
        <v>1252188.4028024659</v>
      </c>
      <c r="AW10" s="18">
        <v>725211.04400019685</v>
      </c>
      <c r="AX10" s="18">
        <v>605491.32265712298</v>
      </c>
      <c r="AY10" s="18">
        <v>1605916.7937143918</v>
      </c>
      <c r="AZ10" s="18">
        <v>16014052.763628311</v>
      </c>
      <c r="BA10" s="18">
        <v>21338017.518231865</v>
      </c>
      <c r="BB10" s="18">
        <v>5721750.9594345363</v>
      </c>
      <c r="BC10" s="18">
        <v>92445697.377273351</v>
      </c>
      <c r="BD10" s="18">
        <v>15208468.609824689</v>
      </c>
      <c r="BE10" s="18">
        <v>4805588.1619271785</v>
      </c>
      <c r="BF10" s="18">
        <v>73429053.997861803</v>
      </c>
      <c r="BG10" s="18">
        <v>1450162.1524713049</v>
      </c>
      <c r="BH10" s="18">
        <v>1796015.0224034744</v>
      </c>
      <c r="BI10" s="18">
        <v>625303.53425532533</v>
      </c>
      <c r="BJ10" s="18">
        <v>22633843.796848822</v>
      </c>
      <c r="BK10" s="18">
        <v>43219777.455244623</v>
      </c>
      <c r="BL10" s="18">
        <v>223677.70485694514</v>
      </c>
      <c r="BM10" s="18">
        <v>954808.37378012261</v>
      </c>
      <c r="BN10" s="18">
        <v>8897336.3618571069</v>
      </c>
      <c r="BO10" s="18">
        <v>3199152.1942143752</v>
      </c>
      <c r="BP10" s="18">
        <v>1896868.8528103959</v>
      </c>
      <c r="BQ10" s="18">
        <v>39883574.528297678</v>
      </c>
      <c r="BR10" s="18">
        <v>9282555.7708447929</v>
      </c>
      <c r="BS10" s="18">
        <v>5243318.7831249023</v>
      </c>
      <c r="BT10" s="18">
        <v>2748358.6975331772</v>
      </c>
      <c r="BU10" s="18">
        <v>2180622.3456054181</v>
      </c>
      <c r="BV10" s="18">
        <v>12754421.134199999</v>
      </c>
      <c r="BW10" s="18">
        <v>16139770.698932428</v>
      </c>
      <c r="BX10" s="18">
        <v>1102015.733845887</v>
      </c>
      <c r="BY10" s="18">
        <v>3009036.0405989164</v>
      </c>
      <c r="BZ10" s="18">
        <v>887009.26595519716</v>
      </c>
      <c r="CA10" s="18">
        <v>2515020.0252068243</v>
      </c>
      <c r="CB10" s="18">
        <v>369666122.67536503</v>
      </c>
      <c r="CC10" s="18">
        <v>564532.36813850771</v>
      </c>
      <c r="CD10" s="18">
        <v>429443.21963977534</v>
      </c>
      <c r="CE10" s="18">
        <v>1182670.8326398151</v>
      </c>
      <c r="CF10" s="18">
        <v>833826.77073929342</v>
      </c>
      <c r="CG10" s="18">
        <v>630931.51093945233</v>
      </c>
      <c r="CH10" s="18">
        <v>444647.9817600036</v>
      </c>
      <c r="CI10" s="18">
        <v>2857317.3298005345</v>
      </c>
      <c r="CJ10" s="18">
        <v>9789457.9638963118</v>
      </c>
      <c r="CK10" s="18">
        <v>14903015.554122757</v>
      </c>
      <c r="CL10" s="18">
        <v>2750848.257060437</v>
      </c>
      <c r="CM10" s="18">
        <v>1625561.9970394585</v>
      </c>
      <c r="CN10" s="18">
        <v>123208945.21338651</v>
      </c>
      <c r="CO10" s="18">
        <v>80615208.721823454</v>
      </c>
      <c r="CP10" s="18">
        <v>9909836.9805583712</v>
      </c>
      <c r="CQ10" s="18">
        <v>2365906.0983060137</v>
      </c>
      <c r="CR10" s="18">
        <v>552387.52844044089</v>
      </c>
      <c r="CS10" s="18">
        <v>1455685.8699187743</v>
      </c>
      <c r="CT10" s="18">
        <v>630215.57990428631</v>
      </c>
      <c r="CU10" s="18">
        <v>466604.46440585022</v>
      </c>
      <c r="CV10" s="18">
        <v>364780.89847639488</v>
      </c>
      <c r="CW10" s="18">
        <v>1380072.2687839577</v>
      </c>
      <c r="CX10" s="18">
        <v>2125327.0535831503</v>
      </c>
      <c r="CY10" s="18">
        <v>177229.63782632627</v>
      </c>
      <c r="CZ10" s="18">
        <v>6933840.9378183698</v>
      </c>
      <c r="DA10" s="18">
        <v>1415371.8167515015</v>
      </c>
      <c r="DB10" s="18">
        <v>1121382.5311282044</v>
      </c>
      <c r="DC10" s="18">
        <v>1417897.5488875504</v>
      </c>
      <c r="DD10" s="18">
        <v>1363299.7172947798</v>
      </c>
      <c r="DE10" s="18">
        <v>2989945.9943209304</v>
      </c>
      <c r="DF10" s="18">
        <v>67596192.924312919</v>
      </c>
      <c r="DG10" s="18">
        <v>1211110.8237477608</v>
      </c>
      <c r="DH10" s="18">
        <v>9309659.4423837569</v>
      </c>
      <c r="DI10" s="18">
        <v>11877174.766743043</v>
      </c>
      <c r="DJ10" s="18">
        <v>1449070.1190883268</v>
      </c>
      <c r="DK10" s="18">
        <v>959222.39455910155</v>
      </c>
      <c r="DL10" s="18">
        <v>18402391.657426003</v>
      </c>
      <c r="DM10" s="18">
        <v>586846.11376535159</v>
      </c>
      <c r="DN10" s="18">
        <v>6860166.6609643484</v>
      </c>
      <c r="DO10" s="18">
        <v>8327960.0455120131</v>
      </c>
      <c r="DP10" s="18">
        <v>848883.85089120432</v>
      </c>
      <c r="DQ10" s="18">
        <v>9016773.7337999996</v>
      </c>
      <c r="DR10" s="18">
        <v>2150963.2863256424</v>
      </c>
      <c r="DS10" s="18">
        <v>993777.79131545511</v>
      </c>
      <c r="DT10" s="18">
        <v>273855.82441280782</v>
      </c>
      <c r="DU10" s="18">
        <v>775619.75048475992</v>
      </c>
      <c r="DV10" s="18">
        <v>228112.10308211349</v>
      </c>
      <c r="DW10" s="18">
        <v>481927.80904324068</v>
      </c>
      <c r="DX10" s="18">
        <v>1871685.0018114005</v>
      </c>
      <c r="DY10" s="18">
        <v>2431831.9725011825</v>
      </c>
      <c r="DZ10" s="18">
        <v>4441230.8007853329</v>
      </c>
      <c r="EA10" s="18">
        <v>6122766.161389675</v>
      </c>
      <c r="EB10" s="18">
        <v>2144574.2651795959</v>
      </c>
      <c r="EC10" s="18">
        <v>961014.76005427958</v>
      </c>
      <c r="ED10" s="18">
        <v>21337944.617699999</v>
      </c>
      <c r="EE10" s="18">
        <v>459649.17915821029</v>
      </c>
      <c r="EF10" s="18">
        <v>2144784.6933786427</v>
      </c>
      <c r="EG10" s="18">
        <v>725616.6981398639</v>
      </c>
      <c r="EH10" s="18">
        <v>342262.66078852396</v>
      </c>
      <c r="EI10" s="18">
        <v>33384203.793364085</v>
      </c>
      <c r="EJ10" s="18">
        <v>23769384.495112162</v>
      </c>
      <c r="EK10" s="18">
        <v>3331283.4515756299</v>
      </c>
      <c r="EL10" s="18">
        <v>1486849.6366200459</v>
      </c>
      <c r="EM10" s="18">
        <v>2090166.49812782</v>
      </c>
      <c r="EN10" s="18">
        <v>1913957.1642838267</v>
      </c>
      <c r="EO10" s="18">
        <v>1255667.1010725903</v>
      </c>
      <c r="EP10" s="18">
        <v>3392510.8758249045</v>
      </c>
      <c r="EQ10" s="18">
        <v>9982739.7074281983</v>
      </c>
      <c r="ER10" s="18">
        <v>2763803.7268808847</v>
      </c>
      <c r="ES10" s="18">
        <v>739902.17521512357</v>
      </c>
      <c r="ET10" s="18">
        <v>901496.01098420867</v>
      </c>
      <c r="EU10" s="18">
        <v>1037386.8163472274</v>
      </c>
      <c r="EV10" s="18">
        <v>788122.72182642983</v>
      </c>
      <c r="EW10" s="18">
        <v>8010481.54588285</v>
      </c>
      <c r="EX10" s="18">
        <v>398998.05247890594</v>
      </c>
      <c r="EY10" s="18">
        <v>813702.02152892866</v>
      </c>
      <c r="EZ10" s="18">
        <v>697825.33195595408</v>
      </c>
      <c r="FA10" s="18">
        <v>37393068.904554859</v>
      </c>
      <c r="FB10" s="18">
        <v>3904718.9426919995</v>
      </c>
      <c r="FC10" s="18">
        <v>11057184.728167867</v>
      </c>
      <c r="FD10" s="18">
        <v>1341143.3419764237</v>
      </c>
      <c r="FE10" s="18">
        <v>539835.66788516415</v>
      </c>
      <c r="FF10" s="18">
        <v>565235.94616398856</v>
      </c>
      <c r="FG10" s="18">
        <v>611718.33286717348</v>
      </c>
      <c r="FH10" s="18">
        <v>857729.50044567662</v>
      </c>
      <c r="FI10" s="18">
        <v>18687654.567683294</v>
      </c>
      <c r="FJ10" s="18">
        <v>20309584.299123511</v>
      </c>
      <c r="FK10" s="18">
        <v>26656308.602830522</v>
      </c>
      <c r="FL10" s="18">
        <v>62524426.784174241</v>
      </c>
      <c r="FM10" s="18">
        <v>20333257.696074661</v>
      </c>
      <c r="FN10" s="18">
        <v>95379962.992507234</v>
      </c>
      <c r="FO10" s="18">
        <v>11502710.8035</v>
      </c>
      <c r="FP10" s="18">
        <v>25007720.555499997</v>
      </c>
      <c r="FQ10" s="18">
        <v>10648217.374014918</v>
      </c>
      <c r="FR10" s="18">
        <v>3100314.0992844477</v>
      </c>
      <c r="FS10" s="18">
        <v>3197406.6742000002</v>
      </c>
      <c r="FT10" s="18">
        <v>1241843.4342999998</v>
      </c>
      <c r="FU10" s="18">
        <v>3411136.5974964602</v>
      </c>
      <c r="FV10" s="18">
        <v>2423091.4575858298</v>
      </c>
      <c r="FW10" s="18">
        <v>549716.42571030022</v>
      </c>
      <c r="FX10" s="18">
        <v>367789.46769313887</v>
      </c>
      <c r="FY10" s="18">
        <v>0</v>
      </c>
      <c r="FZ10" s="11">
        <f>SUM(C10:FY10)</f>
        <v>3856746974.3874812</v>
      </c>
      <c r="GA10" s="11"/>
    </row>
    <row r="11" spans="1:255" x14ac:dyDescent="0.25">
      <c r="A11" s="15" t="s">
        <v>398</v>
      </c>
      <c r="C11" s="19">
        <v>1152688.9856</v>
      </c>
      <c r="D11" s="19">
        <v>5054552.9178999998</v>
      </c>
      <c r="E11" s="19">
        <v>1436452.7290000001</v>
      </c>
      <c r="F11" s="19">
        <v>2425447.6874000002</v>
      </c>
      <c r="G11" s="19">
        <v>459416.70920000004</v>
      </c>
      <c r="H11" s="19">
        <v>162883.15969999999</v>
      </c>
      <c r="I11" s="19">
        <v>1549072.8672</v>
      </c>
      <c r="J11" s="19">
        <v>562726.41989999998</v>
      </c>
      <c r="K11" s="19">
        <v>138714.91010000001</v>
      </c>
      <c r="L11" s="19">
        <v>995474.83260000008</v>
      </c>
      <c r="M11" s="19">
        <v>399130.23240000004</v>
      </c>
      <c r="N11" s="19">
        <v>11527055.3358</v>
      </c>
      <c r="O11" s="19">
        <v>4365365.8481000001</v>
      </c>
      <c r="P11" s="19">
        <v>91787.53330000001</v>
      </c>
      <c r="Q11" s="19">
        <v>6293323.9062999999</v>
      </c>
      <c r="R11" s="19">
        <v>119844.54789999999</v>
      </c>
      <c r="S11" s="19">
        <v>854999.69370000006</v>
      </c>
      <c r="T11" s="19">
        <v>49295.810300000005</v>
      </c>
      <c r="U11" s="19">
        <v>50012.927199999998</v>
      </c>
      <c r="V11" s="19">
        <v>88462.291599999997</v>
      </c>
      <c r="W11" s="19">
        <v>23634.349100000003</v>
      </c>
      <c r="X11" s="19">
        <v>20602.1836</v>
      </c>
      <c r="Y11" s="19">
        <v>134452.698</v>
      </c>
      <c r="Z11" s="19">
        <v>59753.060400000002</v>
      </c>
      <c r="AA11" s="19">
        <v>5887281.5087000001</v>
      </c>
      <c r="AB11" s="19">
        <v>11888761.7851</v>
      </c>
      <c r="AC11" s="19">
        <v>795060.39900000009</v>
      </c>
      <c r="AD11" s="19">
        <v>631118.4817</v>
      </c>
      <c r="AE11" s="19">
        <v>47201.089000000007</v>
      </c>
      <c r="AF11" s="19">
        <v>65858.900399999999</v>
      </c>
      <c r="AG11" s="19">
        <v>312399.3811</v>
      </c>
      <c r="AH11" s="19">
        <v>159271.23809999999</v>
      </c>
      <c r="AI11" s="19">
        <v>51471.046699999999</v>
      </c>
      <c r="AJ11" s="19">
        <v>117410.70939999999</v>
      </c>
      <c r="AK11" s="19">
        <v>76110.675799999997</v>
      </c>
      <c r="AL11" s="19">
        <v>86760.978800000012</v>
      </c>
      <c r="AM11" s="19">
        <v>109301.6018</v>
      </c>
      <c r="AN11" s="19">
        <v>401932.11050000001</v>
      </c>
      <c r="AO11" s="19">
        <v>1557087.5547</v>
      </c>
      <c r="AP11" s="19">
        <v>35337211.541099995</v>
      </c>
      <c r="AQ11" s="19">
        <v>112589.9283</v>
      </c>
      <c r="AR11" s="19">
        <v>19533486.664799999</v>
      </c>
      <c r="AS11" s="19">
        <v>2440060.5755000003</v>
      </c>
      <c r="AT11" s="19">
        <v>1251574.7844999998</v>
      </c>
      <c r="AU11" s="19">
        <v>173594.72710000002</v>
      </c>
      <c r="AV11" s="19">
        <v>165071.86850000001</v>
      </c>
      <c r="AW11" s="19">
        <v>101232.5818</v>
      </c>
      <c r="AX11" s="19">
        <v>66618.968300000008</v>
      </c>
      <c r="AY11" s="19">
        <v>155377.70420000001</v>
      </c>
      <c r="AZ11" s="19">
        <v>1517225.638</v>
      </c>
      <c r="BA11" s="19">
        <v>1837636.3694</v>
      </c>
      <c r="BB11" s="19">
        <v>438418.30520000006</v>
      </c>
      <c r="BC11" s="19">
        <v>8452501.8028999995</v>
      </c>
      <c r="BD11" s="19">
        <v>1366270.0122</v>
      </c>
      <c r="BE11" s="19">
        <v>400334.35389999999</v>
      </c>
      <c r="BF11" s="19">
        <v>7032351.3062000005</v>
      </c>
      <c r="BG11" s="19">
        <v>83793.270700000008</v>
      </c>
      <c r="BH11" s="19">
        <v>130168.52630000001</v>
      </c>
      <c r="BI11" s="19">
        <v>42159.970300000001</v>
      </c>
      <c r="BJ11" s="19">
        <v>1655625.4402000001</v>
      </c>
      <c r="BK11" s="19">
        <v>3370504.8955000001</v>
      </c>
      <c r="BL11" s="19">
        <v>17665.3652</v>
      </c>
      <c r="BM11" s="19">
        <v>73466.614300000001</v>
      </c>
      <c r="BN11" s="19">
        <v>1211374.3171000001</v>
      </c>
      <c r="BO11" s="19">
        <v>384074.78420000005</v>
      </c>
      <c r="BP11" s="19">
        <v>105716.31600000001</v>
      </c>
      <c r="BQ11" s="19">
        <v>1643988.3251</v>
      </c>
      <c r="BR11" s="19">
        <v>288217.82390000002</v>
      </c>
      <c r="BS11" s="19">
        <v>294797.69049999997</v>
      </c>
      <c r="BT11" s="19">
        <v>134142.32810000001</v>
      </c>
      <c r="BU11" s="19">
        <v>112935.13279999999</v>
      </c>
      <c r="BV11" s="19">
        <v>679268.37580000004</v>
      </c>
      <c r="BW11" s="19">
        <v>801501.79240000003</v>
      </c>
      <c r="BX11" s="19">
        <v>86496.917700000005</v>
      </c>
      <c r="BY11" s="19">
        <v>281711.8701</v>
      </c>
      <c r="BZ11" s="19">
        <v>100483.0817</v>
      </c>
      <c r="CA11" s="19">
        <v>330512.85810000001</v>
      </c>
      <c r="CB11" s="19">
        <v>24047453.744100001</v>
      </c>
      <c r="CC11" s="19">
        <v>88410.420800000007</v>
      </c>
      <c r="CD11" s="19">
        <v>74117.77</v>
      </c>
      <c r="CE11" s="19">
        <v>103953.2032</v>
      </c>
      <c r="CF11" s="19">
        <v>52325.328700000005</v>
      </c>
      <c r="CG11" s="19">
        <v>64587.530200000001</v>
      </c>
      <c r="CH11" s="19">
        <v>43258.990599999997</v>
      </c>
      <c r="CI11" s="19">
        <v>253690.94670000003</v>
      </c>
      <c r="CJ11" s="19">
        <v>310206.32569999999</v>
      </c>
      <c r="CK11" s="19">
        <v>1553657.6340999999</v>
      </c>
      <c r="CL11" s="19">
        <v>233822.19520000002</v>
      </c>
      <c r="CM11" s="19">
        <v>60748.751100000001</v>
      </c>
      <c r="CN11" s="19">
        <v>8479455.9862000011</v>
      </c>
      <c r="CO11" s="19">
        <v>4500724.4104999993</v>
      </c>
      <c r="CP11" s="19">
        <v>709462.72279999999</v>
      </c>
      <c r="CQ11" s="19">
        <v>318862.81650000002</v>
      </c>
      <c r="CR11" s="19">
        <v>50671.674000000006</v>
      </c>
      <c r="CS11" s="19">
        <v>226519.59820000001</v>
      </c>
      <c r="CT11" s="19">
        <v>83455.193800000008</v>
      </c>
      <c r="CU11" s="19">
        <v>49502.057500000003</v>
      </c>
      <c r="CV11" s="19">
        <v>59051.8364</v>
      </c>
      <c r="CW11" s="19">
        <v>121930.66869999999</v>
      </c>
      <c r="CX11" s="19">
        <v>228392.0558</v>
      </c>
      <c r="CY11" s="19">
        <v>18418.202499999999</v>
      </c>
      <c r="CZ11" s="19">
        <v>676402.23599999992</v>
      </c>
      <c r="DA11" s="19">
        <v>137869.8363</v>
      </c>
      <c r="DB11" s="19">
        <v>92953.462400000004</v>
      </c>
      <c r="DC11" s="19">
        <v>124581.35310000001</v>
      </c>
      <c r="DD11" s="19">
        <v>73965</v>
      </c>
      <c r="DE11" s="19">
        <v>373449.19090000005</v>
      </c>
      <c r="DF11" s="19">
        <v>7046853.2427000003</v>
      </c>
      <c r="DG11" s="19">
        <v>113077.2831</v>
      </c>
      <c r="DH11" s="19">
        <v>901353.9682</v>
      </c>
      <c r="DI11" s="19">
        <v>1303313.7548</v>
      </c>
      <c r="DJ11" s="19">
        <v>175028.51800000001</v>
      </c>
      <c r="DK11" s="19">
        <v>79566.305200000003</v>
      </c>
      <c r="DL11" s="19">
        <v>2201960.8314999999</v>
      </c>
      <c r="DM11" s="19">
        <v>85336.087100000004</v>
      </c>
      <c r="DN11" s="19">
        <v>612535.69550000003</v>
      </c>
      <c r="DO11" s="19">
        <v>715967.72900000005</v>
      </c>
      <c r="DP11" s="19">
        <v>74291.324999999997</v>
      </c>
      <c r="DQ11" s="19">
        <v>389001.6862</v>
      </c>
      <c r="DR11" s="19">
        <v>348161.1974</v>
      </c>
      <c r="DS11" s="19">
        <v>229691.94670000003</v>
      </c>
      <c r="DT11" s="19">
        <v>50685.599600000001</v>
      </c>
      <c r="DU11" s="19">
        <v>105476.25390000001</v>
      </c>
      <c r="DV11" s="19">
        <v>47939.938900000001</v>
      </c>
      <c r="DW11" s="19">
        <v>99853.071899999995</v>
      </c>
      <c r="DX11" s="19">
        <v>139102.2519</v>
      </c>
      <c r="DY11" s="19">
        <v>189570.10949999999</v>
      </c>
      <c r="DZ11" s="19">
        <v>337929.93960000004</v>
      </c>
      <c r="EA11" s="19">
        <v>622288.29170000006</v>
      </c>
      <c r="EB11" s="19">
        <v>245659.77920000002</v>
      </c>
      <c r="EC11" s="19">
        <v>130338.71320000001</v>
      </c>
      <c r="ED11" s="19">
        <v>618368.13230000006</v>
      </c>
      <c r="EE11" s="19">
        <v>68115.259600000005</v>
      </c>
      <c r="EF11" s="19">
        <v>291459.57380000001</v>
      </c>
      <c r="EG11" s="19">
        <v>154052.01180000001</v>
      </c>
      <c r="EH11" s="19">
        <v>41437.219299999997</v>
      </c>
      <c r="EI11" s="19">
        <v>3221057.4266000004</v>
      </c>
      <c r="EJ11" s="19">
        <v>3225096.7157999999</v>
      </c>
      <c r="EK11" s="19">
        <v>110865.88340000001</v>
      </c>
      <c r="EL11" s="19">
        <v>58004.697200000002</v>
      </c>
      <c r="EM11" s="19">
        <v>229129.91690000001</v>
      </c>
      <c r="EN11" s="19">
        <v>240896.90469999998</v>
      </c>
      <c r="EO11" s="19">
        <v>219884.10130000001</v>
      </c>
      <c r="EP11" s="19">
        <v>222393.4388</v>
      </c>
      <c r="EQ11" s="19">
        <v>813660.13900000008</v>
      </c>
      <c r="ER11" s="19">
        <v>238263.92600000001</v>
      </c>
      <c r="ES11" s="19">
        <v>92656.863599999997</v>
      </c>
      <c r="ET11" s="19">
        <v>115783.96859999999</v>
      </c>
      <c r="EU11" s="19">
        <v>229206.63130000001</v>
      </c>
      <c r="EV11" s="19">
        <v>42198.986700000001</v>
      </c>
      <c r="EW11" s="19">
        <v>333455.66080000001</v>
      </c>
      <c r="EX11" s="19">
        <v>88997.603199999998</v>
      </c>
      <c r="EY11" s="19">
        <v>88501.421300000002</v>
      </c>
      <c r="EZ11" s="19">
        <v>78621.887900000002</v>
      </c>
      <c r="FA11" s="19">
        <v>1511272.5985000001</v>
      </c>
      <c r="FB11" s="19">
        <v>406869.05499999999</v>
      </c>
      <c r="FC11" s="19">
        <v>849781.71370000008</v>
      </c>
      <c r="FD11" s="19">
        <v>132536.14610000001</v>
      </c>
      <c r="FE11" s="19">
        <v>54064.617599999998</v>
      </c>
      <c r="FF11" s="19">
        <v>79768.741400000014</v>
      </c>
      <c r="FG11" s="19">
        <v>54124.192800000004</v>
      </c>
      <c r="FH11" s="19">
        <v>103880.4749</v>
      </c>
      <c r="FI11" s="19">
        <v>406004.77170000004</v>
      </c>
      <c r="FJ11" s="19">
        <v>609508.32980000007</v>
      </c>
      <c r="FK11" s="19">
        <v>714843.67969999998</v>
      </c>
      <c r="FL11" s="19">
        <v>1883996.9475</v>
      </c>
      <c r="FM11" s="19">
        <v>516897.44540000003</v>
      </c>
      <c r="FN11" s="19">
        <v>3484361.6723000002</v>
      </c>
      <c r="FO11" s="19">
        <v>521495.74650000001</v>
      </c>
      <c r="FP11" s="19">
        <v>763955.27450000006</v>
      </c>
      <c r="FQ11" s="19">
        <v>313150.20990000002</v>
      </c>
      <c r="FR11" s="19">
        <v>92973.938800000004</v>
      </c>
      <c r="FS11" s="19">
        <v>70738.195800000001</v>
      </c>
      <c r="FT11" s="19">
        <v>89096.22570000001</v>
      </c>
      <c r="FU11" s="19">
        <v>246753.5465</v>
      </c>
      <c r="FV11" s="19">
        <v>240814.43260000003</v>
      </c>
      <c r="FW11" s="19">
        <v>45218.915800000002</v>
      </c>
      <c r="FX11" s="19">
        <v>38181.852800000001</v>
      </c>
      <c r="FY11" s="19">
        <v>0</v>
      </c>
      <c r="FZ11" s="11">
        <f>SUM(C11:FY11)</f>
        <v>235921623.68199998</v>
      </c>
      <c r="GA11" s="11"/>
    </row>
    <row r="12" spans="1:255" x14ac:dyDescent="0.25">
      <c r="A12" t="s">
        <v>0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7"/>
      <c r="FX12" s="15"/>
      <c r="FY12" s="17"/>
    </row>
    <row r="13" spans="1:255" x14ac:dyDescent="0.25">
      <c r="A13" t="s">
        <v>399</v>
      </c>
      <c r="C13" s="20">
        <v>42386061.764686011</v>
      </c>
      <c r="D13" s="20">
        <v>257837458.69148305</v>
      </c>
      <c r="E13" s="20">
        <v>31595023.842071455</v>
      </c>
      <c r="F13" s="20">
        <v>149117229.62131092</v>
      </c>
      <c r="G13" s="20">
        <v>4203413.6296758745</v>
      </c>
      <c r="H13" s="20">
        <v>8820126.901096357</v>
      </c>
      <c r="I13" s="20">
        <v>55315910.781586297</v>
      </c>
      <c r="J13" s="20">
        <v>17299988.507694785</v>
      </c>
      <c r="K13" s="20">
        <v>2362627.7370477146</v>
      </c>
      <c r="L13" s="20">
        <v>3734450.5502133863</v>
      </c>
      <c r="M13" s="20">
        <v>6322200.9003140004</v>
      </c>
      <c r="N13" s="20">
        <v>374235737.93462557</v>
      </c>
      <c r="O13" s="20">
        <v>67406860.904242814</v>
      </c>
      <c r="P13" s="20">
        <v>2970460.6880526869</v>
      </c>
      <c r="Q13" s="20">
        <v>291304109.50202703</v>
      </c>
      <c r="R13" s="20">
        <v>52098668.013194963</v>
      </c>
      <c r="S13" s="20">
        <v>6625735.6797360247</v>
      </c>
      <c r="T13" s="20">
        <v>2214920.8204707541</v>
      </c>
      <c r="U13" s="20">
        <v>451994.55641350296</v>
      </c>
      <c r="V13" s="20">
        <v>2803131.01638282</v>
      </c>
      <c r="W13" s="20">
        <v>2274768.4366841302</v>
      </c>
      <c r="X13" s="20">
        <v>763401.76381626667</v>
      </c>
      <c r="Y13" s="20">
        <v>6576577.9291279456</v>
      </c>
      <c r="Z13" s="20">
        <v>2761332.8918155185</v>
      </c>
      <c r="AA13" s="20">
        <v>168355528.70593819</v>
      </c>
      <c r="AB13" s="20">
        <v>47078613.247510359</v>
      </c>
      <c r="AC13" s="20">
        <v>1648590.6013626615</v>
      </c>
      <c r="AD13" s="20">
        <v>3404993.7321053799</v>
      </c>
      <c r="AE13" s="20">
        <v>1246799.9323894293</v>
      </c>
      <c r="AF13" s="20">
        <v>2059812.1191458951</v>
      </c>
      <c r="AG13" s="20">
        <v>2309260.8524027662</v>
      </c>
      <c r="AH13" s="20">
        <v>9851606.7464163359</v>
      </c>
      <c r="AI13" s="20">
        <v>4321120.1298579229</v>
      </c>
      <c r="AJ13" s="20">
        <v>2066272.6616590135</v>
      </c>
      <c r="AK13" s="20">
        <v>2057633.4685550926</v>
      </c>
      <c r="AL13" s="20">
        <v>2019271.9113805045</v>
      </c>
      <c r="AM13" s="20">
        <v>3661478.0379293277</v>
      </c>
      <c r="AN13" s="20">
        <v>786900.34579478996</v>
      </c>
      <c r="AO13" s="20">
        <v>32929678.687920269</v>
      </c>
      <c r="AP13" s="20">
        <v>218452005.30356148</v>
      </c>
      <c r="AQ13" s="20">
        <v>1950975.4231292873</v>
      </c>
      <c r="AR13" s="20">
        <v>318285788.17449594</v>
      </c>
      <c r="AS13" s="20">
        <v>14710219.359560456</v>
      </c>
      <c r="AT13" s="20">
        <v>14133473.031458616</v>
      </c>
      <c r="AU13" s="20">
        <v>2712279.1856267322</v>
      </c>
      <c r="AV13" s="20">
        <v>3386869.8865143727</v>
      </c>
      <c r="AW13" s="20">
        <v>3101672.4876880981</v>
      </c>
      <c r="AX13" s="20">
        <v>814762.06229610648</v>
      </c>
      <c r="AY13" s="20">
        <v>3719438.2434493857</v>
      </c>
      <c r="AZ13" s="20">
        <v>114491766.20026694</v>
      </c>
      <c r="BA13" s="20">
        <v>70393273.731083468</v>
      </c>
      <c r="BB13" s="20">
        <v>73144015.455968454</v>
      </c>
      <c r="BC13" s="20">
        <v>136772154.99064344</v>
      </c>
      <c r="BD13" s="20">
        <v>19708795.255951617</v>
      </c>
      <c r="BE13" s="20">
        <v>8765475.7963170931</v>
      </c>
      <c r="BF13" s="20">
        <v>176742381.84080273</v>
      </c>
      <c r="BG13" s="20">
        <v>9232532.6087425612</v>
      </c>
      <c r="BH13" s="20">
        <v>5206260.6938580405</v>
      </c>
      <c r="BI13" s="20">
        <v>3514287.1047423645</v>
      </c>
      <c r="BJ13" s="20">
        <v>39195105.27038905</v>
      </c>
      <c r="BK13" s="20">
        <v>250059863.90083936</v>
      </c>
      <c r="BL13" s="20">
        <v>2277868.2391557815</v>
      </c>
      <c r="BM13" s="20">
        <v>3429252.9572852589</v>
      </c>
      <c r="BN13" s="20">
        <v>23473771.793832984</v>
      </c>
      <c r="BO13" s="20">
        <v>10165584.9980797</v>
      </c>
      <c r="BP13" s="20">
        <v>1252341.6081855982</v>
      </c>
      <c r="BQ13" s="20">
        <v>21293006.735442128</v>
      </c>
      <c r="BR13" s="20">
        <v>36989034.021307282</v>
      </c>
      <c r="BS13" s="20">
        <v>7378131.862008797</v>
      </c>
      <c r="BT13" s="20">
        <v>2412095.5084196464</v>
      </c>
      <c r="BU13" s="20">
        <v>3057741.736043998</v>
      </c>
      <c r="BV13" s="20">
        <v>4.6566128730773926E-10</v>
      </c>
      <c r="BW13" s="20">
        <v>3901100.8423058675</v>
      </c>
      <c r="BX13" s="20">
        <v>548612.32417249389</v>
      </c>
      <c r="BY13" s="20">
        <v>2198501.9907286479</v>
      </c>
      <c r="BZ13" s="20">
        <v>2436698.1465916992</v>
      </c>
      <c r="CA13" s="20">
        <v>195671.630419778</v>
      </c>
      <c r="CB13" s="20">
        <v>389341771.77560228</v>
      </c>
      <c r="CC13" s="20">
        <v>2496081.8169658552</v>
      </c>
      <c r="CD13" s="20">
        <v>2826379.1377541227</v>
      </c>
      <c r="CE13" s="20">
        <v>1451077.7105886843</v>
      </c>
      <c r="CF13" s="20">
        <v>1448023.0216488622</v>
      </c>
      <c r="CG13" s="20">
        <v>2635391.6827327749</v>
      </c>
      <c r="CH13" s="20">
        <v>1653257.3777039472</v>
      </c>
      <c r="CI13" s="20">
        <v>4734695.9787295619</v>
      </c>
      <c r="CJ13" s="20">
        <v>447419.98262630211</v>
      </c>
      <c r="CK13" s="20">
        <v>39110474.82811372</v>
      </c>
      <c r="CL13" s="20">
        <v>11572999.900276043</v>
      </c>
      <c r="CM13" s="20">
        <v>7432898.4537229305</v>
      </c>
      <c r="CN13" s="20">
        <v>166292260.89219201</v>
      </c>
      <c r="CO13" s="20">
        <v>63312418.13810461</v>
      </c>
      <c r="CP13" s="20">
        <v>672187.30581566843</v>
      </c>
      <c r="CQ13" s="20">
        <v>6983386.5802142853</v>
      </c>
      <c r="CR13" s="20">
        <v>3122721.0306240348</v>
      </c>
      <c r="CS13" s="20">
        <v>2638406.6797190481</v>
      </c>
      <c r="CT13" s="20">
        <v>1424375.6871440564</v>
      </c>
      <c r="CU13" s="20">
        <v>4010680.360876773</v>
      </c>
      <c r="CV13" s="20">
        <v>555490.38972829038</v>
      </c>
      <c r="CW13" s="20">
        <v>1762916.3613508337</v>
      </c>
      <c r="CX13" s="20">
        <v>3090995.1358051752</v>
      </c>
      <c r="CY13" s="20">
        <v>874252.99753682839</v>
      </c>
      <c r="CZ13" s="20">
        <v>12488973.718164949</v>
      </c>
      <c r="DA13" s="20">
        <v>1778707.3368582823</v>
      </c>
      <c r="DB13" s="20">
        <v>3095472.9759588535</v>
      </c>
      <c r="DC13" s="20">
        <v>1503345.4225886748</v>
      </c>
      <c r="DD13" s="20">
        <v>1386491.9370468769</v>
      </c>
      <c r="DE13" s="20">
        <v>934824.22539016535</v>
      </c>
      <c r="DF13" s="20">
        <v>128881809.64246942</v>
      </c>
      <c r="DG13" s="20">
        <v>532740.23193361622</v>
      </c>
      <c r="DH13" s="20">
        <v>9438327.2342976332</v>
      </c>
      <c r="DI13" s="20">
        <v>12378384.409845212</v>
      </c>
      <c r="DJ13" s="20">
        <v>5650307.4218176035</v>
      </c>
      <c r="DK13" s="20">
        <v>4484094.1637620237</v>
      </c>
      <c r="DL13" s="20">
        <v>39840144.211806245</v>
      </c>
      <c r="DM13" s="20">
        <v>3458630.457818571</v>
      </c>
      <c r="DN13" s="20">
        <v>7134913.9881267529</v>
      </c>
      <c r="DO13" s="20">
        <v>25359911.220574755</v>
      </c>
      <c r="DP13" s="20">
        <v>2672000.9177630683</v>
      </c>
      <c r="DQ13" s="20">
        <v>3.4924596548080444E-10</v>
      </c>
      <c r="DR13" s="20">
        <v>12776731.229150359</v>
      </c>
      <c r="DS13" s="20">
        <v>6851391.6714151613</v>
      </c>
      <c r="DT13" s="20">
        <v>2904613.7350723855</v>
      </c>
      <c r="DU13" s="20">
        <v>3787093.6874800241</v>
      </c>
      <c r="DV13" s="20">
        <v>3275687.6369214305</v>
      </c>
      <c r="DW13" s="20">
        <v>3775548.4704653984</v>
      </c>
      <c r="DX13" s="20">
        <v>1318636.2755650142</v>
      </c>
      <c r="DY13" s="20">
        <v>2063012.5827680302</v>
      </c>
      <c r="DZ13" s="20">
        <v>3829089.5100249927</v>
      </c>
      <c r="EA13" s="20">
        <v>0</v>
      </c>
      <c r="EB13" s="20">
        <v>4238791.8939049141</v>
      </c>
      <c r="EC13" s="20">
        <v>2899768.7686210508</v>
      </c>
      <c r="ED13" s="20">
        <v>5.8207660913467407E-10</v>
      </c>
      <c r="EE13" s="20">
        <v>2864478.7486127042</v>
      </c>
      <c r="EF13" s="20">
        <v>13239205.764796361</v>
      </c>
      <c r="EG13" s="20">
        <v>2847339.3111805348</v>
      </c>
      <c r="EH13" s="20">
        <v>3235470.4571313411</v>
      </c>
      <c r="EI13" s="20">
        <v>120393708.9380645</v>
      </c>
      <c r="EJ13" s="20">
        <v>76073100.377376124</v>
      </c>
      <c r="EK13" s="20">
        <v>3949240.9814250721</v>
      </c>
      <c r="EL13" s="20">
        <v>3659088.7451080452</v>
      </c>
      <c r="EM13" s="20">
        <v>2629114.3982395059</v>
      </c>
      <c r="EN13" s="20">
        <v>8938389.0697114524</v>
      </c>
      <c r="EO13" s="20">
        <v>2919618.7421065443</v>
      </c>
      <c r="EP13" s="20">
        <v>1833914.9940196127</v>
      </c>
      <c r="EQ13" s="20">
        <v>16360479.657115242</v>
      </c>
      <c r="ER13" s="20">
        <v>1636321.453877137</v>
      </c>
      <c r="ES13" s="20">
        <v>2149572.7061034096</v>
      </c>
      <c r="ET13" s="20">
        <v>2660193.4615006582</v>
      </c>
      <c r="EU13" s="20">
        <v>5790303.8650212958</v>
      </c>
      <c r="EV13" s="20">
        <v>935654.45054849202</v>
      </c>
      <c r="EW13" s="20">
        <v>4010691.5992302033</v>
      </c>
      <c r="EX13" s="20">
        <v>2786292.6186532471</v>
      </c>
      <c r="EY13" s="20">
        <v>5189870.9023883566</v>
      </c>
      <c r="EZ13" s="20">
        <v>1661499.7511198842</v>
      </c>
      <c r="FA13" s="20">
        <v>45504.892261585454</v>
      </c>
      <c r="FB13" s="20">
        <v>100158.91165544809</v>
      </c>
      <c r="FC13" s="20">
        <v>9682769.10383402</v>
      </c>
      <c r="FD13" s="20">
        <v>3768640.8840530221</v>
      </c>
      <c r="FE13" s="20">
        <v>1197039.9064029758</v>
      </c>
      <c r="FF13" s="20">
        <v>2791130.7341097216</v>
      </c>
      <c r="FG13" s="20">
        <v>1804190.7927512054</v>
      </c>
      <c r="FH13" s="20">
        <v>613452.83433567837</v>
      </c>
      <c r="FI13" s="20">
        <v>0</v>
      </c>
      <c r="FJ13" s="20">
        <v>0</v>
      </c>
      <c r="FK13" s="20">
        <v>0</v>
      </c>
      <c r="FL13" s="20">
        <v>18332282.020771857</v>
      </c>
      <c r="FM13" s="20">
        <v>17563631.571947832</v>
      </c>
      <c r="FN13" s="20">
        <v>135338043.94717059</v>
      </c>
      <c r="FO13" s="20">
        <v>3.4924596548080444E-10</v>
      </c>
      <c r="FP13" s="20">
        <v>1.1641532182693481E-9</v>
      </c>
      <c r="FQ13" s="20">
        <v>0</v>
      </c>
      <c r="FR13" s="20">
        <v>1.1641532182693481E-10</v>
      </c>
      <c r="FS13" s="20">
        <v>0</v>
      </c>
      <c r="FT13" s="20">
        <v>5.8207660913467407E-11</v>
      </c>
      <c r="FU13" s="20">
        <v>6196851.6878948268</v>
      </c>
      <c r="FV13" s="20">
        <v>5286677.6468588179</v>
      </c>
      <c r="FW13" s="20">
        <v>2535058.8694662633</v>
      </c>
      <c r="FX13" s="20">
        <v>989155.37480481202</v>
      </c>
      <c r="FY13" s="20">
        <f>ROUND(FY8-FY10-FY11,2)</f>
        <v>226794011.06999999</v>
      </c>
      <c r="FZ13" s="11">
        <f>SUM(C13:FY13)</f>
        <v>5032214724.0903387</v>
      </c>
      <c r="GA13" s="11"/>
      <c r="GB13" s="11"/>
    </row>
    <row r="14" spans="1:255" x14ac:dyDescent="0.25">
      <c r="A14" t="s">
        <v>400</v>
      </c>
      <c r="C14" s="21">
        <v>12</v>
      </c>
      <c r="D14" s="21">
        <v>12</v>
      </c>
      <c r="E14" s="21">
        <v>12</v>
      </c>
      <c r="F14" s="21">
        <v>12</v>
      </c>
      <c r="G14" s="21">
        <v>12</v>
      </c>
      <c r="H14" s="21">
        <v>12</v>
      </c>
      <c r="I14" s="21">
        <v>12</v>
      </c>
      <c r="J14" s="21">
        <v>12</v>
      </c>
      <c r="K14" s="21">
        <v>12</v>
      </c>
      <c r="L14" s="21">
        <v>12</v>
      </c>
      <c r="M14" s="21">
        <v>12</v>
      </c>
      <c r="N14" s="21">
        <v>12</v>
      </c>
      <c r="O14" s="21">
        <v>12</v>
      </c>
      <c r="P14" s="21">
        <v>12</v>
      </c>
      <c r="Q14" s="21">
        <v>12</v>
      </c>
      <c r="R14" s="21">
        <v>12</v>
      </c>
      <c r="S14" s="21">
        <v>12</v>
      </c>
      <c r="T14" s="21">
        <v>12</v>
      </c>
      <c r="U14" s="21">
        <v>12</v>
      </c>
      <c r="V14" s="21">
        <v>12</v>
      </c>
      <c r="W14" s="21">
        <v>12</v>
      </c>
      <c r="X14" s="21">
        <v>12</v>
      </c>
      <c r="Y14" s="21">
        <v>12</v>
      </c>
      <c r="Z14" s="21">
        <v>12</v>
      </c>
      <c r="AA14" s="21">
        <v>12</v>
      </c>
      <c r="AB14" s="21">
        <v>12</v>
      </c>
      <c r="AC14" s="21">
        <v>12</v>
      </c>
      <c r="AD14" s="21">
        <v>12</v>
      </c>
      <c r="AE14" s="21">
        <v>12</v>
      </c>
      <c r="AF14" s="21">
        <v>12</v>
      </c>
      <c r="AG14" s="21">
        <v>12</v>
      </c>
      <c r="AH14" s="21">
        <v>12</v>
      </c>
      <c r="AI14" s="21">
        <v>12</v>
      </c>
      <c r="AJ14" s="21">
        <v>12</v>
      </c>
      <c r="AK14" s="21">
        <v>12</v>
      </c>
      <c r="AL14" s="21">
        <v>12</v>
      </c>
      <c r="AM14" s="21">
        <v>12</v>
      </c>
      <c r="AN14" s="21">
        <v>12</v>
      </c>
      <c r="AO14" s="21">
        <v>12</v>
      </c>
      <c r="AP14" s="21">
        <v>12</v>
      </c>
      <c r="AQ14" s="21">
        <v>12</v>
      </c>
      <c r="AR14" s="21">
        <v>12</v>
      </c>
      <c r="AS14" s="21">
        <v>12</v>
      </c>
      <c r="AT14" s="21">
        <v>12</v>
      </c>
      <c r="AU14" s="21">
        <v>12</v>
      </c>
      <c r="AV14" s="21">
        <v>12</v>
      </c>
      <c r="AW14" s="21">
        <v>12</v>
      </c>
      <c r="AX14" s="21">
        <v>12</v>
      </c>
      <c r="AY14" s="21">
        <v>12</v>
      </c>
      <c r="AZ14" s="21">
        <v>12</v>
      </c>
      <c r="BA14" s="21">
        <v>12</v>
      </c>
      <c r="BB14" s="21">
        <v>12</v>
      </c>
      <c r="BC14" s="21">
        <v>12</v>
      </c>
      <c r="BD14" s="21">
        <v>12</v>
      </c>
      <c r="BE14" s="21">
        <v>12</v>
      </c>
      <c r="BF14" s="21">
        <v>12</v>
      </c>
      <c r="BG14" s="21">
        <v>12</v>
      </c>
      <c r="BH14" s="21">
        <v>12</v>
      </c>
      <c r="BI14" s="21">
        <v>12</v>
      </c>
      <c r="BJ14" s="21">
        <v>12</v>
      </c>
      <c r="BK14" s="21">
        <v>12</v>
      </c>
      <c r="BL14" s="21">
        <v>12</v>
      </c>
      <c r="BM14" s="21">
        <v>12</v>
      </c>
      <c r="BN14" s="21">
        <v>12</v>
      </c>
      <c r="BO14" s="21">
        <v>12</v>
      </c>
      <c r="BP14" s="21">
        <v>12</v>
      </c>
      <c r="BQ14" s="21">
        <v>12</v>
      </c>
      <c r="BR14" s="21">
        <v>12</v>
      </c>
      <c r="BS14" s="21">
        <v>12</v>
      </c>
      <c r="BT14" s="21">
        <v>12</v>
      </c>
      <c r="BU14" s="21">
        <v>12</v>
      </c>
      <c r="BV14" s="21">
        <v>12</v>
      </c>
      <c r="BW14" s="21">
        <v>12</v>
      </c>
      <c r="BX14" s="21">
        <v>12</v>
      </c>
      <c r="BY14" s="21">
        <v>12</v>
      </c>
      <c r="BZ14" s="21">
        <v>12</v>
      </c>
      <c r="CA14" s="21">
        <v>12</v>
      </c>
      <c r="CB14" s="21">
        <v>12</v>
      </c>
      <c r="CC14" s="21">
        <v>12</v>
      </c>
      <c r="CD14" s="21">
        <v>12</v>
      </c>
      <c r="CE14" s="21">
        <v>12</v>
      </c>
      <c r="CF14" s="21">
        <v>12</v>
      </c>
      <c r="CG14" s="21">
        <v>12</v>
      </c>
      <c r="CH14" s="21">
        <v>12</v>
      </c>
      <c r="CI14" s="21">
        <v>12</v>
      </c>
      <c r="CJ14" s="21">
        <v>12</v>
      </c>
      <c r="CK14" s="21">
        <v>12</v>
      </c>
      <c r="CL14" s="21">
        <v>12</v>
      </c>
      <c r="CM14" s="21">
        <v>12</v>
      </c>
      <c r="CN14" s="21">
        <v>12</v>
      </c>
      <c r="CO14" s="21">
        <v>12</v>
      </c>
      <c r="CP14" s="21">
        <v>12</v>
      </c>
      <c r="CQ14" s="21">
        <v>12</v>
      </c>
      <c r="CR14" s="21">
        <v>12</v>
      </c>
      <c r="CS14" s="21">
        <v>12</v>
      </c>
      <c r="CT14" s="21">
        <v>12</v>
      </c>
      <c r="CU14" s="21">
        <v>12</v>
      </c>
      <c r="CV14" s="21">
        <v>12</v>
      </c>
      <c r="CW14" s="21">
        <v>12</v>
      </c>
      <c r="CX14" s="21">
        <v>12</v>
      </c>
      <c r="CY14" s="21">
        <v>12</v>
      </c>
      <c r="CZ14" s="21">
        <v>12</v>
      </c>
      <c r="DA14" s="21">
        <v>12</v>
      </c>
      <c r="DB14" s="21">
        <v>12</v>
      </c>
      <c r="DC14" s="21">
        <v>12</v>
      </c>
      <c r="DD14" s="21">
        <v>12</v>
      </c>
      <c r="DE14" s="21">
        <v>12</v>
      </c>
      <c r="DF14" s="21">
        <v>12</v>
      </c>
      <c r="DG14" s="21">
        <v>12</v>
      </c>
      <c r="DH14" s="21">
        <v>12</v>
      </c>
      <c r="DI14" s="21">
        <v>12</v>
      </c>
      <c r="DJ14" s="21">
        <v>12</v>
      </c>
      <c r="DK14" s="21">
        <v>12</v>
      </c>
      <c r="DL14" s="21">
        <v>12</v>
      </c>
      <c r="DM14" s="21">
        <v>12</v>
      </c>
      <c r="DN14" s="21">
        <v>12</v>
      </c>
      <c r="DO14" s="21">
        <v>12</v>
      </c>
      <c r="DP14" s="21">
        <v>12</v>
      </c>
      <c r="DQ14" s="21">
        <v>12</v>
      </c>
      <c r="DR14" s="21">
        <v>12</v>
      </c>
      <c r="DS14" s="21">
        <v>12</v>
      </c>
      <c r="DT14" s="21">
        <v>12</v>
      </c>
      <c r="DU14" s="21">
        <v>12</v>
      </c>
      <c r="DV14" s="21">
        <v>12</v>
      </c>
      <c r="DW14" s="21">
        <v>12</v>
      </c>
      <c r="DX14" s="21">
        <v>12</v>
      </c>
      <c r="DY14" s="21">
        <v>12</v>
      </c>
      <c r="DZ14" s="21">
        <v>12</v>
      </c>
      <c r="EA14" s="21">
        <v>12</v>
      </c>
      <c r="EB14" s="21">
        <v>12</v>
      </c>
      <c r="EC14" s="21">
        <v>12</v>
      </c>
      <c r="ED14" s="21">
        <v>12</v>
      </c>
      <c r="EE14" s="21">
        <v>12</v>
      </c>
      <c r="EF14" s="21">
        <v>12</v>
      </c>
      <c r="EG14" s="21">
        <v>12</v>
      </c>
      <c r="EH14" s="21">
        <v>12</v>
      </c>
      <c r="EI14" s="21">
        <v>12</v>
      </c>
      <c r="EJ14" s="21">
        <v>12</v>
      </c>
      <c r="EK14" s="21">
        <v>12</v>
      </c>
      <c r="EL14" s="21">
        <v>12</v>
      </c>
      <c r="EM14" s="21">
        <v>12</v>
      </c>
      <c r="EN14" s="21">
        <v>12</v>
      </c>
      <c r="EO14" s="21">
        <v>12</v>
      </c>
      <c r="EP14" s="21">
        <v>12</v>
      </c>
      <c r="EQ14" s="21">
        <v>12</v>
      </c>
      <c r="ER14" s="21">
        <v>12</v>
      </c>
      <c r="ES14" s="21">
        <v>12</v>
      </c>
      <c r="ET14" s="21">
        <v>12</v>
      </c>
      <c r="EU14" s="21">
        <v>12</v>
      </c>
      <c r="EV14" s="21">
        <v>12</v>
      </c>
      <c r="EW14" s="21">
        <v>12</v>
      </c>
      <c r="EX14" s="21">
        <v>12</v>
      </c>
      <c r="EY14" s="21">
        <v>12</v>
      </c>
      <c r="EZ14" s="21">
        <v>12</v>
      </c>
      <c r="FA14" s="21">
        <v>12</v>
      </c>
      <c r="FB14" s="21">
        <v>12</v>
      </c>
      <c r="FC14" s="21">
        <v>12</v>
      </c>
      <c r="FD14" s="21">
        <v>12</v>
      </c>
      <c r="FE14" s="21">
        <v>12</v>
      </c>
      <c r="FF14" s="21">
        <v>12</v>
      </c>
      <c r="FG14" s="21">
        <v>12</v>
      </c>
      <c r="FH14" s="21">
        <v>12</v>
      </c>
      <c r="FI14" s="21">
        <v>12</v>
      </c>
      <c r="FJ14" s="21">
        <v>12</v>
      </c>
      <c r="FK14" s="21">
        <v>12</v>
      </c>
      <c r="FL14" s="21">
        <v>12</v>
      </c>
      <c r="FM14" s="21">
        <v>12</v>
      </c>
      <c r="FN14" s="21">
        <v>12</v>
      </c>
      <c r="FO14" s="21">
        <v>12</v>
      </c>
      <c r="FP14" s="21">
        <v>12</v>
      </c>
      <c r="FQ14" s="21">
        <v>12</v>
      </c>
      <c r="FR14" s="21">
        <v>12</v>
      </c>
      <c r="FS14" s="21">
        <v>12</v>
      </c>
      <c r="FT14" s="21">
        <v>12</v>
      </c>
      <c r="FU14" s="21">
        <v>12</v>
      </c>
      <c r="FV14" s="21">
        <v>12</v>
      </c>
      <c r="FW14" s="21">
        <v>12</v>
      </c>
      <c r="FX14" s="21">
        <v>12</v>
      </c>
      <c r="FY14" s="21">
        <v>12</v>
      </c>
      <c r="FZ14" s="22"/>
      <c r="GA14" s="11"/>
    </row>
    <row r="15" spans="1:255" x14ac:dyDescent="0.25">
      <c r="A15" t="s">
        <v>401</v>
      </c>
      <c r="C15" s="17">
        <f>C13</f>
        <v>42386061.764686011</v>
      </c>
      <c r="D15" s="17">
        <f t="shared" ref="D15:BO15" si="0">D13</f>
        <v>257837458.69148305</v>
      </c>
      <c r="E15" s="17">
        <f t="shared" si="0"/>
        <v>31595023.842071455</v>
      </c>
      <c r="F15" s="17">
        <f t="shared" si="0"/>
        <v>149117229.62131092</v>
      </c>
      <c r="G15" s="17">
        <f t="shared" si="0"/>
        <v>4203413.6296758745</v>
      </c>
      <c r="H15" s="17">
        <f t="shared" si="0"/>
        <v>8820126.901096357</v>
      </c>
      <c r="I15" s="17">
        <f t="shared" si="0"/>
        <v>55315910.781586297</v>
      </c>
      <c r="J15" s="17">
        <f t="shared" si="0"/>
        <v>17299988.507694785</v>
      </c>
      <c r="K15" s="17">
        <f t="shared" si="0"/>
        <v>2362627.7370477146</v>
      </c>
      <c r="L15" s="17">
        <f t="shared" si="0"/>
        <v>3734450.5502133863</v>
      </c>
      <c r="M15" s="17">
        <f t="shared" si="0"/>
        <v>6322200.9003140004</v>
      </c>
      <c r="N15" s="17">
        <f t="shared" si="0"/>
        <v>374235737.93462557</v>
      </c>
      <c r="O15" s="17">
        <f t="shared" si="0"/>
        <v>67406860.904242814</v>
      </c>
      <c r="P15" s="17">
        <f t="shared" si="0"/>
        <v>2970460.6880526869</v>
      </c>
      <c r="Q15" s="17">
        <f t="shared" si="0"/>
        <v>291304109.50202703</v>
      </c>
      <c r="R15" s="17">
        <f t="shared" si="0"/>
        <v>52098668.013194963</v>
      </c>
      <c r="S15" s="17">
        <f t="shared" si="0"/>
        <v>6625735.6797360247</v>
      </c>
      <c r="T15" s="17">
        <f t="shared" si="0"/>
        <v>2214920.8204707541</v>
      </c>
      <c r="U15" s="17">
        <f t="shared" si="0"/>
        <v>451994.55641350296</v>
      </c>
      <c r="V15" s="17">
        <f t="shared" si="0"/>
        <v>2803131.01638282</v>
      </c>
      <c r="W15" s="17">
        <f t="shared" si="0"/>
        <v>2274768.4366841302</v>
      </c>
      <c r="X15" s="17">
        <f t="shared" si="0"/>
        <v>763401.76381626667</v>
      </c>
      <c r="Y15" s="17">
        <f t="shared" si="0"/>
        <v>6576577.9291279456</v>
      </c>
      <c r="Z15" s="17">
        <f t="shared" si="0"/>
        <v>2761332.8918155185</v>
      </c>
      <c r="AA15" s="17">
        <f t="shared" si="0"/>
        <v>168355528.70593819</v>
      </c>
      <c r="AB15" s="17">
        <f t="shared" si="0"/>
        <v>47078613.247510359</v>
      </c>
      <c r="AC15" s="17">
        <f t="shared" si="0"/>
        <v>1648590.6013626615</v>
      </c>
      <c r="AD15" s="17">
        <f t="shared" si="0"/>
        <v>3404993.7321053799</v>
      </c>
      <c r="AE15" s="17">
        <f t="shared" si="0"/>
        <v>1246799.9323894293</v>
      </c>
      <c r="AF15" s="17">
        <f t="shared" si="0"/>
        <v>2059812.1191458951</v>
      </c>
      <c r="AG15" s="17">
        <f t="shared" si="0"/>
        <v>2309260.8524027662</v>
      </c>
      <c r="AH15" s="17">
        <f t="shared" si="0"/>
        <v>9851606.7464163359</v>
      </c>
      <c r="AI15" s="17">
        <f t="shared" si="0"/>
        <v>4321120.1298579229</v>
      </c>
      <c r="AJ15" s="17">
        <f t="shared" si="0"/>
        <v>2066272.6616590135</v>
      </c>
      <c r="AK15" s="17">
        <f t="shared" si="0"/>
        <v>2057633.4685550926</v>
      </c>
      <c r="AL15" s="17">
        <f t="shared" si="0"/>
        <v>2019271.9113805045</v>
      </c>
      <c r="AM15" s="17">
        <f t="shared" si="0"/>
        <v>3661478.0379293277</v>
      </c>
      <c r="AN15" s="17">
        <f t="shared" si="0"/>
        <v>786900.34579478996</v>
      </c>
      <c r="AO15" s="17">
        <f t="shared" si="0"/>
        <v>32929678.687920269</v>
      </c>
      <c r="AP15" s="17">
        <f t="shared" si="0"/>
        <v>218452005.30356148</v>
      </c>
      <c r="AQ15" s="17">
        <f t="shared" si="0"/>
        <v>1950975.4231292873</v>
      </c>
      <c r="AR15" s="17">
        <f t="shared" si="0"/>
        <v>318285788.17449594</v>
      </c>
      <c r="AS15" s="17">
        <f t="shared" si="0"/>
        <v>14710219.359560456</v>
      </c>
      <c r="AT15" s="17">
        <f t="shared" si="0"/>
        <v>14133473.031458616</v>
      </c>
      <c r="AU15" s="17">
        <f t="shared" si="0"/>
        <v>2712279.1856267322</v>
      </c>
      <c r="AV15" s="17">
        <f t="shared" si="0"/>
        <v>3386869.8865143727</v>
      </c>
      <c r="AW15" s="17">
        <f t="shared" si="0"/>
        <v>3101672.4876880981</v>
      </c>
      <c r="AX15" s="17">
        <f t="shared" si="0"/>
        <v>814762.06229610648</v>
      </c>
      <c r="AY15" s="17">
        <f t="shared" si="0"/>
        <v>3719438.2434493857</v>
      </c>
      <c r="AZ15" s="17">
        <f t="shared" si="0"/>
        <v>114491766.20026694</v>
      </c>
      <c r="BA15" s="17">
        <f t="shared" si="0"/>
        <v>70393273.731083468</v>
      </c>
      <c r="BB15" s="17">
        <f t="shared" si="0"/>
        <v>73144015.455968454</v>
      </c>
      <c r="BC15" s="17">
        <f t="shared" si="0"/>
        <v>136772154.99064344</v>
      </c>
      <c r="BD15" s="17">
        <f t="shared" si="0"/>
        <v>19708795.255951617</v>
      </c>
      <c r="BE15" s="17">
        <f t="shared" si="0"/>
        <v>8765475.7963170931</v>
      </c>
      <c r="BF15" s="17">
        <f t="shared" si="0"/>
        <v>176742381.84080273</v>
      </c>
      <c r="BG15" s="17">
        <f t="shared" si="0"/>
        <v>9232532.6087425612</v>
      </c>
      <c r="BH15" s="17">
        <f t="shared" si="0"/>
        <v>5206260.6938580405</v>
      </c>
      <c r="BI15" s="17">
        <f t="shared" si="0"/>
        <v>3514287.1047423645</v>
      </c>
      <c r="BJ15" s="17">
        <f t="shared" si="0"/>
        <v>39195105.27038905</v>
      </c>
      <c r="BK15" s="17">
        <f t="shared" si="0"/>
        <v>250059863.90083936</v>
      </c>
      <c r="BL15" s="17">
        <f t="shared" si="0"/>
        <v>2277868.2391557815</v>
      </c>
      <c r="BM15" s="17">
        <f t="shared" si="0"/>
        <v>3429252.9572852589</v>
      </c>
      <c r="BN15" s="17">
        <f t="shared" si="0"/>
        <v>23473771.793832984</v>
      </c>
      <c r="BO15" s="17">
        <f t="shared" si="0"/>
        <v>10165584.9980797</v>
      </c>
      <c r="BP15" s="17">
        <f t="shared" ref="BP15:EA15" si="1">BP13</f>
        <v>1252341.6081855982</v>
      </c>
      <c r="BQ15" s="17">
        <f t="shared" si="1"/>
        <v>21293006.735442128</v>
      </c>
      <c r="BR15" s="17">
        <f t="shared" si="1"/>
        <v>36989034.021307282</v>
      </c>
      <c r="BS15" s="17">
        <f t="shared" si="1"/>
        <v>7378131.862008797</v>
      </c>
      <c r="BT15" s="17">
        <f t="shared" si="1"/>
        <v>2412095.5084196464</v>
      </c>
      <c r="BU15" s="17">
        <f t="shared" si="1"/>
        <v>3057741.736043998</v>
      </c>
      <c r="BV15" s="17">
        <f t="shared" si="1"/>
        <v>4.6566128730773926E-10</v>
      </c>
      <c r="BW15" s="17">
        <f t="shared" si="1"/>
        <v>3901100.8423058675</v>
      </c>
      <c r="BX15" s="17">
        <f t="shared" si="1"/>
        <v>548612.32417249389</v>
      </c>
      <c r="BY15" s="17">
        <f t="shared" si="1"/>
        <v>2198501.9907286479</v>
      </c>
      <c r="BZ15" s="17">
        <f t="shared" si="1"/>
        <v>2436698.1465916992</v>
      </c>
      <c r="CA15" s="17">
        <f t="shared" si="1"/>
        <v>195671.630419778</v>
      </c>
      <c r="CB15" s="17">
        <f t="shared" si="1"/>
        <v>389341771.77560228</v>
      </c>
      <c r="CC15" s="17">
        <f t="shared" si="1"/>
        <v>2496081.8169658552</v>
      </c>
      <c r="CD15" s="17">
        <f t="shared" si="1"/>
        <v>2826379.1377541227</v>
      </c>
      <c r="CE15" s="17">
        <f t="shared" si="1"/>
        <v>1451077.7105886843</v>
      </c>
      <c r="CF15" s="17">
        <f t="shared" si="1"/>
        <v>1448023.0216488622</v>
      </c>
      <c r="CG15" s="17">
        <f t="shared" si="1"/>
        <v>2635391.6827327749</v>
      </c>
      <c r="CH15" s="17">
        <f t="shared" si="1"/>
        <v>1653257.3777039472</v>
      </c>
      <c r="CI15" s="17">
        <f t="shared" si="1"/>
        <v>4734695.9787295619</v>
      </c>
      <c r="CJ15" s="17">
        <f t="shared" si="1"/>
        <v>447419.98262630211</v>
      </c>
      <c r="CK15" s="17">
        <f t="shared" si="1"/>
        <v>39110474.82811372</v>
      </c>
      <c r="CL15" s="17">
        <f t="shared" si="1"/>
        <v>11572999.900276043</v>
      </c>
      <c r="CM15" s="17">
        <f t="shared" si="1"/>
        <v>7432898.4537229305</v>
      </c>
      <c r="CN15" s="17">
        <f t="shared" si="1"/>
        <v>166292260.89219201</v>
      </c>
      <c r="CO15" s="17">
        <f t="shared" si="1"/>
        <v>63312418.13810461</v>
      </c>
      <c r="CP15" s="17">
        <f t="shared" si="1"/>
        <v>672187.30581566843</v>
      </c>
      <c r="CQ15" s="17">
        <f t="shared" si="1"/>
        <v>6983386.5802142853</v>
      </c>
      <c r="CR15" s="17">
        <f t="shared" si="1"/>
        <v>3122721.0306240348</v>
      </c>
      <c r="CS15" s="17">
        <f t="shared" si="1"/>
        <v>2638406.6797190481</v>
      </c>
      <c r="CT15" s="17">
        <f t="shared" si="1"/>
        <v>1424375.6871440564</v>
      </c>
      <c r="CU15" s="17">
        <f t="shared" si="1"/>
        <v>4010680.360876773</v>
      </c>
      <c r="CV15" s="17">
        <f t="shared" si="1"/>
        <v>555490.38972829038</v>
      </c>
      <c r="CW15" s="17">
        <f t="shared" si="1"/>
        <v>1762916.3613508337</v>
      </c>
      <c r="CX15" s="17">
        <f t="shared" si="1"/>
        <v>3090995.1358051752</v>
      </c>
      <c r="CY15" s="17">
        <f t="shared" si="1"/>
        <v>874252.99753682839</v>
      </c>
      <c r="CZ15" s="17">
        <f t="shared" si="1"/>
        <v>12488973.718164949</v>
      </c>
      <c r="DA15" s="17">
        <f t="shared" si="1"/>
        <v>1778707.3368582823</v>
      </c>
      <c r="DB15" s="17">
        <f t="shared" si="1"/>
        <v>3095472.9759588535</v>
      </c>
      <c r="DC15" s="17">
        <f t="shared" si="1"/>
        <v>1503345.4225886748</v>
      </c>
      <c r="DD15" s="17">
        <f t="shared" si="1"/>
        <v>1386491.9370468769</v>
      </c>
      <c r="DE15" s="17">
        <f t="shared" si="1"/>
        <v>934824.22539016535</v>
      </c>
      <c r="DF15" s="17">
        <f t="shared" si="1"/>
        <v>128881809.64246942</v>
      </c>
      <c r="DG15" s="17">
        <f t="shared" si="1"/>
        <v>532740.23193361622</v>
      </c>
      <c r="DH15" s="17">
        <f t="shared" si="1"/>
        <v>9438327.2342976332</v>
      </c>
      <c r="DI15" s="17">
        <f t="shared" si="1"/>
        <v>12378384.409845212</v>
      </c>
      <c r="DJ15" s="17">
        <f t="shared" si="1"/>
        <v>5650307.4218176035</v>
      </c>
      <c r="DK15" s="17">
        <f t="shared" si="1"/>
        <v>4484094.1637620237</v>
      </c>
      <c r="DL15" s="17">
        <f t="shared" si="1"/>
        <v>39840144.211806245</v>
      </c>
      <c r="DM15" s="17">
        <f t="shared" si="1"/>
        <v>3458630.457818571</v>
      </c>
      <c r="DN15" s="17">
        <f t="shared" si="1"/>
        <v>7134913.9881267529</v>
      </c>
      <c r="DO15" s="17">
        <f t="shared" si="1"/>
        <v>25359911.220574755</v>
      </c>
      <c r="DP15" s="17">
        <f t="shared" si="1"/>
        <v>2672000.9177630683</v>
      </c>
      <c r="DQ15" s="17">
        <f t="shared" si="1"/>
        <v>3.4924596548080444E-10</v>
      </c>
      <c r="DR15" s="17">
        <f t="shared" si="1"/>
        <v>12776731.229150359</v>
      </c>
      <c r="DS15" s="17">
        <f t="shared" si="1"/>
        <v>6851391.6714151613</v>
      </c>
      <c r="DT15" s="17">
        <f t="shared" si="1"/>
        <v>2904613.7350723855</v>
      </c>
      <c r="DU15" s="17">
        <f t="shared" si="1"/>
        <v>3787093.6874800241</v>
      </c>
      <c r="DV15" s="17">
        <f t="shared" si="1"/>
        <v>3275687.6369214305</v>
      </c>
      <c r="DW15" s="17">
        <f t="shared" si="1"/>
        <v>3775548.4704653984</v>
      </c>
      <c r="DX15" s="17">
        <f t="shared" si="1"/>
        <v>1318636.2755650142</v>
      </c>
      <c r="DY15" s="17">
        <f t="shared" si="1"/>
        <v>2063012.5827680302</v>
      </c>
      <c r="DZ15" s="17">
        <f t="shared" si="1"/>
        <v>3829089.5100249927</v>
      </c>
      <c r="EA15" s="17">
        <f t="shared" si="1"/>
        <v>0</v>
      </c>
      <c r="EB15" s="17">
        <f t="shared" ref="EB15:FY15" si="2">EB13</f>
        <v>4238791.8939049141</v>
      </c>
      <c r="EC15" s="17">
        <f t="shared" si="2"/>
        <v>2899768.7686210508</v>
      </c>
      <c r="ED15" s="17">
        <f t="shared" si="2"/>
        <v>5.8207660913467407E-10</v>
      </c>
      <c r="EE15" s="17">
        <f t="shared" si="2"/>
        <v>2864478.7486127042</v>
      </c>
      <c r="EF15" s="17">
        <f t="shared" si="2"/>
        <v>13239205.764796361</v>
      </c>
      <c r="EG15" s="17">
        <f t="shared" si="2"/>
        <v>2847339.3111805348</v>
      </c>
      <c r="EH15" s="17">
        <f t="shared" si="2"/>
        <v>3235470.4571313411</v>
      </c>
      <c r="EI15" s="17">
        <f t="shared" si="2"/>
        <v>120393708.9380645</v>
      </c>
      <c r="EJ15" s="17">
        <f t="shared" si="2"/>
        <v>76073100.377376124</v>
      </c>
      <c r="EK15" s="17">
        <f t="shared" si="2"/>
        <v>3949240.9814250721</v>
      </c>
      <c r="EL15" s="17">
        <f t="shared" si="2"/>
        <v>3659088.7451080452</v>
      </c>
      <c r="EM15" s="17">
        <f t="shared" si="2"/>
        <v>2629114.3982395059</v>
      </c>
      <c r="EN15" s="17">
        <f t="shared" si="2"/>
        <v>8938389.0697114524</v>
      </c>
      <c r="EO15" s="17">
        <f t="shared" si="2"/>
        <v>2919618.7421065443</v>
      </c>
      <c r="EP15" s="17">
        <f t="shared" si="2"/>
        <v>1833914.9940196127</v>
      </c>
      <c r="EQ15" s="17">
        <f t="shared" si="2"/>
        <v>16360479.657115242</v>
      </c>
      <c r="ER15" s="17">
        <f t="shared" si="2"/>
        <v>1636321.453877137</v>
      </c>
      <c r="ES15" s="17">
        <f t="shared" si="2"/>
        <v>2149572.7061034096</v>
      </c>
      <c r="ET15" s="17">
        <f t="shared" si="2"/>
        <v>2660193.4615006582</v>
      </c>
      <c r="EU15" s="17">
        <f t="shared" si="2"/>
        <v>5790303.8650212958</v>
      </c>
      <c r="EV15" s="17">
        <f t="shared" si="2"/>
        <v>935654.45054849202</v>
      </c>
      <c r="EW15" s="17">
        <f t="shared" si="2"/>
        <v>4010691.5992302033</v>
      </c>
      <c r="EX15" s="17">
        <f t="shared" si="2"/>
        <v>2786292.6186532471</v>
      </c>
      <c r="EY15" s="17">
        <f t="shared" si="2"/>
        <v>5189870.9023883566</v>
      </c>
      <c r="EZ15" s="17">
        <f t="shared" si="2"/>
        <v>1661499.7511198842</v>
      </c>
      <c r="FA15" s="17">
        <f t="shared" si="2"/>
        <v>45504.892261585454</v>
      </c>
      <c r="FB15" s="17">
        <f t="shared" si="2"/>
        <v>100158.91165544809</v>
      </c>
      <c r="FC15" s="17">
        <f t="shared" si="2"/>
        <v>9682769.10383402</v>
      </c>
      <c r="FD15" s="17">
        <f t="shared" si="2"/>
        <v>3768640.8840530221</v>
      </c>
      <c r="FE15" s="17">
        <f t="shared" si="2"/>
        <v>1197039.9064029758</v>
      </c>
      <c r="FF15" s="17">
        <f t="shared" si="2"/>
        <v>2791130.7341097216</v>
      </c>
      <c r="FG15" s="17">
        <f t="shared" si="2"/>
        <v>1804190.7927512054</v>
      </c>
      <c r="FH15" s="17">
        <f t="shared" si="2"/>
        <v>613452.83433567837</v>
      </c>
      <c r="FI15" s="17">
        <f t="shared" si="2"/>
        <v>0</v>
      </c>
      <c r="FJ15" s="17">
        <f t="shared" si="2"/>
        <v>0</v>
      </c>
      <c r="FK15" s="17">
        <f t="shared" si="2"/>
        <v>0</v>
      </c>
      <c r="FL15" s="17">
        <f t="shared" si="2"/>
        <v>18332282.020771857</v>
      </c>
      <c r="FM15" s="17">
        <f t="shared" si="2"/>
        <v>17563631.571947832</v>
      </c>
      <c r="FN15" s="17">
        <f t="shared" si="2"/>
        <v>135338043.94717059</v>
      </c>
      <c r="FO15" s="17">
        <f t="shared" si="2"/>
        <v>3.4924596548080444E-10</v>
      </c>
      <c r="FP15" s="17">
        <f t="shared" si="2"/>
        <v>1.1641532182693481E-9</v>
      </c>
      <c r="FQ15" s="17">
        <f t="shared" si="2"/>
        <v>0</v>
      </c>
      <c r="FR15" s="17">
        <f t="shared" si="2"/>
        <v>1.1641532182693481E-10</v>
      </c>
      <c r="FS15" s="17">
        <f t="shared" si="2"/>
        <v>0</v>
      </c>
      <c r="FT15" s="17">
        <f t="shared" si="2"/>
        <v>5.8207660913467407E-11</v>
      </c>
      <c r="FU15" s="17">
        <f t="shared" si="2"/>
        <v>6196851.6878948268</v>
      </c>
      <c r="FV15" s="17">
        <f t="shared" si="2"/>
        <v>5286677.6468588179</v>
      </c>
      <c r="FW15" s="17">
        <f t="shared" si="2"/>
        <v>2535058.8694662633</v>
      </c>
      <c r="FX15" s="17">
        <f t="shared" si="2"/>
        <v>989155.37480481202</v>
      </c>
      <c r="FY15" s="17">
        <f t="shared" si="2"/>
        <v>226794011.06999999</v>
      </c>
      <c r="FZ15" s="11">
        <f>SUM(C15:FY15)</f>
        <v>5032214724.0903387</v>
      </c>
      <c r="GA15" s="23"/>
      <c r="GB15" s="11"/>
      <c r="GC15" s="24"/>
    </row>
    <row r="16" spans="1:255" x14ac:dyDescent="0.25">
      <c r="A16" t="s">
        <v>402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25">
        <v>0</v>
      </c>
      <c r="T16" s="25">
        <v>0</v>
      </c>
      <c r="U16" s="25">
        <v>0</v>
      </c>
      <c r="V16" s="25">
        <v>0</v>
      </c>
      <c r="W16" s="25">
        <v>0</v>
      </c>
      <c r="X16" s="25">
        <v>0</v>
      </c>
      <c r="Y16" s="25">
        <v>0</v>
      </c>
      <c r="Z16" s="25">
        <v>0</v>
      </c>
      <c r="AA16" s="25">
        <v>0</v>
      </c>
      <c r="AB16" s="25">
        <v>0</v>
      </c>
      <c r="AC16" s="25">
        <v>0</v>
      </c>
      <c r="AD16" s="25">
        <v>0</v>
      </c>
      <c r="AE16" s="25">
        <v>0</v>
      </c>
      <c r="AF16" s="25">
        <v>0</v>
      </c>
      <c r="AG16" s="25">
        <v>0</v>
      </c>
      <c r="AH16" s="25">
        <v>0</v>
      </c>
      <c r="AI16" s="25">
        <v>0</v>
      </c>
      <c r="AJ16" s="25">
        <v>0</v>
      </c>
      <c r="AK16" s="25">
        <v>0</v>
      </c>
      <c r="AL16" s="25">
        <v>0</v>
      </c>
      <c r="AM16" s="25">
        <v>0</v>
      </c>
      <c r="AN16" s="25">
        <v>0</v>
      </c>
      <c r="AO16" s="25">
        <v>0</v>
      </c>
      <c r="AP16" s="25">
        <v>0</v>
      </c>
      <c r="AQ16" s="25">
        <v>0</v>
      </c>
      <c r="AR16" s="25">
        <v>0</v>
      </c>
      <c r="AS16" s="25">
        <v>0</v>
      </c>
      <c r="AT16" s="25">
        <v>0</v>
      </c>
      <c r="AU16" s="25">
        <v>0</v>
      </c>
      <c r="AV16" s="25">
        <v>0</v>
      </c>
      <c r="AW16" s="25">
        <v>0</v>
      </c>
      <c r="AX16" s="25">
        <v>0</v>
      </c>
      <c r="AY16" s="25">
        <v>0</v>
      </c>
      <c r="AZ16" s="25">
        <v>0</v>
      </c>
      <c r="BA16" s="25">
        <v>0</v>
      </c>
      <c r="BB16" s="25">
        <v>0</v>
      </c>
      <c r="BC16" s="25">
        <v>0</v>
      </c>
      <c r="BD16" s="25">
        <v>0</v>
      </c>
      <c r="BE16" s="25">
        <v>0</v>
      </c>
      <c r="BF16" s="25">
        <v>0</v>
      </c>
      <c r="BG16" s="25">
        <v>0</v>
      </c>
      <c r="BH16" s="25">
        <v>0</v>
      </c>
      <c r="BI16" s="25">
        <v>0</v>
      </c>
      <c r="BJ16" s="25">
        <v>0</v>
      </c>
      <c r="BK16" s="25">
        <v>0</v>
      </c>
      <c r="BL16" s="25">
        <v>0</v>
      </c>
      <c r="BM16" s="25">
        <v>0</v>
      </c>
      <c r="BN16" s="25">
        <v>0</v>
      </c>
      <c r="BO16" s="25">
        <v>0</v>
      </c>
      <c r="BP16" s="25">
        <v>0</v>
      </c>
      <c r="BQ16" s="25">
        <v>0</v>
      </c>
      <c r="BR16" s="25">
        <v>0</v>
      </c>
      <c r="BS16" s="25">
        <v>0</v>
      </c>
      <c r="BT16" s="25">
        <v>0</v>
      </c>
      <c r="BU16" s="25">
        <v>0</v>
      </c>
      <c r="BV16" s="25">
        <v>0</v>
      </c>
      <c r="BW16" s="25">
        <v>0</v>
      </c>
      <c r="BX16" s="25">
        <v>0</v>
      </c>
      <c r="BY16" s="25">
        <v>0</v>
      </c>
      <c r="BZ16" s="25">
        <v>0</v>
      </c>
      <c r="CA16" s="25">
        <v>0</v>
      </c>
      <c r="CB16" s="25">
        <v>0</v>
      </c>
      <c r="CC16" s="25">
        <v>0</v>
      </c>
      <c r="CD16" s="25">
        <v>0</v>
      </c>
      <c r="CE16" s="25">
        <v>0</v>
      </c>
      <c r="CF16" s="25">
        <v>0</v>
      </c>
      <c r="CG16" s="25">
        <v>0</v>
      </c>
      <c r="CH16" s="25">
        <v>0</v>
      </c>
      <c r="CI16" s="25">
        <v>0</v>
      </c>
      <c r="CJ16" s="25">
        <v>0</v>
      </c>
      <c r="CK16" s="25">
        <v>0</v>
      </c>
      <c r="CL16" s="25">
        <v>0</v>
      </c>
      <c r="CM16" s="25">
        <v>0</v>
      </c>
      <c r="CN16" s="25">
        <v>0</v>
      </c>
      <c r="CO16" s="25">
        <v>0</v>
      </c>
      <c r="CP16" s="25">
        <v>0</v>
      </c>
      <c r="CQ16" s="25">
        <v>0</v>
      </c>
      <c r="CR16" s="25">
        <v>0</v>
      </c>
      <c r="CS16" s="25">
        <v>0</v>
      </c>
      <c r="CT16" s="25">
        <v>0</v>
      </c>
      <c r="CU16" s="25">
        <v>0</v>
      </c>
      <c r="CV16" s="25">
        <v>0</v>
      </c>
      <c r="CW16" s="25">
        <v>0</v>
      </c>
      <c r="CX16" s="25">
        <v>0</v>
      </c>
      <c r="CY16" s="25">
        <v>0</v>
      </c>
      <c r="CZ16" s="25">
        <v>0</v>
      </c>
      <c r="DA16" s="25">
        <v>0</v>
      </c>
      <c r="DB16" s="25">
        <v>0</v>
      </c>
      <c r="DC16" s="25">
        <v>0</v>
      </c>
      <c r="DD16" s="25">
        <v>0</v>
      </c>
      <c r="DE16" s="25">
        <v>0</v>
      </c>
      <c r="DF16" s="25">
        <v>0</v>
      </c>
      <c r="DG16" s="25">
        <v>0</v>
      </c>
      <c r="DH16" s="25">
        <v>0</v>
      </c>
      <c r="DI16" s="25">
        <v>0</v>
      </c>
      <c r="DJ16" s="25">
        <v>0</v>
      </c>
      <c r="DK16" s="25">
        <v>0</v>
      </c>
      <c r="DL16" s="25">
        <v>0</v>
      </c>
      <c r="DM16" s="25">
        <v>0</v>
      </c>
      <c r="DN16" s="25">
        <v>0</v>
      </c>
      <c r="DO16" s="25">
        <v>0</v>
      </c>
      <c r="DP16" s="25">
        <v>0</v>
      </c>
      <c r="DQ16" s="25">
        <v>0</v>
      </c>
      <c r="DR16" s="25">
        <v>0</v>
      </c>
      <c r="DS16" s="25">
        <v>0</v>
      </c>
      <c r="DT16" s="25">
        <v>0</v>
      </c>
      <c r="DU16" s="25">
        <v>0</v>
      </c>
      <c r="DV16" s="25">
        <v>0</v>
      </c>
      <c r="DW16" s="25">
        <v>0</v>
      </c>
      <c r="DX16" s="25">
        <v>0</v>
      </c>
      <c r="DY16" s="25">
        <v>0</v>
      </c>
      <c r="DZ16" s="25">
        <v>0</v>
      </c>
      <c r="EA16" s="25">
        <v>0</v>
      </c>
      <c r="EB16" s="25">
        <v>0</v>
      </c>
      <c r="EC16" s="25">
        <v>0</v>
      </c>
      <c r="ED16" s="25">
        <v>0</v>
      </c>
      <c r="EE16" s="25">
        <v>0</v>
      </c>
      <c r="EF16" s="25">
        <v>0</v>
      </c>
      <c r="EG16" s="25">
        <v>0</v>
      </c>
      <c r="EH16" s="25">
        <v>0</v>
      </c>
      <c r="EI16" s="25">
        <v>0</v>
      </c>
      <c r="EJ16" s="25">
        <v>0</v>
      </c>
      <c r="EK16" s="25">
        <v>0</v>
      </c>
      <c r="EL16" s="25">
        <v>0</v>
      </c>
      <c r="EM16" s="25">
        <v>0</v>
      </c>
      <c r="EN16" s="25">
        <v>0</v>
      </c>
      <c r="EO16" s="25">
        <v>0</v>
      </c>
      <c r="EP16" s="25">
        <v>0</v>
      </c>
      <c r="EQ16" s="25">
        <v>0</v>
      </c>
      <c r="ER16" s="25">
        <v>0</v>
      </c>
      <c r="ES16" s="25">
        <v>0</v>
      </c>
      <c r="ET16" s="25">
        <v>0</v>
      </c>
      <c r="EU16" s="25">
        <v>0</v>
      </c>
      <c r="EV16" s="25">
        <v>0</v>
      </c>
      <c r="EW16" s="25">
        <v>0</v>
      </c>
      <c r="EX16" s="25">
        <v>0</v>
      </c>
      <c r="EY16" s="25">
        <v>0</v>
      </c>
      <c r="EZ16" s="25">
        <v>0</v>
      </c>
      <c r="FA16" s="25">
        <v>0</v>
      </c>
      <c r="FB16" s="25">
        <v>0</v>
      </c>
      <c r="FC16" s="25">
        <v>0</v>
      </c>
      <c r="FD16" s="25">
        <v>0</v>
      </c>
      <c r="FE16" s="25">
        <v>0</v>
      </c>
      <c r="FF16" s="25">
        <v>0</v>
      </c>
      <c r="FG16" s="25">
        <v>0</v>
      </c>
      <c r="FH16" s="25">
        <v>0</v>
      </c>
      <c r="FI16" s="25">
        <v>0</v>
      </c>
      <c r="FJ16" s="25">
        <v>0</v>
      </c>
      <c r="FK16" s="25">
        <v>0</v>
      </c>
      <c r="FL16" s="25">
        <v>0</v>
      </c>
      <c r="FM16" s="25">
        <v>0</v>
      </c>
      <c r="FN16" s="25">
        <v>0</v>
      </c>
      <c r="FO16" s="25">
        <v>0</v>
      </c>
      <c r="FP16" s="25">
        <v>0</v>
      </c>
      <c r="FQ16" s="25">
        <v>0</v>
      </c>
      <c r="FR16" s="25">
        <v>0</v>
      </c>
      <c r="FS16" s="25">
        <v>0</v>
      </c>
      <c r="FT16" s="25">
        <v>0</v>
      </c>
      <c r="FU16" s="25">
        <v>0</v>
      </c>
      <c r="FV16" s="25">
        <v>0</v>
      </c>
      <c r="FW16" s="25">
        <v>0</v>
      </c>
      <c r="FX16" s="25">
        <v>0</v>
      </c>
      <c r="FY16" s="25">
        <v>0</v>
      </c>
      <c r="FZ16" s="26">
        <f>SUM(C16:FY16)</f>
        <v>0</v>
      </c>
      <c r="GA16" s="11"/>
      <c r="GD16" s="11"/>
    </row>
    <row r="17" spans="1:255" s="19" customFormat="1" x14ac:dyDescent="0.25">
      <c r="A17" s="19" t="s">
        <v>403</v>
      </c>
      <c r="C17" s="18">
        <f>IF(C15-C16&lt;0,0,ROUND((C15-C16)/C14,2))</f>
        <v>3532171.81</v>
      </c>
      <c r="D17" s="18">
        <f t="shared" ref="D17:BO17" si="3">IF(D15-D16&lt;0,0,ROUND((D15-D16)/D14,2))</f>
        <v>21486454.890000001</v>
      </c>
      <c r="E17" s="18">
        <f t="shared" si="3"/>
        <v>2632918.65</v>
      </c>
      <c r="F17" s="18">
        <f t="shared" si="3"/>
        <v>12426435.800000001</v>
      </c>
      <c r="G17" s="18">
        <f t="shared" si="3"/>
        <v>350284.47</v>
      </c>
      <c r="H17" s="18">
        <f t="shared" si="3"/>
        <v>735010.58</v>
      </c>
      <c r="I17" s="18">
        <f t="shared" si="3"/>
        <v>4609659.2300000004</v>
      </c>
      <c r="J17" s="18">
        <f t="shared" si="3"/>
        <v>1441665.71</v>
      </c>
      <c r="K17" s="18">
        <f t="shared" si="3"/>
        <v>196885.64</v>
      </c>
      <c r="L17" s="18">
        <f t="shared" si="3"/>
        <v>311204.21000000002</v>
      </c>
      <c r="M17" s="18">
        <f t="shared" si="3"/>
        <v>526850.07999999996</v>
      </c>
      <c r="N17" s="18">
        <f t="shared" si="3"/>
        <v>31186311.489999998</v>
      </c>
      <c r="O17" s="18">
        <f t="shared" si="3"/>
        <v>5617238.4100000001</v>
      </c>
      <c r="P17" s="18">
        <f t="shared" si="3"/>
        <v>247538.39</v>
      </c>
      <c r="Q17" s="18">
        <f t="shared" si="3"/>
        <v>24275342.460000001</v>
      </c>
      <c r="R17" s="18">
        <f t="shared" si="3"/>
        <v>4341555.67</v>
      </c>
      <c r="S17" s="18">
        <f t="shared" si="3"/>
        <v>552144.64000000001</v>
      </c>
      <c r="T17" s="18">
        <f t="shared" si="3"/>
        <v>184576.74</v>
      </c>
      <c r="U17" s="18">
        <f t="shared" si="3"/>
        <v>37666.21</v>
      </c>
      <c r="V17" s="18">
        <f t="shared" si="3"/>
        <v>233594.25</v>
      </c>
      <c r="W17" s="18">
        <f t="shared" si="3"/>
        <v>189564.04</v>
      </c>
      <c r="X17" s="18">
        <f t="shared" si="3"/>
        <v>63616.81</v>
      </c>
      <c r="Y17" s="18">
        <f t="shared" si="3"/>
        <v>548048.16</v>
      </c>
      <c r="Z17" s="18">
        <f t="shared" si="3"/>
        <v>230111.07</v>
      </c>
      <c r="AA17" s="18">
        <f t="shared" si="3"/>
        <v>14029627.390000001</v>
      </c>
      <c r="AB17" s="18">
        <f t="shared" si="3"/>
        <v>3923217.77</v>
      </c>
      <c r="AC17" s="18">
        <f t="shared" si="3"/>
        <v>137382.54999999999</v>
      </c>
      <c r="AD17" s="18">
        <f t="shared" si="3"/>
        <v>283749.48</v>
      </c>
      <c r="AE17" s="18">
        <f t="shared" si="3"/>
        <v>103899.99</v>
      </c>
      <c r="AF17" s="18">
        <f t="shared" si="3"/>
        <v>171651.01</v>
      </c>
      <c r="AG17" s="18">
        <f t="shared" si="3"/>
        <v>192438.39999999999</v>
      </c>
      <c r="AH17" s="18">
        <f t="shared" si="3"/>
        <v>820967.23</v>
      </c>
      <c r="AI17" s="18">
        <f t="shared" si="3"/>
        <v>360093.34</v>
      </c>
      <c r="AJ17" s="18">
        <f t="shared" si="3"/>
        <v>172189.39</v>
      </c>
      <c r="AK17" s="18">
        <f t="shared" si="3"/>
        <v>171469.46</v>
      </c>
      <c r="AL17" s="18">
        <f t="shared" si="3"/>
        <v>168272.66</v>
      </c>
      <c r="AM17" s="18">
        <f t="shared" si="3"/>
        <v>305123.17</v>
      </c>
      <c r="AN17" s="18">
        <f t="shared" si="3"/>
        <v>65575.03</v>
      </c>
      <c r="AO17" s="18">
        <f t="shared" si="3"/>
        <v>2744139.89</v>
      </c>
      <c r="AP17" s="18">
        <f t="shared" si="3"/>
        <v>18204333.780000001</v>
      </c>
      <c r="AQ17" s="18">
        <f t="shared" si="3"/>
        <v>162581.29</v>
      </c>
      <c r="AR17" s="18">
        <f t="shared" si="3"/>
        <v>26523815.68</v>
      </c>
      <c r="AS17" s="18">
        <f t="shared" si="3"/>
        <v>1225851.6100000001</v>
      </c>
      <c r="AT17" s="18">
        <f t="shared" si="3"/>
        <v>1177789.42</v>
      </c>
      <c r="AU17" s="18">
        <f t="shared" si="3"/>
        <v>226023.27</v>
      </c>
      <c r="AV17" s="18">
        <f t="shared" si="3"/>
        <v>282239.15999999997</v>
      </c>
      <c r="AW17" s="18">
        <f t="shared" si="3"/>
        <v>258472.71</v>
      </c>
      <c r="AX17" s="18">
        <f t="shared" si="3"/>
        <v>67896.84</v>
      </c>
      <c r="AY17" s="18">
        <f t="shared" si="3"/>
        <v>309953.19</v>
      </c>
      <c r="AZ17" s="18">
        <f t="shared" si="3"/>
        <v>9540980.5199999996</v>
      </c>
      <c r="BA17" s="18">
        <f t="shared" si="3"/>
        <v>5866106.1399999997</v>
      </c>
      <c r="BB17" s="18">
        <f t="shared" si="3"/>
        <v>6095334.6200000001</v>
      </c>
      <c r="BC17" s="18">
        <f t="shared" si="3"/>
        <v>11397679.58</v>
      </c>
      <c r="BD17" s="18">
        <f t="shared" si="3"/>
        <v>1642399.6</v>
      </c>
      <c r="BE17" s="18">
        <f t="shared" si="3"/>
        <v>730456.32</v>
      </c>
      <c r="BF17" s="18">
        <f t="shared" si="3"/>
        <v>14728531.82</v>
      </c>
      <c r="BG17" s="18">
        <f t="shared" si="3"/>
        <v>769377.72</v>
      </c>
      <c r="BH17" s="18">
        <f t="shared" si="3"/>
        <v>433855.06</v>
      </c>
      <c r="BI17" s="18">
        <f t="shared" si="3"/>
        <v>292857.26</v>
      </c>
      <c r="BJ17" s="18">
        <f t="shared" si="3"/>
        <v>3266258.77</v>
      </c>
      <c r="BK17" s="18">
        <f t="shared" si="3"/>
        <v>20838321.989999998</v>
      </c>
      <c r="BL17" s="18">
        <f t="shared" si="3"/>
        <v>189822.35</v>
      </c>
      <c r="BM17" s="18">
        <f t="shared" si="3"/>
        <v>285771.08</v>
      </c>
      <c r="BN17" s="18">
        <f t="shared" si="3"/>
        <v>1956147.65</v>
      </c>
      <c r="BO17" s="18">
        <f t="shared" si="3"/>
        <v>847132.08</v>
      </c>
      <c r="BP17" s="18">
        <f t="shared" ref="BP17:EA17" si="4">IF(BP15-BP16&lt;0,0,ROUND((BP15-BP16)/BP14,2))</f>
        <v>104361.8</v>
      </c>
      <c r="BQ17" s="18">
        <f t="shared" si="4"/>
        <v>1774417.23</v>
      </c>
      <c r="BR17" s="18">
        <f t="shared" si="4"/>
        <v>3082419.5</v>
      </c>
      <c r="BS17" s="18">
        <f t="shared" si="4"/>
        <v>614844.31999999995</v>
      </c>
      <c r="BT17" s="18">
        <f t="shared" si="4"/>
        <v>201007.96</v>
      </c>
      <c r="BU17" s="18">
        <f t="shared" si="4"/>
        <v>254811.81</v>
      </c>
      <c r="BV17" s="18">
        <f t="shared" si="4"/>
        <v>0</v>
      </c>
      <c r="BW17" s="18">
        <f t="shared" si="4"/>
        <v>325091.74</v>
      </c>
      <c r="BX17" s="18">
        <f t="shared" si="4"/>
        <v>45717.69</v>
      </c>
      <c r="BY17" s="18">
        <f t="shared" si="4"/>
        <v>183208.5</v>
      </c>
      <c r="BZ17" s="18">
        <f t="shared" si="4"/>
        <v>203058.18</v>
      </c>
      <c r="CA17" s="18">
        <f t="shared" si="4"/>
        <v>16305.97</v>
      </c>
      <c r="CB17" s="18">
        <f t="shared" si="4"/>
        <v>32445147.649999999</v>
      </c>
      <c r="CC17" s="18">
        <f t="shared" si="4"/>
        <v>208006.82</v>
      </c>
      <c r="CD17" s="18">
        <f t="shared" si="4"/>
        <v>235531.59</v>
      </c>
      <c r="CE17" s="18">
        <f t="shared" si="4"/>
        <v>120923.14</v>
      </c>
      <c r="CF17" s="18">
        <f t="shared" si="4"/>
        <v>120668.59</v>
      </c>
      <c r="CG17" s="18">
        <f t="shared" si="4"/>
        <v>219615.97</v>
      </c>
      <c r="CH17" s="18">
        <f t="shared" si="4"/>
        <v>137771.45000000001</v>
      </c>
      <c r="CI17" s="18">
        <f t="shared" si="4"/>
        <v>394558</v>
      </c>
      <c r="CJ17" s="18">
        <f t="shared" si="4"/>
        <v>37285</v>
      </c>
      <c r="CK17" s="18">
        <f t="shared" si="4"/>
        <v>3259206.24</v>
      </c>
      <c r="CL17" s="18">
        <f t="shared" si="4"/>
        <v>964416.66</v>
      </c>
      <c r="CM17" s="18">
        <f t="shared" si="4"/>
        <v>619408.19999999995</v>
      </c>
      <c r="CN17" s="18">
        <f t="shared" si="4"/>
        <v>13857688.41</v>
      </c>
      <c r="CO17" s="18">
        <f t="shared" si="4"/>
        <v>5276034.84</v>
      </c>
      <c r="CP17" s="18">
        <f t="shared" si="4"/>
        <v>56015.61</v>
      </c>
      <c r="CQ17" s="18">
        <f t="shared" si="4"/>
        <v>581948.88</v>
      </c>
      <c r="CR17" s="18">
        <f t="shared" si="4"/>
        <v>260226.75</v>
      </c>
      <c r="CS17" s="18">
        <f t="shared" si="4"/>
        <v>219867.22</v>
      </c>
      <c r="CT17" s="18">
        <f t="shared" si="4"/>
        <v>118697.97</v>
      </c>
      <c r="CU17" s="18">
        <f t="shared" si="4"/>
        <v>334223.35999999999</v>
      </c>
      <c r="CV17" s="18">
        <f t="shared" si="4"/>
        <v>46290.87</v>
      </c>
      <c r="CW17" s="18">
        <f t="shared" si="4"/>
        <v>146909.70000000001</v>
      </c>
      <c r="CX17" s="18">
        <f t="shared" si="4"/>
        <v>257582.93</v>
      </c>
      <c r="CY17" s="18">
        <f t="shared" si="4"/>
        <v>72854.42</v>
      </c>
      <c r="CZ17" s="18">
        <f t="shared" si="4"/>
        <v>1040747.81</v>
      </c>
      <c r="DA17" s="18">
        <f t="shared" si="4"/>
        <v>148225.60999999999</v>
      </c>
      <c r="DB17" s="18">
        <f t="shared" si="4"/>
        <v>257956.08</v>
      </c>
      <c r="DC17" s="18">
        <f t="shared" si="4"/>
        <v>125278.79</v>
      </c>
      <c r="DD17" s="18">
        <f t="shared" si="4"/>
        <v>115540.99</v>
      </c>
      <c r="DE17" s="18">
        <f t="shared" si="4"/>
        <v>77902.02</v>
      </c>
      <c r="DF17" s="18">
        <f t="shared" si="4"/>
        <v>10740150.800000001</v>
      </c>
      <c r="DG17" s="18">
        <f t="shared" si="4"/>
        <v>44395.02</v>
      </c>
      <c r="DH17" s="18">
        <f t="shared" si="4"/>
        <v>786527.27</v>
      </c>
      <c r="DI17" s="18">
        <f t="shared" si="4"/>
        <v>1031532.03</v>
      </c>
      <c r="DJ17" s="18">
        <f t="shared" si="4"/>
        <v>470858.95</v>
      </c>
      <c r="DK17" s="18">
        <f t="shared" si="4"/>
        <v>373674.51</v>
      </c>
      <c r="DL17" s="18">
        <f t="shared" si="4"/>
        <v>3320012.02</v>
      </c>
      <c r="DM17" s="18">
        <f t="shared" si="4"/>
        <v>288219.2</v>
      </c>
      <c r="DN17" s="18">
        <f t="shared" si="4"/>
        <v>594576.17000000004</v>
      </c>
      <c r="DO17" s="18">
        <f t="shared" si="4"/>
        <v>2113325.94</v>
      </c>
      <c r="DP17" s="18">
        <f t="shared" si="4"/>
        <v>222666.74</v>
      </c>
      <c r="DQ17" s="18">
        <f t="shared" si="4"/>
        <v>0</v>
      </c>
      <c r="DR17" s="18">
        <f t="shared" si="4"/>
        <v>1064727.6000000001</v>
      </c>
      <c r="DS17" s="18">
        <f t="shared" si="4"/>
        <v>570949.31000000006</v>
      </c>
      <c r="DT17" s="18">
        <f t="shared" si="4"/>
        <v>242051.14</v>
      </c>
      <c r="DU17" s="18">
        <f t="shared" si="4"/>
        <v>315591.14</v>
      </c>
      <c r="DV17" s="18">
        <f t="shared" si="4"/>
        <v>272973.96999999997</v>
      </c>
      <c r="DW17" s="18">
        <f t="shared" si="4"/>
        <v>314629.03999999998</v>
      </c>
      <c r="DX17" s="18">
        <f t="shared" si="4"/>
        <v>109886.36</v>
      </c>
      <c r="DY17" s="18">
        <f t="shared" si="4"/>
        <v>171917.72</v>
      </c>
      <c r="DZ17" s="18">
        <f t="shared" si="4"/>
        <v>319090.78999999998</v>
      </c>
      <c r="EA17" s="18">
        <f t="shared" si="4"/>
        <v>0</v>
      </c>
      <c r="EB17" s="18">
        <f t="shared" ref="EB17:FX17" si="5">IF(EB15-EB16&lt;0,0,ROUND((EB15-EB16)/EB14,2))</f>
        <v>353232.66</v>
      </c>
      <c r="EC17" s="18">
        <f t="shared" si="5"/>
        <v>241647.4</v>
      </c>
      <c r="ED17" s="18">
        <f t="shared" si="5"/>
        <v>0</v>
      </c>
      <c r="EE17" s="18">
        <f t="shared" si="5"/>
        <v>238706.56</v>
      </c>
      <c r="EF17" s="18">
        <f t="shared" si="5"/>
        <v>1103267.1499999999</v>
      </c>
      <c r="EG17" s="18">
        <f t="shared" si="5"/>
        <v>237278.28</v>
      </c>
      <c r="EH17" s="18">
        <f t="shared" si="5"/>
        <v>269622.53999999998</v>
      </c>
      <c r="EI17" s="18">
        <f t="shared" si="5"/>
        <v>10032809.08</v>
      </c>
      <c r="EJ17" s="18">
        <f t="shared" si="5"/>
        <v>6339425.0300000003</v>
      </c>
      <c r="EK17" s="18">
        <f t="shared" si="5"/>
        <v>329103.42</v>
      </c>
      <c r="EL17" s="18">
        <f t="shared" si="5"/>
        <v>304924.06</v>
      </c>
      <c r="EM17" s="18">
        <f t="shared" si="5"/>
        <v>219092.87</v>
      </c>
      <c r="EN17" s="18">
        <f t="shared" si="5"/>
        <v>744865.76</v>
      </c>
      <c r="EO17" s="18">
        <f t="shared" si="5"/>
        <v>243301.56</v>
      </c>
      <c r="EP17" s="18">
        <f t="shared" si="5"/>
        <v>152826.25</v>
      </c>
      <c r="EQ17" s="18">
        <f t="shared" si="5"/>
        <v>1363373.3</v>
      </c>
      <c r="ER17" s="18">
        <f t="shared" si="5"/>
        <v>136360.12</v>
      </c>
      <c r="ES17" s="18">
        <f t="shared" si="5"/>
        <v>179131.06</v>
      </c>
      <c r="ET17" s="18">
        <f t="shared" si="5"/>
        <v>221682.79</v>
      </c>
      <c r="EU17" s="18">
        <f t="shared" si="5"/>
        <v>482525.32</v>
      </c>
      <c r="EV17" s="18">
        <f t="shared" si="5"/>
        <v>77971.199999999997</v>
      </c>
      <c r="EW17" s="18">
        <f t="shared" si="5"/>
        <v>334224.3</v>
      </c>
      <c r="EX17" s="18">
        <f t="shared" si="5"/>
        <v>232191.05</v>
      </c>
      <c r="EY17" s="18">
        <f t="shared" si="5"/>
        <v>432489.24</v>
      </c>
      <c r="EZ17" s="18">
        <f t="shared" si="5"/>
        <v>138458.31</v>
      </c>
      <c r="FA17" s="18">
        <f t="shared" si="5"/>
        <v>3792.07</v>
      </c>
      <c r="FB17" s="18">
        <f t="shared" si="5"/>
        <v>8346.58</v>
      </c>
      <c r="FC17" s="18">
        <f t="shared" si="5"/>
        <v>806897.43</v>
      </c>
      <c r="FD17" s="18">
        <f t="shared" si="5"/>
        <v>314053.40999999997</v>
      </c>
      <c r="FE17" s="18">
        <f t="shared" si="5"/>
        <v>99753.33</v>
      </c>
      <c r="FF17" s="18">
        <f t="shared" si="5"/>
        <v>232594.23</v>
      </c>
      <c r="FG17" s="18">
        <f t="shared" si="5"/>
        <v>150349.23000000001</v>
      </c>
      <c r="FH17" s="18">
        <f t="shared" si="5"/>
        <v>51121.07</v>
      </c>
      <c r="FI17" s="18">
        <f t="shared" si="5"/>
        <v>0</v>
      </c>
      <c r="FJ17" s="18">
        <f t="shared" si="5"/>
        <v>0</v>
      </c>
      <c r="FK17" s="18">
        <f t="shared" si="5"/>
        <v>0</v>
      </c>
      <c r="FL17" s="18">
        <f t="shared" si="5"/>
        <v>1527690.17</v>
      </c>
      <c r="FM17" s="18">
        <f t="shared" si="5"/>
        <v>1463635.96</v>
      </c>
      <c r="FN17" s="18">
        <f t="shared" si="5"/>
        <v>11278170.33</v>
      </c>
      <c r="FO17" s="18">
        <f t="shared" si="5"/>
        <v>0</v>
      </c>
      <c r="FP17" s="18">
        <f t="shared" si="5"/>
        <v>0</v>
      </c>
      <c r="FQ17" s="18">
        <f t="shared" si="5"/>
        <v>0</v>
      </c>
      <c r="FR17" s="18">
        <f t="shared" si="5"/>
        <v>0</v>
      </c>
      <c r="FS17" s="18">
        <f t="shared" si="5"/>
        <v>0</v>
      </c>
      <c r="FT17" s="18">
        <f t="shared" si="5"/>
        <v>0</v>
      </c>
      <c r="FU17" s="18">
        <f t="shared" si="5"/>
        <v>516404.31</v>
      </c>
      <c r="FV17" s="18">
        <f t="shared" si="5"/>
        <v>440556.47</v>
      </c>
      <c r="FW17" s="18">
        <f t="shared" si="5"/>
        <v>211254.91</v>
      </c>
      <c r="FX17" s="18">
        <f t="shared" si="5"/>
        <v>82429.61</v>
      </c>
      <c r="FY17" s="18">
        <f>IF(FY15-FY16&lt;0,0,ROUND((FY15-FY16)/FY14,2))-0.03</f>
        <v>18899500.890000001</v>
      </c>
      <c r="FZ17" s="11">
        <f>SUM(C17:FY17)</f>
        <v>419351226.98000014</v>
      </c>
      <c r="GB17" s="18"/>
    </row>
    <row r="18" spans="1:255" x14ac:dyDescent="0.25"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27"/>
      <c r="GB18" s="27"/>
      <c r="GC18" s="24"/>
    </row>
    <row r="19" spans="1:255" x14ac:dyDescent="0.25">
      <c r="A19" s="28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29"/>
      <c r="FZ19" s="11"/>
    </row>
    <row r="20" spans="1:255" s="28" customFormat="1" ht="13" x14ac:dyDescent="0.3">
      <c r="A20" s="30" t="s">
        <v>404</v>
      </c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</row>
    <row r="21" spans="1:255" s="28" customFormat="1" x14ac:dyDescent="0.25">
      <c r="A21" s="44" t="s">
        <v>405</v>
      </c>
      <c r="C21" s="31">
        <v>-18412.740000000002</v>
      </c>
      <c r="D21" s="31">
        <v>-22537.57</v>
      </c>
      <c r="E21" s="31">
        <v>-18423</v>
      </c>
      <c r="F21" s="31">
        <v>0</v>
      </c>
      <c r="G21" s="31">
        <v>0</v>
      </c>
      <c r="H21" s="31">
        <v>0</v>
      </c>
      <c r="I21" s="31">
        <v>-20011.13</v>
      </c>
      <c r="J21" s="31">
        <v>-11739.24</v>
      </c>
      <c r="K21" s="31">
        <v>0</v>
      </c>
      <c r="L21" s="31">
        <v>-8806.58</v>
      </c>
      <c r="M21" s="31">
        <v>0</v>
      </c>
      <c r="N21" s="31">
        <v>0</v>
      </c>
      <c r="O21" s="31">
        <v>-21511.79</v>
      </c>
      <c r="P21" s="31">
        <v>0</v>
      </c>
      <c r="Q21" s="31">
        <v>-15731.52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1">
        <v>0</v>
      </c>
      <c r="Y21" s="31">
        <v>0</v>
      </c>
      <c r="Z21" s="31">
        <v>0</v>
      </c>
      <c r="AA21" s="31">
        <v>-33612.269999999997</v>
      </c>
      <c r="AB21" s="31">
        <v>-24391.59</v>
      </c>
      <c r="AC21" s="31">
        <v>0</v>
      </c>
      <c r="AD21" s="31">
        <v>0</v>
      </c>
      <c r="AE21" s="31">
        <v>0</v>
      </c>
      <c r="AF21" s="31">
        <v>0</v>
      </c>
      <c r="AG21" s="31">
        <v>0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0</v>
      </c>
      <c r="AO21" s="31">
        <v>-10654.78</v>
      </c>
      <c r="AP21" s="31">
        <v>-44547.93</v>
      </c>
      <c r="AQ21" s="31">
        <v>0</v>
      </c>
      <c r="AR21" s="31">
        <v>-20970.939999999999</v>
      </c>
      <c r="AS21" s="31">
        <v>-9311.35</v>
      </c>
      <c r="AT21" s="31">
        <v>0</v>
      </c>
      <c r="AU21" s="31">
        <v>0</v>
      </c>
      <c r="AV21" s="31">
        <v>0</v>
      </c>
      <c r="AW21" s="31">
        <v>0</v>
      </c>
      <c r="AX21" s="31">
        <v>0</v>
      </c>
      <c r="AY21" s="31">
        <v>0</v>
      </c>
      <c r="AZ21" s="31">
        <v>-6560.67</v>
      </c>
      <c r="BA21" s="31">
        <v>-5154.8100000000004</v>
      </c>
      <c r="BB21" s="31">
        <v>-4393.3</v>
      </c>
      <c r="BC21" s="31">
        <v>0</v>
      </c>
      <c r="BD21" s="31">
        <v>-2831.24</v>
      </c>
      <c r="BE21" s="31">
        <v>0</v>
      </c>
      <c r="BF21" s="31">
        <v>-20015.34</v>
      </c>
      <c r="BG21" s="31">
        <v>-585.78</v>
      </c>
      <c r="BH21" s="31">
        <v>0</v>
      </c>
      <c r="BI21" s="31">
        <v>0</v>
      </c>
      <c r="BJ21" s="31">
        <v>0</v>
      </c>
      <c r="BK21" s="31">
        <v>-4038.24</v>
      </c>
      <c r="BL21" s="31">
        <v>0</v>
      </c>
      <c r="BM21" s="31">
        <v>0</v>
      </c>
      <c r="BN21" s="31">
        <v>0</v>
      </c>
      <c r="BO21" s="31">
        <v>0</v>
      </c>
      <c r="BP21" s="31">
        <v>0</v>
      </c>
      <c r="BQ21" s="31">
        <v>0</v>
      </c>
      <c r="BR21" s="31">
        <v>0</v>
      </c>
      <c r="BS21" s="31">
        <v>0</v>
      </c>
      <c r="BT21" s="31">
        <v>0</v>
      </c>
      <c r="BU21" s="31">
        <v>0</v>
      </c>
      <c r="BV21" s="31">
        <v>0</v>
      </c>
      <c r="BW21" s="31">
        <v>0</v>
      </c>
      <c r="BX21" s="31">
        <v>0</v>
      </c>
      <c r="BY21" s="31">
        <v>0</v>
      </c>
      <c r="BZ21" s="31">
        <v>0</v>
      </c>
      <c r="CA21" s="31">
        <v>0</v>
      </c>
      <c r="CB21" s="31">
        <v>-40858.14</v>
      </c>
      <c r="CC21" s="31">
        <v>0</v>
      </c>
      <c r="CD21" s="31">
        <v>0</v>
      </c>
      <c r="CE21" s="31">
        <v>0</v>
      </c>
      <c r="CF21" s="31">
        <v>0</v>
      </c>
      <c r="CG21" s="31">
        <v>0</v>
      </c>
      <c r="CH21" s="31">
        <v>0</v>
      </c>
      <c r="CI21" s="31">
        <v>0</v>
      </c>
      <c r="CJ21" s="31">
        <v>0</v>
      </c>
      <c r="CK21" s="31">
        <v>0</v>
      </c>
      <c r="CL21" s="31">
        <v>0</v>
      </c>
      <c r="CM21" s="31">
        <v>0</v>
      </c>
      <c r="CN21" s="31">
        <v>-37014.86</v>
      </c>
      <c r="CO21" s="31">
        <v>-18492.88</v>
      </c>
      <c r="CP21" s="31">
        <v>0</v>
      </c>
      <c r="CQ21" s="31">
        <v>0</v>
      </c>
      <c r="CR21" s="31">
        <v>0</v>
      </c>
      <c r="CS21" s="31">
        <v>0</v>
      </c>
      <c r="CT21" s="31">
        <v>0</v>
      </c>
      <c r="CU21" s="31">
        <v>0</v>
      </c>
      <c r="CV21" s="31">
        <v>0</v>
      </c>
      <c r="CW21" s="31">
        <v>0</v>
      </c>
      <c r="CX21" s="31">
        <v>0</v>
      </c>
      <c r="CY21" s="31">
        <v>0</v>
      </c>
      <c r="CZ21" s="31">
        <v>-2083.21</v>
      </c>
      <c r="DA21" s="31">
        <v>0</v>
      </c>
      <c r="DB21" s="31">
        <v>0</v>
      </c>
      <c r="DC21" s="31">
        <v>0</v>
      </c>
      <c r="DD21" s="31">
        <v>0</v>
      </c>
      <c r="DE21" s="31">
        <v>0</v>
      </c>
      <c r="DF21" s="31">
        <v>-29781.54</v>
      </c>
      <c r="DG21" s="31">
        <v>0</v>
      </c>
      <c r="DH21" s="31">
        <v>-10014.450000000001</v>
      </c>
      <c r="DI21" s="31">
        <v>0</v>
      </c>
      <c r="DJ21" s="31">
        <v>0</v>
      </c>
      <c r="DK21" s="31">
        <v>0</v>
      </c>
      <c r="DL21" s="31">
        <v>-6153.97</v>
      </c>
      <c r="DM21" s="31">
        <v>0</v>
      </c>
      <c r="DN21" s="31">
        <v>0</v>
      </c>
      <c r="DO21" s="31">
        <v>0</v>
      </c>
      <c r="DP21" s="31">
        <v>0</v>
      </c>
      <c r="DQ21" s="31">
        <v>0</v>
      </c>
      <c r="DR21" s="31">
        <v>0</v>
      </c>
      <c r="DS21" s="31">
        <v>0</v>
      </c>
      <c r="DT21" s="31">
        <v>0</v>
      </c>
      <c r="DU21" s="31">
        <v>0</v>
      </c>
      <c r="DV21" s="31">
        <v>0</v>
      </c>
      <c r="DW21" s="31">
        <v>0</v>
      </c>
      <c r="DX21" s="31">
        <v>0</v>
      </c>
      <c r="DY21" s="31">
        <v>0</v>
      </c>
      <c r="DZ21" s="31">
        <v>0</v>
      </c>
      <c r="EA21" s="31">
        <v>0</v>
      </c>
      <c r="EB21" s="31">
        <v>0</v>
      </c>
      <c r="EC21" s="31">
        <v>0</v>
      </c>
      <c r="ED21" s="31">
        <v>0</v>
      </c>
      <c r="EE21" s="31">
        <v>0</v>
      </c>
      <c r="EF21" s="31">
        <v>0</v>
      </c>
      <c r="EG21" s="31">
        <v>0</v>
      </c>
      <c r="EH21" s="31">
        <v>0</v>
      </c>
      <c r="EI21" s="31">
        <v>0</v>
      </c>
      <c r="EJ21" s="31">
        <v>0</v>
      </c>
      <c r="EK21" s="31">
        <v>0</v>
      </c>
      <c r="EL21" s="31">
        <v>-8365.43</v>
      </c>
      <c r="EM21" s="31">
        <v>0</v>
      </c>
      <c r="EN21" s="31">
        <v>0</v>
      </c>
      <c r="EO21" s="31">
        <v>0</v>
      </c>
      <c r="EP21" s="31">
        <v>0</v>
      </c>
      <c r="EQ21" s="31">
        <v>0</v>
      </c>
      <c r="ER21" s="31">
        <v>0</v>
      </c>
      <c r="ES21" s="31">
        <v>0</v>
      </c>
      <c r="ET21" s="31">
        <v>0</v>
      </c>
      <c r="EU21" s="31">
        <v>0</v>
      </c>
      <c r="EV21" s="31">
        <v>0</v>
      </c>
      <c r="EW21" s="31">
        <v>0</v>
      </c>
      <c r="EX21" s="31">
        <v>0</v>
      </c>
      <c r="EY21" s="31">
        <v>0</v>
      </c>
      <c r="EZ21" s="31">
        <v>0</v>
      </c>
      <c r="FA21" s="31">
        <v>0</v>
      </c>
      <c r="FB21" s="31">
        <v>0</v>
      </c>
      <c r="FC21" s="31">
        <v>-16460.939999999999</v>
      </c>
      <c r="FD21" s="31">
        <v>0</v>
      </c>
      <c r="FE21" s="31">
        <v>0</v>
      </c>
      <c r="FF21" s="31">
        <v>0</v>
      </c>
      <c r="FG21" s="31">
        <v>0</v>
      </c>
      <c r="FH21" s="31">
        <v>0</v>
      </c>
      <c r="FI21" s="31">
        <v>0</v>
      </c>
      <c r="FJ21" s="31">
        <v>0</v>
      </c>
      <c r="FK21" s="31">
        <v>0</v>
      </c>
      <c r="FL21" s="31">
        <v>-19410.939999999999</v>
      </c>
      <c r="FM21" s="31">
        <v>0</v>
      </c>
      <c r="FN21" s="31">
        <v>-13459.12</v>
      </c>
      <c r="FO21" s="31">
        <v>0</v>
      </c>
      <c r="FP21" s="31">
        <v>0</v>
      </c>
      <c r="FQ21" s="31">
        <v>0</v>
      </c>
      <c r="FR21" s="31">
        <v>0</v>
      </c>
      <c r="FS21" s="31">
        <v>0</v>
      </c>
      <c r="FT21" s="31">
        <v>0</v>
      </c>
      <c r="FU21" s="31">
        <v>0</v>
      </c>
      <c r="FV21" s="31">
        <v>0</v>
      </c>
      <c r="FW21" s="31">
        <v>0</v>
      </c>
      <c r="FX21" s="31">
        <v>0</v>
      </c>
      <c r="FY21" s="31">
        <v>0</v>
      </c>
      <c r="FZ21" s="28">
        <f>SUM(C21:FY21)</f>
        <v>-526337.28999999992</v>
      </c>
    </row>
    <row r="22" spans="1:255" s="28" customFormat="1" x14ac:dyDescent="0.25">
      <c r="A22" s="44" t="s">
        <v>406</v>
      </c>
      <c r="C22" s="31">
        <v>0</v>
      </c>
      <c r="D22" s="31">
        <v>-457360.55</v>
      </c>
      <c r="E22" s="31">
        <v>0</v>
      </c>
      <c r="F22" s="31">
        <v>-190853.92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f>-78877.37+59001.04</f>
        <v>-19876.329999999994</v>
      </c>
      <c r="O22" s="31">
        <f>-81954.58+0.06</f>
        <v>-81954.52</v>
      </c>
      <c r="P22" s="31">
        <v>0</v>
      </c>
      <c r="Q22" s="31">
        <f>-424146.57+80.69</f>
        <v>-424065.88</v>
      </c>
      <c r="R22" s="31">
        <v>0</v>
      </c>
      <c r="S22" s="31">
        <v>0</v>
      </c>
      <c r="T22" s="31">
        <v>0</v>
      </c>
      <c r="U22" s="31">
        <v>0</v>
      </c>
      <c r="V22" s="31">
        <v>0</v>
      </c>
      <c r="W22" s="31">
        <v>0</v>
      </c>
      <c r="X22" s="31">
        <v>0</v>
      </c>
      <c r="Y22" s="31">
        <v>0</v>
      </c>
      <c r="Z22" s="31">
        <v>0</v>
      </c>
      <c r="AA22" s="31">
        <v>-363984.68</v>
      </c>
      <c r="AB22" s="31">
        <v>-119289.58</v>
      </c>
      <c r="AC22" s="31">
        <v>0</v>
      </c>
      <c r="AD22" s="31">
        <v>0</v>
      </c>
      <c r="AE22" s="31">
        <v>0</v>
      </c>
      <c r="AF22" s="31">
        <v>0</v>
      </c>
      <c r="AG22" s="31">
        <v>0</v>
      </c>
      <c r="AH22" s="31">
        <v>0</v>
      </c>
      <c r="AI22" s="31">
        <v>0</v>
      </c>
      <c r="AJ22" s="31">
        <v>0</v>
      </c>
      <c r="AK22" s="31">
        <v>0</v>
      </c>
      <c r="AL22" s="31">
        <v>0</v>
      </c>
      <c r="AM22" s="31">
        <v>0</v>
      </c>
      <c r="AN22" s="31">
        <v>0</v>
      </c>
      <c r="AO22" s="31">
        <v>0</v>
      </c>
      <c r="AP22" s="31">
        <v>-195966.90000000002</v>
      </c>
      <c r="AQ22" s="31">
        <v>0</v>
      </c>
      <c r="AR22" s="31">
        <f>-1657818.29-70309.26</f>
        <v>-1728127.55</v>
      </c>
      <c r="AS22" s="31">
        <v>0</v>
      </c>
      <c r="AT22" s="31">
        <v>-52815.46</v>
      </c>
      <c r="AU22" s="31">
        <v>0</v>
      </c>
      <c r="AV22" s="31">
        <v>0</v>
      </c>
      <c r="AW22" s="31">
        <v>0</v>
      </c>
      <c r="AX22" s="31">
        <v>0</v>
      </c>
      <c r="AY22" s="31">
        <v>0</v>
      </c>
      <c r="AZ22" s="31">
        <v>-254756.5</v>
      </c>
      <c r="BA22" s="31">
        <v>-13864.58</v>
      </c>
      <c r="BB22" s="31">
        <v>0</v>
      </c>
      <c r="BC22" s="31">
        <v>-44679</v>
      </c>
      <c r="BD22" s="31">
        <v>0</v>
      </c>
      <c r="BE22" s="31">
        <v>0</v>
      </c>
      <c r="BF22" s="31">
        <v>-369262.54</v>
      </c>
      <c r="BG22" s="31">
        <v>0</v>
      </c>
      <c r="BH22" s="31">
        <v>0</v>
      </c>
      <c r="BI22" s="31">
        <v>0</v>
      </c>
      <c r="BJ22" s="31">
        <v>-231403.94</v>
      </c>
      <c r="BK22" s="31">
        <v>-857181.59</v>
      </c>
      <c r="BL22" s="31">
        <v>0</v>
      </c>
      <c r="BM22" s="31">
        <v>0</v>
      </c>
      <c r="BN22" s="31">
        <v>0</v>
      </c>
      <c r="BO22" s="31">
        <v>0</v>
      </c>
      <c r="BP22" s="31">
        <v>0</v>
      </c>
      <c r="BQ22" s="31">
        <v>-42338.5</v>
      </c>
      <c r="BR22" s="31">
        <v>0</v>
      </c>
      <c r="BS22" s="31">
        <v>0</v>
      </c>
      <c r="BT22" s="31">
        <v>0</v>
      </c>
      <c r="BU22" s="31">
        <v>0</v>
      </c>
      <c r="BV22" s="31">
        <v>0</v>
      </c>
      <c r="BW22" s="31">
        <v>0</v>
      </c>
      <c r="BX22" s="31">
        <v>0</v>
      </c>
      <c r="BY22" s="31">
        <v>0</v>
      </c>
      <c r="BZ22" s="31">
        <v>0</v>
      </c>
      <c r="CA22" s="31">
        <v>0</v>
      </c>
      <c r="CB22" s="31">
        <v>-454196.19999999995</v>
      </c>
      <c r="CC22" s="31">
        <v>0</v>
      </c>
      <c r="CD22" s="31">
        <v>0</v>
      </c>
      <c r="CE22" s="31">
        <v>0</v>
      </c>
      <c r="CF22" s="31">
        <v>0</v>
      </c>
      <c r="CG22" s="31">
        <v>0</v>
      </c>
      <c r="CH22" s="31">
        <v>0</v>
      </c>
      <c r="CI22" s="31">
        <v>0</v>
      </c>
      <c r="CJ22" s="31">
        <v>0</v>
      </c>
      <c r="CK22" s="31">
        <v>-18702.38</v>
      </c>
      <c r="CL22" s="31">
        <v>0</v>
      </c>
      <c r="CM22" s="31">
        <v>0</v>
      </c>
      <c r="CN22" s="31">
        <v>-224429.38</v>
      </c>
      <c r="CO22" s="31">
        <f>-294238.61+208.33</f>
        <v>-294030.27999999997</v>
      </c>
      <c r="CP22" s="31">
        <v>0</v>
      </c>
      <c r="CQ22" s="31">
        <v>0</v>
      </c>
      <c r="CR22" s="31">
        <v>0</v>
      </c>
      <c r="CS22" s="31">
        <v>0</v>
      </c>
      <c r="CT22" s="31">
        <v>0</v>
      </c>
      <c r="CU22" s="31">
        <v>0</v>
      </c>
      <c r="CV22" s="31">
        <v>0</v>
      </c>
      <c r="CW22" s="31">
        <v>0</v>
      </c>
      <c r="CX22" s="31">
        <v>0</v>
      </c>
      <c r="CY22" s="31">
        <v>0</v>
      </c>
      <c r="CZ22" s="31">
        <v>0</v>
      </c>
      <c r="DA22" s="31">
        <v>0</v>
      </c>
      <c r="DB22" s="31">
        <v>0</v>
      </c>
      <c r="DC22" s="31">
        <v>0</v>
      </c>
      <c r="DD22" s="31">
        <v>0</v>
      </c>
      <c r="DE22" s="31">
        <v>0</v>
      </c>
      <c r="DF22" s="31">
        <v>-59542.299999999996</v>
      </c>
      <c r="DG22" s="31">
        <v>0</v>
      </c>
      <c r="DH22" s="31">
        <v>0</v>
      </c>
      <c r="DI22" s="31">
        <v>0</v>
      </c>
      <c r="DJ22" s="31">
        <v>0</v>
      </c>
      <c r="DK22" s="31">
        <v>0</v>
      </c>
      <c r="DL22" s="31">
        <v>0</v>
      </c>
      <c r="DM22" s="31">
        <v>0</v>
      </c>
      <c r="DN22" s="31">
        <v>0</v>
      </c>
      <c r="DO22" s="31">
        <v>0</v>
      </c>
      <c r="DP22" s="31">
        <v>0</v>
      </c>
      <c r="DQ22" s="31">
        <v>0</v>
      </c>
      <c r="DR22" s="31">
        <v>0</v>
      </c>
      <c r="DS22" s="31">
        <v>0</v>
      </c>
      <c r="DT22" s="31">
        <v>0</v>
      </c>
      <c r="DU22" s="31">
        <v>0</v>
      </c>
      <c r="DV22" s="31">
        <v>0</v>
      </c>
      <c r="DW22" s="31">
        <v>0</v>
      </c>
      <c r="DX22" s="31">
        <v>0</v>
      </c>
      <c r="DY22" s="31">
        <v>0</v>
      </c>
      <c r="DZ22" s="31">
        <v>0</v>
      </c>
      <c r="EA22" s="31">
        <v>0</v>
      </c>
      <c r="EB22" s="31">
        <v>0</v>
      </c>
      <c r="EC22" s="31">
        <v>0</v>
      </c>
      <c r="ED22" s="31">
        <v>0</v>
      </c>
      <c r="EE22" s="31">
        <v>0</v>
      </c>
      <c r="EF22" s="31">
        <v>0</v>
      </c>
      <c r="EG22" s="31">
        <v>0</v>
      </c>
      <c r="EH22" s="31">
        <v>0</v>
      </c>
      <c r="EI22" s="31">
        <v>-185237.51</v>
      </c>
      <c r="EJ22" s="31">
        <v>-133355.08000000002</v>
      </c>
      <c r="EK22" s="31">
        <v>0</v>
      </c>
      <c r="EL22" s="31">
        <v>0</v>
      </c>
      <c r="EM22" s="31">
        <v>0</v>
      </c>
      <c r="EN22" s="31">
        <v>0</v>
      </c>
      <c r="EO22" s="31">
        <v>0</v>
      </c>
      <c r="EP22" s="31">
        <v>0</v>
      </c>
      <c r="EQ22" s="31">
        <v>0</v>
      </c>
      <c r="ER22" s="31">
        <v>0</v>
      </c>
      <c r="ES22" s="31">
        <v>0</v>
      </c>
      <c r="ET22" s="31">
        <v>0</v>
      </c>
      <c r="EU22" s="31">
        <v>0</v>
      </c>
      <c r="EV22" s="31">
        <v>0</v>
      </c>
      <c r="EW22" s="31">
        <v>0</v>
      </c>
      <c r="EX22" s="31">
        <v>0</v>
      </c>
      <c r="EY22" s="31">
        <v>0</v>
      </c>
      <c r="EZ22" s="31">
        <v>0</v>
      </c>
      <c r="FA22" s="31">
        <v>0</v>
      </c>
      <c r="FB22" s="31">
        <v>0</v>
      </c>
      <c r="FC22" s="31">
        <v>0</v>
      </c>
      <c r="FD22" s="31">
        <v>0</v>
      </c>
      <c r="FE22" s="31">
        <v>0</v>
      </c>
      <c r="FF22" s="31">
        <v>0</v>
      </c>
      <c r="FG22" s="31">
        <v>0</v>
      </c>
      <c r="FH22" s="31">
        <v>0</v>
      </c>
      <c r="FI22" s="31">
        <v>0</v>
      </c>
      <c r="FJ22" s="31">
        <v>0</v>
      </c>
      <c r="FK22" s="31">
        <v>0</v>
      </c>
      <c r="FL22" s="31">
        <v>-117753.76</v>
      </c>
      <c r="FM22" s="31">
        <f>-60297.35-262.76</f>
        <v>-60560.11</v>
      </c>
      <c r="FN22" s="31">
        <v>-487070.39999999997</v>
      </c>
      <c r="FO22" s="31">
        <v>0</v>
      </c>
      <c r="FP22" s="31">
        <v>0</v>
      </c>
      <c r="FQ22" s="31">
        <v>0</v>
      </c>
      <c r="FR22" s="31">
        <v>0</v>
      </c>
      <c r="FS22" s="31">
        <v>0</v>
      </c>
      <c r="FT22" s="31">
        <v>0</v>
      </c>
      <c r="FU22" s="31">
        <v>0</v>
      </c>
      <c r="FV22" s="31">
        <v>0</v>
      </c>
      <c r="FW22" s="31">
        <v>0</v>
      </c>
      <c r="FX22" s="31">
        <v>0</v>
      </c>
      <c r="FY22" s="31">
        <v>-1956884.98</v>
      </c>
      <c r="FZ22" s="28">
        <f>SUM(C22:FY22)</f>
        <v>-9439544.4000000004</v>
      </c>
    </row>
    <row r="23" spans="1:255" s="33" customFormat="1" x14ac:dyDescent="0.25">
      <c r="A23" s="31" t="s">
        <v>407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 s="31">
        <v>0</v>
      </c>
      <c r="AC23" s="31">
        <v>0</v>
      </c>
      <c r="AD23" s="31">
        <v>0</v>
      </c>
      <c r="AE23" s="31">
        <v>0</v>
      </c>
      <c r="AF23" s="31">
        <v>0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1">
        <v>0</v>
      </c>
      <c r="AQ23" s="31">
        <v>0</v>
      </c>
      <c r="AR23" s="31">
        <v>0</v>
      </c>
      <c r="AS23" s="31">
        <v>0</v>
      </c>
      <c r="AT23" s="31">
        <v>0</v>
      </c>
      <c r="AU23" s="31">
        <v>0</v>
      </c>
      <c r="AV23" s="31">
        <v>0</v>
      </c>
      <c r="AW23" s="31">
        <v>0</v>
      </c>
      <c r="AX23" s="31">
        <v>0</v>
      </c>
      <c r="AY23" s="31">
        <v>0</v>
      </c>
      <c r="AZ23" s="31">
        <v>0</v>
      </c>
      <c r="BA23" s="31">
        <v>0</v>
      </c>
      <c r="BB23" s="31">
        <v>0</v>
      </c>
      <c r="BC23" s="31">
        <v>0</v>
      </c>
      <c r="BD23" s="31">
        <v>0</v>
      </c>
      <c r="BE23" s="31">
        <v>0</v>
      </c>
      <c r="BF23" s="31">
        <v>0</v>
      </c>
      <c r="BG23" s="31">
        <v>0</v>
      </c>
      <c r="BH23" s="31">
        <v>0</v>
      </c>
      <c r="BI23" s="31">
        <v>0</v>
      </c>
      <c r="BJ23" s="31">
        <v>0</v>
      </c>
      <c r="BK23" s="31">
        <v>0</v>
      </c>
      <c r="BL23" s="31">
        <v>0</v>
      </c>
      <c r="BM23" s="31">
        <v>0</v>
      </c>
      <c r="BN23" s="31">
        <v>0</v>
      </c>
      <c r="BO23" s="31">
        <v>0</v>
      </c>
      <c r="BP23" s="31">
        <v>0</v>
      </c>
      <c r="BQ23" s="31">
        <v>0</v>
      </c>
      <c r="BR23" s="31">
        <v>0</v>
      </c>
      <c r="BS23" s="31">
        <v>0</v>
      </c>
      <c r="BT23" s="31">
        <v>0</v>
      </c>
      <c r="BU23" s="31">
        <v>0</v>
      </c>
      <c r="BV23" s="31">
        <v>0</v>
      </c>
      <c r="BW23" s="31">
        <v>0</v>
      </c>
      <c r="BX23" s="31">
        <v>0</v>
      </c>
      <c r="BY23" s="31">
        <v>0</v>
      </c>
      <c r="BZ23" s="31">
        <v>0</v>
      </c>
      <c r="CA23" s="31">
        <v>0</v>
      </c>
      <c r="CB23" s="31">
        <v>0</v>
      </c>
      <c r="CC23" s="31">
        <v>0</v>
      </c>
      <c r="CD23" s="31">
        <v>0</v>
      </c>
      <c r="CE23" s="31">
        <v>0</v>
      </c>
      <c r="CF23" s="31">
        <v>0</v>
      </c>
      <c r="CG23" s="31">
        <v>0</v>
      </c>
      <c r="CH23" s="31">
        <v>0</v>
      </c>
      <c r="CI23" s="31">
        <v>0</v>
      </c>
      <c r="CJ23" s="31">
        <v>0</v>
      </c>
      <c r="CK23" s="31">
        <v>0</v>
      </c>
      <c r="CL23" s="31">
        <v>0</v>
      </c>
      <c r="CM23" s="31">
        <v>0</v>
      </c>
      <c r="CN23" s="31">
        <v>0</v>
      </c>
      <c r="CO23" s="31">
        <v>0</v>
      </c>
      <c r="CP23" s="31">
        <v>0</v>
      </c>
      <c r="CQ23" s="31">
        <v>0</v>
      </c>
      <c r="CR23" s="31">
        <v>0</v>
      </c>
      <c r="CS23" s="31">
        <v>0</v>
      </c>
      <c r="CT23" s="31">
        <v>0</v>
      </c>
      <c r="CU23" s="31">
        <v>0</v>
      </c>
      <c r="CV23" s="31">
        <v>0</v>
      </c>
      <c r="CW23" s="31">
        <v>0</v>
      </c>
      <c r="CX23" s="31">
        <v>0</v>
      </c>
      <c r="CY23" s="31">
        <v>0</v>
      </c>
      <c r="CZ23" s="31">
        <v>0</v>
      </c>
      <c r="DA23" s="31">
        <v>0</v>
      </c>
      <c r="DB23" s="31">
        <v>0</v>
      </c>
      <c r="DC23" s="31">
        <v>0</v>
      </c>
      <c r="DD23" s="31">
        <v>0</v>
      </c>
      <c r="DE23" s="31">
        <v>0</v>
      </c>
      <c r="DF23" s="31">
        <v>0</v>
      </c>
      <c r="DG23" s="31">
        <v>0</v>
      </c>
      <c r="DH23" s="31">
        <v>0</v>
      </c>
      <c r="DI23" s="31">
        <v>0</v>
      </c>
      <c r="DJ23" s="31">
        <v>0</v>
      </c>
      <c r="DK23" s="31">
        <v>0</v>
      </c>
      <c r="DL23" s="31">
        <v>0</v>
      </c>
      <c r="DM23" s="31">
        <v>0</v>
      </c>
      <c r="DN23" s="31">
        <v>0</v>
      </c>
      <c r="DO23" s="31">
        <v>0</v>
      </c>
      <c r="DP23" s="31">
        <v>0</v>
      </c>
      <c r="DQ23" s="31">
        <v>0</v>
      </c>
      <c r="DR23" s="31">
        <v>0</v>
      </c>
      <c r="DS23" s="31">
        <v>0</v>
      </c>
      <c r="DT23" s="31">
        <v>0</v>
      </c>
      <c r="DU23" s="31">
        <v>0</v>
      </c>
      <c r="DV23" s="31">
        <v>0</v>
      </c>
      <c r="DW23" s="31">
        <v>0</v>
      </c>
      <c r="DX23" s="31">
        <v>0</v>
      </c>
      <c r="DY23" s="31">
        <v>0</v>
      </c>
      <c r="DZ23" s="31">
        <v>0</v>
      </c>
      <c r="EA23" s="31">
        <v>0</v>
      </c>
      <c r="EB23" s="31">
        <v>0</v>
      </c>
      <c r="EC23" s="31">
        <v>0</v>
      </c>
      <c r="ED23" s="31">
        <v>0</v>
      </c>
      <c r="EE23" s="31">
        <v>0</v>
      </c>
      <c r="EF23" s="31">
        <v>0</v>
      </c>
      <c r="EG23" s="31">
        <v>0</v>
      </c>
      <c r="EH23" s="31">
        <v>0</v>
      </c>
      <c r="EI23" s="31">
        <v>0</v>
      </c>
      <c r="EJ23" s="31">
        <v>0</v>
      </c>
      <c r="EK23" s="31">
        <v>0</v>
      </c>
      <c r="EL23" s="31">
        <v>0</v>
      </c>
      <c r="EM23" s="31">
        <v>0</v>
      </c>
      <c r="EN23" s="31">
        <v>0</v>
      </c>
      <c r="EO23" s="31">
        <v>0</v>
      </c>
      <c r="EP23" s="31">
        <v>0</v>
      </c>
      <c r="EQ23" s="31">
        <v>0</v>
      </c>
      <c r="ER23" s="31">
        <v>0</v>
      </c>
      <c r="ES23" s="31">
        <v>0</v>
      </c>
      <c r="ET23" s="31">
        <v>0</v>
      </c>
      <c r="EU23" s="31">
        <v>0</v>
      </c>
      <c r="EV23" s="31">
        <v>0</v>
      </c>
      <c r="EW23" s="31">
        <v>0</v>
      </c>
      <c r="EX23" s="31">
        <v>0</v>
      </c>
      <c r="EY23" s="31">
        <v>0</v>
      </c>
      <c r="EZ23" s="31">
        <v>0</v>
      </c>
      <c r="FA23" s="31">
        <v>0</v>
      </c>
      <c r="FB23" s="31">
        <v>0</v>
      </c>
      <c r="FC23" s="31">
        <v>0</v>
      </c>
      <c r="FD23" s="31">
        <v>0</v>
      </c>
      <c r="FE23" s="31">
        <v>0</v>
      </c>
      <c r="FF23" s="31">
        <v>0</v>
      </c>
      <c r="FG23" s="31">
        <v>0</v>
      </c>
      <c r="FH23" s="31">
        <v>0</v>
      </c>
      <c r="FI23" s="31">
        <v>0</v>
      </c>
      <c r="FJ23" s="31">
        <v>0</v>
      </c>
      <c r="FK23" s="31">
        <v>0</v>
      </c>
      <c r="FL23" s="31">
        <v>0</v>
      </c>
      <c r="FM23" s="31">
        <v>0</v>
      </c>
      <c r="FN23" s="31">
        <v>0</v>
      </c>
      <c r="FO23" s="31">
        <v>0</v>
      </c>
      <c r="FP23" s="31">
        <v>0</v>
      </c>
      <c r="FQ23" s="31">
        <v>0</v>
      </c>
      <c r="FR23" s="31">
        <v>0</v>
      </c>
      <c r="FS23" s="31">
        <v>0</v>
      </c>
      <c r="FT23" s="31">
        <v>0</v>
      </c>
      <c r="FU23" s="31">
        <v>0</v>
      </c>
      <c r="FV23" s="31">
        <v>0</v>
      </c>
      <c r="FW23" s="31">
        <v>0</v>
      </c>
      <c r="FX23" s="31">
        <v>0</v>
      </c>
      <c r="FY23" s="31">
        <v>-566985.01</v>
      </c>
      <c r="FZ23" s="28">
        <f>SUM(C23:FY23)</f>
        <v>-566985.01</v>
      </c>
      <c r="GA23" s="28"/>
      <c r="GB23" s="28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</row>
    <row r="24" spans="1:255" s="33" customFormat="1" x14ac:dyDescent="0.25">
      <c r="A24" s="44" t="s">
        <v>408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1">
        <v>0</v>
      </c>
      <c r="W24" s="31">
        <v>0</v>
      </c>
      <c r="X24" s="31">
        <v>0</v>
      </c>
      <c r="Y24" s="31">
        <v>0</v>
      </c>
      <c r="Z24" s="31">
        <v>0</v>
      </c>
      <c r="AA24" s="31">
        <v>0</v>
      </c>
      <c r="AB24" s="32">
        <v>0</v>
      </c>
      <c r="AC24" s="31">
        <v>0</v>
      </c>
      <c r="AD24" s="31">
        <v>0</v>
      </c>
      <c r="AE24" s="31">
        <v>0</v>
      </c>
      <c r="AF24" s="31">
        <v>0</v>
      </c>
      <c r="AG24" s="31">
        <v>0</v>
      </c>
      <c r="AH24" s="31">
        <v>0</v>
      </c>
      <c r="AI24" s="31">
        <v>0</v>
      </c>
      <c r="AJ24" s="31">
        <v>0</v>
      </c>
      <c r="AK24" s="31">
        <v>0</v>
      </c>
      <c r="AL24" s="31">
        <v>0</v>
      </c>
      <c r="AM24" s="31">
        <v>0</v>
      </c>
      <c r="AN24" s="31">
        <v>0</v>
      </c>
      <c r="AO24" s="31">
        <v>0</v>
      </c>
      <c r="AP24" s="31">
        <v>0</v>
      </c>
      <c r="AQ24" s="31">
        <v>0</v>
      </c>
      <c r="AR24" s="31">
        <v>0</v>
      </c>
      <c r="AS24" s="31">
        <v>0</v>
      </c>
      <c r="AT24" s="31">
        <v>0</v>
      </c>
      <c r="AU24" s="31">
        <v>0</v>
      </c>
      <c r="AV24" s="31">
        <v>0</v>
      </c>
      <c r="AW24" s="31">
        <v>0</v>
      </c>
      <c r="AX24" s="31">
        <v>0</v>
      </c>
      <c r="AY24" s="31">
        <v>0</v>
      </c>
      <c r="AZ24" s="31">
        <v>0</v>
      </c>
      <c r="BA24" s="31">
        <v>0</v>
      </c>
      <c r="BB24" s="31">
        <v>0</v>
      </c>
      <c r="BC24" s="31">
        <v>0</v>
      </c>
      <c r="BD24" s="31">
        <v>0</v>
      </c>
      <c r="BE24" s="31">
        <v>0</v>
      </c>
      <c r="BF24" s="31">
        <v>0</v>
      </c>
      <c r="BG24" s="31">
        <v>0</v>
      </c>
      <c r="BH24" s="31">
        <v>0</v>
      </c>
      <c r="BI24" s="31">
        <v>0</v>
      </c>
      <c r="BJ24" s="31">
        <v>0</v>
      </c>
      <c r="BK24" s="31">
        <v>0</v>
      </c>
      <c r="BL24" s="31">
        <v>0</v>
      </c>
      <c r="BM24" s="31">
        <v>0</v>
      </c>
      <c r="BN24" s="31">
        <v>0</v>
      </c>
      <c r="BO24" s="31">
        <v>0</v>
      </c>
      <c r="BP24" s="31">
        <v>0</v>
      </c>
      <c r="BQ24" s="31">
        <v>0</v>
      </c>
      <c r="BR24" s="31">
        <v>0</v>
      </c>
      <c r="BS24" s="31">
        <v>0</v>
      </c>
      <c r="BT24" s="31">
        <v>0</v>
      </c>
      <c r="BU24" s="31">
        <v>0</v>
      </c>
      <c r="BV24" s="31">
        <v>0</v>
      </c>
      <c r="BW24" s="31">
        <v>0</v>
      </c>
      <c r="BX24" s="31">
        <v>0</v>
      </c>
      <c r="BY24" s="31">
        <v>0</v>
      </c>
      <c r="BZ24" s="31">
        <v>0</v>
      </c>
      <c r="CA24" s="31">
        <v>0</v>
      </c>
      <c r="CB24" s="31">
        <v>0</v>
      </c>
      <c r="CC24" s="31">
        <v>0</v>
      </c>
      <c r="CD24" s="31">
        <v>0</v>
      </c>
      <c r="CE24" s="34">
        <v>-700</v>
      </c>
      <c r="CF24" s="31">
        <v>0</v>
      </c>
      <c r="CG24" s="31">
        <v>0</v>
      </c>
      <c r="CH24" s="31">
        <v>0</v>
      </c>
      <c r="CI24" s="31">
        <v>0</v>
      </c>
      <c r="CJ24" s="31">
        <v>0</v>
      </c>
      <c r="CK24" s="31">
        <v>0</v>
      </c>
      <c r="CL24" s="31">
        <v>0</v>
      </c>
      <c r="CM24" s="31">
        <v>0</v>
      </c>
      <c r="CN24" s="31">
        <v>0</v>
      </c>
      <c r="CO24" s="31">
        <v>0</v>
      </c>
      <c r="CP24" s="31">
        <v>0</v>
      </c>
      <c r="CQ24" s="31">
        <v>0</v>
      </c>
      <c r="CR24" s="31">
        <v>0</v>
      </c>
      <c r="CS24" s="31">
        <v>0</v>
      </c>
      <c r="CT24" s="31">
        <v>0</v>
      </c>
      <c r="CU24" s="31">
        <v>0</v>
      </c>
      <c r="CV24" s="31">
        <v>0</v>
      </c>
      <c r="CW24" s="31">
        <v>0</v>
      </c>
      <c r="CX24" s="31">
        <v>0</v>
      </c>
      <c r="CY24" s="35">
        <v>0</v>
      </c>
      <c r="CZ24" s="31">
        <v>0</v>
      </c>
      <c r="DA24" s="31">
        <v>0</v>
      </c>
      <c r="DB24" s="31">
        <v>0</v>
      </c>
      <c r="DC24" s="31">
        <v>0</v>
      </c>
      <c r="DD24" s="31">
        <v>0</v>
      </c>
      <c r="DE24" s="31">
        <v>0</v>
      </c>
      <c r="DF24" s="31">
        <v>0</v>
      </c>
      <c r="DG24" s="31">
        <v>0</v>
      </c>
      <c r="DH24" s="31">
        <v>0</v>
      </c>
      <c r="DI24" s="32">
        <v>0</v>
      </c>
      <c r="DJ24" s="31">
        <v>0</v>
      </c>
      <c r="DK24" s="31">
        <v>0</v>
      </c>
      <c r="DL24" s="31">
        <v>0</v>
      </c>
      <c r="DM24" s="31">
        <v>0</v>
      </c>
      <c r="DN24" s="31">
        <v>0</v>
      </c>
      <c r="DO24" s="31">
        <v>0</v>
      </c>
      <c r="DP24" s="31">
        <v>0</v>
      </c>
      <c r="DQ24" s="31">
        <v>0</v>
      </c>
      <c r="DR24" s="31">
        <v>0</v>
      </c>
      <c r="DS24" s="31">
        <v>0</v>
      </c>
      <c r="DT24" s="31">
        <v>0</v>
      </c>
      <c r="DU24" s="31">
        <v>0</v>
      </c>
      <c r="DV24" s="31">
        <v>0</v>
      </c>
      <c r="DW24" s="31">
        <v>0</v>
      </c>
      <c r="DX24" s="31">
        <v>0</v>
      </c>
      <c r="DY24" s="31">
        <v>0</v>
      </c>
      <c r="DZ24" s="31">
        <v>0</v>
      </c>
      <c r="EA24" s="31">
        <v>0</v>
      </c>
      <c r="EB24" s="31">
        <v>0</v>
      </c>
      <c r="EC24" s="31">
        <v>0</v>
      </c>
      <c r="ED24" s="32">
        <v>0</v>
      </c>
      <c r="EE24" s="31">
        <v>0</v>
      </c>
      <c r="EF24" s="31">
        <v>0</v>
      </c>
      <c r="EG24" s="31">
        <v>0</v>
      </c>
      <c r="EH24" s="31">
        <v>0</v>
      </c>
      <c r="EI24" s="31">
        <v>0</v>
      </c>
      <c r="EJ24" s="31">
        <v>0</v>
      </c>
      <c r="EK24" s="31">
        <v>0</v>
      </c>
      <c r="EL24" s="31">
        <v>0</v>
      </c>
      <c r="EM24" s="31">
        <v>0</v>
      </c>
      <c r="EN24" s="31">
        <v>0</v>
      </c>
      <c r="EO24" s="31">
        <v>0</v>
      </c>
      <c r="EP24" s="31">
        <v>0</v>
      </c>
      <c r="EQ24" s="31">
        <v>0</v>
      </c>
      <c r="ER24" s="31">
        <v>0</v>
      </c>
      <c r="ES24" s="31">
        <v>0</v>
      </c>
      <c r="ET24" s="31">
        <v>0</v>
      </c>
      <c r="EU24" s="31">
        <v>0</v>
      </c>
      <c r="EV24" s="31">
        <v>0</v>
      </c>
      <c r="EW24" s="31">
        <v>0</v>
      </c>
      <c r="EX24" s="31">
        <v>0</v>
      </c>
      <c r="EY24" s="31">
        <v>0</v>
      </c>
      <c r="EZ24" s="31">
        <v>0</v>
      </c>
      <c r="FA24" s="31">
        <v>0</v>
      </c>
      <c r="FB24" s="31">
        <v>0</v>
      </c>
      <c r="FC24" s="31">
        <v>0</v>
      </c>
      <c r="FD24" s="31">
        <v>0</v>
      </c>
      <c r="FE24" s="31">
        <v>0</v>
      </c>
      <c r="FF24" s="31">
        <v>0</v>
      </c>
      <c r="FG24" s="31">
        <v>0</v>
      </c>
      <c r="FH24" s="31">
        <v>0</v>
      </c>
      <c r="FI24" s="31">
        <v>0</v>
      </c>
      <c r="FJ24" s="31">
        <v>0</v>
      </c>
      <c r="FK24" s="31">
        <v>0</v>
      </c>
      <c r="FL24" s="31">
        <v>0</v>
      </c>
      <c r="FM24" s="31">
        <v>0</v>
      </c>
      <c r="FN24" s="31">
        <v>0</v>
      </c>
      <c r="FO24" s="31">
        <v>0</v>
      </c>
      <c r="FP24" s="31">
        <v>0</v>
      </c>
      <c r="FQ24" s="31">
        <v>0</v>
      </c>
      <c r="FR24" s="31">
        <v>0</v>
      </c>
      <c r="FS24" s="31">
        <v>0</v>
      </c>
      <c r="FT24" s="31">
        <v>0</v>
      </c>
      <c r="FU24" s="31">
        <v>0</v>
      </c>
      <c r="FV24" s="31">
        <v>0</v>
      </c>
      <c r="FW24" s="31">
        <v>0</v>
      </c>
      <c r="FX24" s="31">
        <v>0</v>
      </c>
      <c r="FY24" s="31">
        <v>0</v>
      </c>
      <c r="FZ24" s="28">
        <f>SUM(C24:FY24)</f>
        <v>-700</v>
      </c>
      <c r="GA24" s="11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</row>
    <row r="25" spans="1:255" x14ac:dyDescent="0.25">
      <c r="A25" s="44" t="s">
        <v>409</v>
      </c>
      <c r="B25" s="28"/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1">
        <v>0</v>
      </c>
      <c r="W25" s="31">
        <v>0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1">
        <v>0</v>
      </c>
      <c r="AQ25" s="31">
        <v>0</v>
      </c>
      <c r="AR25" s="31">
        <v>0</v>
      </c>
      <c r="AS25" s="31">
        <v>0</v>
      </c>
      <c r="AT25" s="31">
        <v>0</v>
      </c>
      <c r="AU25" s="31">
        <v>0</v>
      </c>
      <c r="AV25" s="31">
        <v>0</v>
      </c>
      <c r="AW25" s="31">
        <v>0</v>
      </c>
      <c r="AX25" s="31">
        <v>0</v>
      </c>
      <c r="AY25" s="31">
        <v>0</v>
      </c>
      <c r="AZ25" s="31">
        <v>0</v>
      </c>
      <c r="BA25" s="31">
        <v>0</v>
      </c>
      <c r="BB25" s="31">
        <v>0</v>
      </c>
      <c r="BC25" s="31">
        <v>0</v>
      </c>
      <c r="BD25" s="31">
        <v>0</v>
      </c>
      <c r="BE25" s="31">
        <v>0</v>
      </c>
      <c r="BF25" s="31">
        <v>0</v>
      </c>
      <c r="BG25" s="31">
        <v>0</v>
      </c>
      <c r="BH25" s="31">
        <v>0</v>
      </c>
      <c r="BI25" s="31">
        <v>0</v>
      </c>
      <c r="BJ25" s="31">
        <v>0</v>
      </c>
      <c r="BK25" s="31">
        <v>0</v>
      </c>
      <c r="BL25" s="31">
        <v>0</v>
      </c>
      <c r="BM25" s="31">
        <v>0</v>
      </c>
      <c r="BN25" s="31">
        <v>0</v>
      </c>
      <c r="BO25" s="31">
        <v>0</v>
      </c>
      <c r="BP25" s="31">
        <v>0</v>
      </c>
      <c r="BQ25" s="31">
        <v>0</v>
      </c>
      <c r="BR25" s="31">
        <v>0</v>
      </c>
      <c r="BS25" s="31">
        <v>0</v>
      </c>
      <c r="BT25" s="31">
        <v>0</v>
      </c>
      <c r="BU25" s="31">
        <v>0</v>
      </c>
      <c r="BV25" s="31">
        <v>0</v>
      </c>
      <c r="BW25" s="31">
        <v>0</v>
      </c>
      <c r="BX25" s="31">
        <v>0</v>
      </c>
      <c r="BY25" s="31">
        <v>0</v>
      </c>
      <c r="BZ25" s="31">
        <v>0</v>
      </c>
      <c r="CA25" s="31">
        <v>0</v>
      </c>
      <c r="CB25" s="31">
        <v>0</v>
      </c>
      <c r="CC25" s="31">
        <v>0</v>
      </c>
      <c r="CD25" s="31">
        <v>0</v>
      </c>
      <c r="CE25" s="31">
        <v>0</v>
      </c>
      <c r="CF25" s="31">
        <v>0</v>
      </c>
      <c r="CG25" s="31">
        <v>0</v>
      </c>
      <c r="CH25" s="31">
        <v>0</v>
      </c>
      <c r="CI25" s="31">
        <v>0</v>
      </c>
      <c r="CJ25" s="31">
        <v>0</v>
      </c>
      <c r="CK25" s="31">
        <v>0</v>
      </c>
      <c r="CL25" s="31">
        <v>0</v>
      </c>
      <c r="CM25" s="31">
        <v>0</v>
      </c>
      <c r="CN25" s="31">
        <v>0</v>
      </c>
      <c r="CO25" s="31">
        <v>0</v>
      </c>
      <c r="CP25" s="31">
        <v>0</v>
      </c>
      <c r="CQ25" s="31">
        <v>0</v>
      </c>
      <c r="CR25" s="31">
        <v>0</v>
      </c>
      <c r="CS25" s="31">
        <v>0</v>
      </c>
      <c r="CT25" s="31">
        <v>0</v>
      </c>
      <c r="CU25" s="31">
        <v>0</v>
      </c>
      <c r="CV25" s="31">
        <v>0</v>
      </c>
      <c r="CW25" s="31">
        <v>0</v>
      </c>
      <c r="CX25" s="31">
        <v>0</v>
      </c>
      <c r="CY25" s="31">
        <v>0</v>
      </c>
      <c r="CZ25" s="31">
        <v>0</v>
      </c>
      <c r="DA25" s="31">
        <v>0</v>
      </c>
      <c r="DB25" s="31">
        <v>0</v>
      </c>
      <c r="DC25" s="31">
        <v>0</v>
      </c>
      <c r="DD25" s="31">
        <v>0</v>
      </c>
      <c r="DE25" s="31">
        <v>0</v>
      </c>
      <c r="DF25" s="31">
        <v>0</v>
      </c>
      <c r="DG25" s="31">
        <v>0</v>
      </c>
      <c r="DH25" s="31">
        <v>0</v>
      </c>
      <c r="DI25" s="31">
        <v>0</v>
      </c>
      <c r="DJ25" s="31">
        <v>0</v>
      </c>
      <c r="DK25" s="31">
        <v>0</v>
      </c>
      <c r="DL25" s="31">
        <v>0</v>
      </c>
      <c r="DM25" s="31">
        <v>0</v>
      </c>
      <c r="DN25" s="31">
        <v>0</v>
      </c>
      <c r="DO25" s="31">
        <v>0</v>
      </c>
      <c r="DP25" s="31">
        <v>0</v>
      </c>
      <c r="DQ25" s="31">
        <v>0</v>
      </c>
      <c r="DR25" s="31">
        <v>0</v>
      </c>
      <c r="DS25" s="31">
        <v>0</v>
      </c>
      <c r="DT25" s="31">
        <v>0</v>
      </c>
      <c r="DU25" s="31">
        <v>0</v>
      </c>
      <c r="DV25" s="31">
        <v>0</v>
      </c>
      <c r="DW25" s="31">
        <v>0</v>
      </c>
      <c r="DX25" s="31">
        <v>0</v>
      </c>
      <c r="DY25" s="31">
        <v>0</v>
      </c>
      <c r="DZ25" s="31">
        <v>0</v>
      </c>
      <c r="EA25" s="31">
        <v>0</v>
      </c>
      <c r="EB25" s="31">
        <v>0</v>
      </c>
      <c r="EC25" s="31">
        <v>0</v>
      </c>
      <c r="ED25" s="31">
        <v>0</v>
      </c>
      <c r="EE25" s="31">
        <v>0</v>
      </c>
      <c r="EF25" s="31">
        <v>0</v>
      </c>
      <c r="EG25" s="31">
        <v>0</v>
      </c>
      <c r="EH25" s="31">
        <v>0</v>
      </c>
      <c r="EI25" s="31">
        <v>0</v>
      </c>
      <c r="EJ25" s="31">
        <v>0</v>
      </c>
      <c r="EK25" s="31">
        <v>0</v>
      </c>
      <c r="EL25" s="31">
        <v>0</v>
      </c>
      <c r="EM25" s="31">
        <v>0</v>
      </c>
      <c r="EN25" s="31">
        <v>0</v>
      </c>
      <c r="EO25" s="31">
        <v>0</v>
      </c>
      <c r="EP25" s="31">
        <v>0</v>
      </c>
      <c r="EQ25" s="31">
        <v>0</v>
      </c>
      <c r="ER25" s="31">
        <v>0</v>
      </c>
      <c r="ES25" s="31">
        <v>0</v>
      </c>
      <c r="ET25" s="31">
        <v>0</v>
      </c>
      <c r="EU25" s="31">
        <v>0</v>
      </c>
      <c r="EV25" s="31">
        <v>0</v>
      </c>
      <c r="EW25" s="31">
        <v>0</v>
      </c>
      <c r="EX25" s="31">
        <v>0</v>
      </c>
      <c r="EY25" s="31">
        <v>0</v>
      </c>
      <c r="EZ25" s="31">
        <v>0</v>
      </c>
      <c r="FA25" s="31">
        <v>0</v>
      </c>
      <c r="FB25" s="31">
        <v>0</v>
      </c>
      <c r="FC25" s="31">
        <v>0</v>
      </c>
      <c r="FD25" s="31">
        <v>0</v>
      </c>
      <c r="FE25" s="31">
        <v>0</v>
      </c>
      <c r="FF25" s="31">
        <v>0</v>
      </c>
      <c r="FG25" s="31">
        <v>0</v>
      </c>
      <c r="FH25" s="31">
        <v>0</v>
      </c>
      <c r="FI25" s="31">
        <v>0</v>
      </c>
      <c r="FJ25" s="31">
        <v>0</v>
      </c>
      <c r="FK25" s="31">
        <v>0</v>
      </c>
      <c r="FL25" s="31">
        <v>0</v>
      </c>
      <c r="FM25" s="31">
        <v>0</v>
      </c>
      <c r="FN25" s="31">
        <v>0</v>
      </c>
      <c r="FO25" s="31">
        <v>0</v>
      </c>
      <c r="FP25" s="31">
        <v>0</v>
      </c>
      <c r="FQ25" s="31">
        <v>0</v>
      </c>
      <c r="FR25" s="31">
        <v>0</v>
      </c>
      <c r="FS25" s="31">
        <v>0</v>
      </c>
      <c r="FT25" s="31">
        <v>0</v>
      </c>
      <c r="FU25" s="31">
        <v>0</v>
      </c>
      <c r="FV25" s="31">
        <v>0</v>
      </c>
      <c r="FW25" s="31">
        <v>0</v>
      </c>
      <c r="FX25" s="31">
        <v>0</v>
      </c>
      <c r="FY25" s="31">
        <v>0</v>
      </c>
      <c r="FZ25" s="36">
        <f>SUM(C25:FY25)</f>
        <v>0</v>
      </c>
      <c r="GA25" s="28"/>
    </row>
    <row r="26" spans="1:255" x14ac:dyDescent="0.25">
      <c r="A26" s="28"/>
      <c r="FY26" s="11"/>
      <c r="FZ26" s="28"/>
      <c r="GA26" s="11"/>
    </row>
    <row r="27" spans="1:255" x14ac:dyDescent="0.25">
      <c r="A27" s="28" t="s">
        <v>410</v>
      </c>
      <c r="C27" s="28">
        <f>SUM(C21:C26)</f>
        <v>-18412.740000000002</v>
      </c>
      <c r="D27" s="28">
        <f>SUM(D21:D26)</f>
        <v>-479898.12</v>
      </c>
      <c r="E27" s="28">
        <f t="shared" ref="E27:BP27" si="6">SUM(E21:E26)</f>
        <v>-18423</v>
      </c>
      <c r="F27" s="28">
        <f t="shared" si="6"/>
        <v>-190853.92</v>
      </c>
      <c r="G27" s="28">
        <f t="shared" si="6"/>
        <v>0</v>
      </c>
      <c r="H27" s="28">
        <f t="shared" si="6"/>
        <v>0</v>
      </c>
      <c r="I27" s="28">
        <f t="shared" si="6"/>
        <v>-20011.13</v>
      </c>
      <c r="J27" s="28">
        <f t="shared" si="6"/>
        <v>-11739.24</v>
      </c>
      <c r="K27" s="28">
        <f t="shared" si="6"/>
        <v>0</v>
      </c>
      <c r="L27" s="28">
        <f t="shared" si="6"/>
        <v>-8806.58</v>
      </c>
      <c r="M27" s="28">
        <f t="shared" si="6"/>
        <v>0</v>
      </c>
      <c r="N27" s="28">
        <f t="shared" si="6"/>
        <v>-19876.329999999994</v>
      </c>
      <c r="O27" s="28">
        <f t="shared" si="6"/>
        <v>-103466.31</v>
      </c>
      <c r="P27" s="28">
        <f t="shared" si="6"/>
        <v>0</v>
      </c>
      <c r="Q27" s="28">
        <f t="shared" si="6"/>
        <v>-439797.4</v>
      </c>
      <c r="R27" s="28">
        <f t="shared" si="6"/>
        <v>0</v>
      </c>
      <c r="S27" s="28">
        <f t="shared" si="6"/>
        <v>0</v>
      </c>
      <c r="T27" s="28">
        <f t="shared" si="6"/>
        <v>0</v>
      </c>
      <c r="U27" s="28">
        <f t="shared" si="6"/>
        <v>0</v>
      </c>
      <c r="V27" s="28">
        <f t="shared" si="6"/>
        <v>0</v>
      </c>
      <c r="W27" s="28">
        <f t="shared" si="6"/>
        <v>0</v>
      </c>
      <c r="X27" s="28">
        <f t="shared" si="6"/>
        <v>0</v>
      </c>
      <c r="Y27" s="28">
        <f t="shared" si="6"/>
        <v>0</v>
      </c>
      <c r="Z27" s="28">
        <f t="shared" si="6"/>
        <v>0</v>
      </c>
      <c r="AA27" s="28">
        <f t="shared" si="6"/>
        <v>-397596.95</v>
      </c>
      <c r="AB27" s="28">
        <f t="shared" si="6"/>
        <v>-143681.17000000001</v>
      </c>
      <c r="AC27" s="28">
        <f t="shared" si="6"/>
        <v>0</v>
      </c>
      <c r="AD27" s="28">
        <f t="shared" si="6"/>
        <v>0</v>
      </c>
      <c r="AE27" s="28">
        <f t="shared" si="6"/>
        <v>0</v>
      </c>
      <c r="AF27" s="28">
        <f t="shared" si="6"/>
        <v>0</v>
      </c>
      <c r="AG27" s="28">
        <f t="shared" si="6"/>
        <v>0</v>
      </c>
      <c r="AH27" s="28">
        <f t="shared" si="6"/>
        <v>0</v>
      </c>
      <c r="AI27" s="28">
        <f t="shared" si="6"/>
        <v>0</v>
      </c>
      <c r="AJ27" s="28">
        <f t="shared" si="6"/>
        <v>0</v>
      </c>
      <c r="AK27" s="28">
        <f t="shared" si="6"/>
        <v>0</v>
      </c>
      <c r="AL27" s="28">
        <f t="shared" si="6"/>
        <v>0</v>
      </c>
      <c r="AM27" s="28">
        <f t="shared" si="6"/>
        <v>0</v>
      </c>
      <c r="AN27" s="28">
        <f t="shared" si="6"/>
        <v>0</v>
      </c>
      <c r="AO27" s="28">
        <f t="shared" si="6"/>
        <v>-10654.78</v>
      </c>
      <c r="AP27" s="28">
        <f t="shared" si="6"/>
        <v>-240514.83000000002</v>
      </c>
      <c r="AQ27" s="28">
        <f t="shared" si="6"/>
        <v>0</v>
      </c>
      <c r="AR27" s="28">
        <f t="shared" si="6"/>
        <v>-1749098.49</v>
      </c>
      <c r="AS27" s="28">
        <f t="shared" si="6"/>
        <v>-9311.35</v>
      </c>
      <c r="AT27" s="28">
        <f t="shared" si="6"/>
        <v>-52815.46</v>
      </c>
      <c r="AU27" s="28">
        <f t="shared" si="6"/>
        <v>0</v>
      </c>
      <c r="AV27" s="28">
        <f t="shared" si="6"/>
        <v>0</v>
      </c>
      <c r="AW27" s="28">
        <f t="shared" si="6"/>
        <v>0</v>
      </c>
      <c r="AX27" s="28">
        <f t="shared" si="6"/>
        <v>0</v>
      </c>
      <c r="AY27" s="28">
        <f t="shared" si="6"/>
        <v>0</v>
      </c>
      <c r="AZ27" s="28">
        <f t="shared" si="6"/>
        <v>-261317.17</v>
      </c>
      <c r="BA27" s="28">
        <f t="shared" si="6"/>
        <v>-19019.39</v>
      </c>
      <c r="BB27" s="28">
        <f t="shared" si="6"/>
        <v>-4393.3</v>
      </c>
      <c r="BC27" s="28">
        <f t="shared" si="6"/>
        <v>-44679</v>
      </c>
      <c r="BD27" s="28">
        <f t="shared" si="6"/>
        <v>-2831.24</v>
      </c>
      <c r="BE27" s="28">
        <f t="shared" si="6"/>
        <v>0</v>
      </c>
      <c r="BF27" s="28">
        <f t="shared" si="6"/>
        <v>-389277.88</v>
      </c>
      <c r="BG27" s="28">
        <f t="shared" si="6"/>
        <v>-585.78</v>
      </c>
      <c r="BH27" s="28">
        <f t="shared" si="6"/>
        <v>0</v>
      </c>
      <c r="BI27" s="28">
        <f t="shared" si="6"/>
        <v>0</v>
      </c>
      <c r="BJ27" s="28">
        <f t="shared" si="6"/>
        <v>-231403.94</v>
      </c>
      <c r="BK27" s="28">
        <f t="shared" si="6"/>
        <v>-861219.83</v>
      </c>
      <c r="BL27" s="28">
        <f t="shared" si="6"/>
        <v>0</v>
      </c>
      <c r="BM27" s="28">
        <f t="shared" si="6"/>
        <v>0</v>
      </c>
      <c r="BN27" s="28">
        <f t="shared" si="6"/>
        <v>0</v>
      </c>
      <c r="BO27" s="28">
        <f t="shared" si="6"/>
        <v>0</v>
      </c>
      <c r="BP27" s="28">
        <f t="shared" si="6"/>
        <v>0</v>
      </c>
      <c r="BQ27" s="28">
        <f t="shared" ref="BQ27:EB27" si="7">SUM(BQ21:BQ26)</f>
        <v>-42338.5</v>
      </c>
      <c r="BR27" s="28">
        <f t="shared" si="7"/>
        <v>0</v>
      </c>
      <c r="BS27" s="28">
        <f t="shared" si="7"/>
        <v>0</v>
      </c>
      <c r="BT27" s="28">
        <f t="shared" si="7"/>
        <v>0</v>
      </c>
      <c r="BU27" s="28">
        <f t="shared" si="7"/>
        <v>0</v>
      </c>
      <c r="BV27" s="28">
        <f t="shared" si="7"/>
        <v>0</v>
      </c>
      <c r="BW27" s="28">
        <f t="shared" si="7"/>
        <v>0</v>
      </c>
      <c r="BX27" s="28">
        <f t="shared" si="7"/>
        <v>0</v>
      </c>
      <c r="BY27" s="28">
        <f t="shared" si="7"/>
        <v>0</v>
      </c>
      <c r="BZ27" s="28">
        <f t="shared" si="7"/>
        <v>0</v>
      </c>
      <c r="CA27" s="28">
        <f t="shared" si="7"/>
        <v>0</v>
      </c>
      <c r="CB27" s="28">
        <f t="shared" si="7"/>
        <v>-495054.33999999997</v>
      </c>
      <c r="CC27" s="28">
        <f t="shared" si="7"/>
        <v>0</v>
      </c>
      <c r="CD27" s="28">
        <f t="shared" si="7"/>
        <v>0</v>
      </c>
      <c r="CE27" s="28">
        <f t="shared" si="7"/>
        <v>-700</v>
      </c>
      <c r="CF27" s="28">
        <f t="shared" si="7"/>
        <v>0</v>
      </c>
      <c r="CG27" s="28">
        <f t="shared" si="7"/>
        <v>0</v>
      </c>
      <c r="CH27" s="28">
        <f t="shared" si="7"/>
        <v>0</v>
      </c>
      <c r="CI27" s="28">
        <f t="shared" si="7"/>
        <v>0</v>
      </c>
      <c r="CJ27" s="28">
        <f t="shared" si="7"/>
        <v>0</v>
      </c>
      <c r="CK27" s="28">
        <f t="shared" si="7"/>
        <v>-18702.38</v>
      </c>
      <c r="CL27" s="28">
        <f t="shared" si="7"/>
        <v>0</v>
      </c>
      <c r="CM27" s="28">
        <f t="shared" si="7"/>
        <v>0</v>
      </c>
      <c r="CN27" s="28">
        <f t="shared" si="7"/>
        <v>-261444.24</v>
      </c>
      <c r="CO27" s="28">
        <f t="shared" si="7"/>
        <v>-312523.15999999997</v>
      </c>
      <c r="CP27" s="28">
        <f t="shared" si="7"/>
        <v>0</v>
      </c>
      <c r="CQ27" s="28">
        <f t="shared" si="7"/>
        <v>0</v>
      </c>
      <c r="CR27" s="28">
        <f t="shared" si="7"/>
        <v>0</v>
      </c>
      <c r="CS27" s="28">
        <f t="shared" si="7"/>
        <v>0</v>
      </c>
      <c r="CT27" s="28">
        <f t="shared" si="7"/>
        <v>0</v>
      </c>
      <c r="CU27" s="28">
        <f t="shared" si="7"/>
        <v>0</v>
      </c>
      <c r="CV27" s="28">
        <f t="shared" si="7"/>
        <v>0</v>
      </c>
      <c r="CW27" s="28">
        <f t="shared" si="7"/>
        <v>0</v>
      </c>
      <c r="CX27" s="28">
        <f t="shared" si="7"/>
        <v>0</v>
      </c>
      <c r="CY27" s="28">
        <f t="shared" si="7"/>
        <v>0</v>
      </c>
      <c r="CZ27" s="28">
        <f t="shared" si="7"/>
        <v>-2083.21</v>
      </c>
      <c r="DA27" s="28">
        <f t="shared" si="7"/>
        <v>0</v>
      </c>
      <c r="DB27" s="28">
        <f t="shared" si="7"/>
        <v>0</v>
      </c>
      <c r="DC27" s="28">
        <f t="shared" si="7"/>
        <v>0</v>
      </c>
      <c r="DD27" s="28">
        <f t="shared" si="7"/>
        <v>0</v>
      </c>
      <c r="DE27" s="28">
        <f t="shared" si="7"/>
        <v>0</v>
      </c>
      <c r="DF27" s="28">
        <f t="shared" si="7"/>
        <v>-89323.839999999997</v>
      </c>
      <c r="DG27" s="28">
        <f t="shared" si="7"/>
        <v>0</v>
      </c>
      <c r="DH27" s="28">
        <f t="shared" si="7"/>
        <v>-10014.450000000001</v>
      </c>
      <c r="DI27" s="28">
        <f t="shared" si="7"/>
        <v>0</v>
      </c>
      <c r="DJ27" s="28">
        <f t="shared" si="7"/>
        <v>0</v>
      </c>
      <c r="DK27" s="28">
        <f t="shared" si="7"/>
        <v>0</v>
      </c>
      <c r="DL27" s="28">
        <f t="shared" si="7"/>
        <v>-6153.97</v>
      </c>
      <c r="DM27" s="28">
        <f t="shared" si="7"/>
        <v>0</v>
      </c>
      <c r="DN27" s="28">
        <f t="shared" si="7"/>
        <v>0</v>
      </c>
      <c r="DO27" s="28">
        <f t="shared" si="7"/>
        <v>0</v>
      </c>
      <c r="DP27" s="28">
        <f t="shared" si="7"/>
        <v>0</v>
      </c>
      <c r="DQ27" s="28">
        <f t="shared" si="7"/>
        <v>0</v>
      </c>
      <c r="DR27" s="28">
        <f t="shared" si="7"/>
        <v>0</v>
      </c>
      <c r="DS27" s="28">
        <f t="shared" si="7"/>
        <v>0</v>
      </c>
      <c r="DT27" s="28">
        <f t="shared" si="7"/>
        <v>0</v>
      </c>
      <c r="DU27" s="28">
        <f t="shared" si="7"/>
        <v>0</v>
      </c>
      <c r="DV27" s="28">
        <f t="shared" si="7"/>
        <v>0</v>
      </c>
      <c r="DW27" s="28">
        <f t="shared" si="7"/>
        <v>0</v>
      </c>
      <c r="DX27" s="28">
        <f t="shared" si="7"/>
        <v>0</v>
      </c>
      <c r="DY27" s="28">
        <f t="shared" si="7"/>
        <v>0</v>
      </c>
      <c r="DZ27" s="28">
        <f t="shared" si="7"/>
        <v>0</v>
      </c>
      <c r="EA27" s="28">
        <f t="shared" si="7"/>
        <v>0</v>
      </c>
      <c r="EB27" s="28">
        <f t="shared" si="7"/>
        <v>0</v>
      </c>
      <c r="EC27" s="28">
        <f t="shared" ref="EC27:FY27" si="8">SUM(EC21:EC26)</f>
        <v>0</v>
      </c>
      <c r="ED27" s="28">
        <f t="shared" si="8"/>
        <v>0</v>
      </c>
      <c r="EE27" s="28">
        <f t="shared" si="8"/>
        <v>0</v>
      </c>
      <c r="EF27" s="28">
        <f t="shared" si="8"/>
        <v>0</v>
      </c>
      <c r="EG27" s="28">
        <f t="shared" si="8"/>
        <v>0</v>
      </c>
      <c r="EH27" s="28">
        <f t="shared" si="8"/>
        <v>0</v>
      </c>
      <c r="EI27" s="28">
        <f t="shared" si="8"/>
        <v>-185237.51</v>
      </c>
      <c r="EJ27" s="28">
        <f t="shared" si="8"/>
        <v>-133355.08000000002</v>
      </c>
      <c r="EK27" s="28">
        <f t="shared" si="8"/>
        <v>0</v>
      </c>
      <c r="EL27" s="28">
        <f t="shared" si="8"/>
        <v>-8365.43</v>
      </c>
      <c r="EM27" s="28">
        <f t="shared" si="8"/>
        <v>0</v>
      </c>
      <c r="EN27" s="28">
        <f t="shared" si="8"/>
        <v>0</v>
      </c>
      <c r="EO27" s="28">
        <f t="shared" si="8"/>
        <v>0</v>
      </c>
      <c r="EP27" s="28">
        <f t="shared" si="8"/>
        <v>0</v>
      </c>
      <c r="EQ27" s="28">
        <f t="shared" si="8"/>
        <v>0</v>
      </c>
      <c r="ER27" s="28">
        <f t="shared" si="8"/>
        <v>0</v>
      </c>
      <c r="ES27" s="28">
        <f t="shared" si="8"/>
        <v>0</v>
      </c>
      <c r="ET27" s="28">
        <f t="shared" si="8"/>
        <v>0</v>
      </c>
      <c r="EU27" s="28">
        <f t="shared" si="8"/>
        <v>0</v>
      </c>
      <c r="EV27" s="28">
        <f t="shared" si="8"/>
        <v>0</v>
      </c>
      <c r="EW27" s="28">
        <f t="shared" si="8"/>
        <v>0</v>
      </c>
      <c r="EX27" s="28">
        <f t="shared" si="8"/>
        <v>0</v>
      </c>
      <c r="EY27" s="28">
        <f t="shared" si="8"/>
        <v>0</v>
      </c>
      <c r="EZ27" s="28">
        <f t="shared" si="8"/>
        <v>0</v>
      </c>
      <c r="FA27" s="28">
        <f t="shared" si="8"/>
        <v>0</v>
      </c>
      <c r="FB27" s="28">
        <f t="shared" si="8"/>
        <v>0</v>
      </c>
      <c r="FC27" s="28">
        <f t="shared" si="8"/>
        <v>-16460.939999999999</v>
      </c>
      <c r="FD27" s="28">
        <f t="shared" si="8"/>
        <v>0</v>
      </c>
      <c r="FE27" s="28">
        <f t="shared" si="8"/>
        <v>0</v>
      </c>
      <c r="FF27" s="28">
        <f t="shared" si="8"/>
        <v>0</v>
      </c>
      <c r="FG27" s="28">
        <f t="shared" si="8"/>
        <v>0</v>
      </c>
      <c r="FH27" s="28">
        <f t="shared" si="8"/>
        <v>0</v>
      </c>
      <c r="FI27" s="28">
        <f t="shared" si="8"/>
        <v>0</v>
      </c>
      <c r="FJ27" s="28">
        <f t="shared" si="8"/>
        <v>0</v>
      </c>
      <c r="FK27" s="28">
        <f t="shared" si="8"/>
        <v>0</v>
      </c>
      <c r="FL27" s="28">
        <f t="shared" si="8"/>
        <v>-137164.69999999998</v>
      </c>
      <c r="FM27" s="28">
        <f t="shared" si="8"/>
        <v>-60560.11</v>
      </c>
      <c r="FN27" s="28">
        <f t="shared" si="8"/>
        <v>-500529.51999999996</v>
      </c>
      <c r="FO27" s="28">
        <f t="shared" si="8"/>
        <v>0</v>
      </c>
      <c r="FP27" s="28">
        <f t="shared" si="8"/>
        <v>0</v>
      </c>
      <c r="FQ27" s="28">
        <f t="shared" si="8"/>
        <v>0</v>
      </c>
      <c r="FR27" s="28">
        <f t="shared" si="8"/>
        <v>0</v>
      </c>
      <c r="FS27" s="28">
        <f t="shared" si="8"/>
        <v>0</v>
      </c>
      <c r="FT27" s="28">
        <f t="shared" si="8"/>
        <v>0</v>
      </c>
      <c r="FU27" s="28">
        <f t="shared" si="8"/>
        <v>0</v>
      </c>
      <c r="FV27" s="28">
        <f t="shared" si="8"/>
        <v>0</v>
      </c>
      <c r="FW27" s="28">
        <f t="shared" si="8"/>
        <v>0</v>
      </c>
      <c r="FX27" s="28">
        <f t="shared" si="8"/>
        <v>0</v>
      </c>
      <c r="FY27" s="28">
        <f t="shared" si="8"/>
        <v>-2523869.9900000002</v>
      </c>
      <c r="FZ27" s="28">
        <f>SUM(C27:FY27)</f>
        <v>-10533566.700000001</v>
      </c>
    </row>
    <row r="28" spans="1:255" x14ac:dyDescent="0.25">
      <c r="FW28" s="33"/>
      <c r="FY28" s="11"/>
      <c r="FZ28" s="28"/>
    </row>
    <row r="29" spans="1:255" ht="13" x14ac:dyDescent="0.3">
      <c r="A29" s="37" t="s">
        <v>411</v>
      </c>
      <c r="C29" s="38">
        <f>ROUND(C17+C27,2)</f>
        <v>3513759.07</v>
      </c>
      <c r="D29" s="38">
        <f t="shared" ref="D29:BO29" si="9">ROUND(D17+D27,2)</f>
        <v>21006556.77</v>
      </c>
      <c r="E29" s="38">
        <f t="shared" si="9"/>
        <v>2614495.65</v>
      </c>
      <c r="F29" s="38">
        <f t="shared" si="9"/>
        <v>12235581.880000001</v>
      </c>
      <c r="G29" s="38">
        <f t="shared" si="9"/>
        <v>350284.47</v>
      </c>
      <c r="H29" s="38">
        <f t="shared" si="9"/>
        <v>735010.58</v>
      </c>
      <c r="I29" s="38">
        <f t="shared" si="9"/>
        <v>4589648.0999999996</v>
      </c>
      <c r="J29" s="38">
        <f t="shared" si="9"/>
        <v>1429926.47</v>
      </c>
      <c r="K29" s="38">
        <f t="shared" si="9"/>
        <v>196885.64</v>
      </c>
      <c r="L29" s="38">
        <f t="shared" si="9"/>
        <v>302397.63</v>
      </c>
      <c r="M29" s="38">
        <f t="shared" si="9"/>
        <v>526850.07999999996</v>
      </c>
      <c r="N29" s="38">
        <f t="shared" si="9"/>
        <v>31166435.16</v>
      </c>
      <c r="O29" s="38">
        <f t="shared" si="9"/>
        <v>5513772.0999999996</v>
      </c>
      <c r="P29" s="38">
        <f t="shared" si="9"/>
        <v>247538.39</v>
      </c>
      <c r="Q29" s="38">
        <f t="shared" si="9"/>
        <v>23835545.059999999</v>
      </c>
      <c r="R29" s="38">
        <f t="shared" si="9"/>
        <v>4341555.67</v>
      </c>
      <c r="S29" s="38">
        <f t="shared" si="9"/>
        <v>552144.64000000001</v>
      </c>
      <c r="T29" s="38">
        <f t="shared" si="9"/>
        <v>184576.74</v>
      </c>
      <c r="U29" s="38">
        <f t="shared" si="9"/>
        <v>37666.21</v>
      </c>
      <c r="V29" s="38">
        <f t="shared" si="9"/>
        <v>233594.25</v>
      </c>
      <c r="W29" s="38">
        <f t="shared" si="9"/>
        <v>189564.04</v>
      </c>
      <c r="X29" s="38">
        <f t="shared" si="9"/>
        <v>63616.81</v>
      </c>
      <c r="Y29" s="38">
        <f t="shared" si="9"/>
        <v>548048.16</v>
      </c>
      <c r="Z29" s="38">
        <f t="shared" si="9"/>
        <v>230111.07</v>
      </c>
      <c r="AA29" s="38">
        <f t="shared" si="9"/>
        <v>13632030.439999999</v>
      </c>
      <c r="AB29" s="38">
        <f t="shared" si="9"/>
        <v>3779536.6</v>
      </c>
      <c r="AC29" s="38">
        <f t="shared" si="9"/>
        <v>137382.54999999999</v>
      </c>
      <c r="AD29" s="38">
        <f t="shared" si="9"/>
        <v>283749.48</v>
      </c>
      <c r="AE29" s="38">
        <f t="shared" si="9"/>
        <v>103899.99</v>
      </c>
      <c r="AF29" s="38">
        <f t="shared" si="9"/>
        <v>171651.01</v>
      </c>
      <c r="AG29" s="38">
        <f t="shared" si="9"/>
        <v>192438.39999999999</v>
      </c>
      <c r="AH29" s="38">
        <f t="shared" si="9"/>
        <v>820967.23</v>
      </c>
      <c r="AI29" s="38">
        <f t="shared" si="9"/>
        <v>360093.34</v>
      </c>
      <c r="AJ29" s="38">
        <f t="shared" si="9"/>
        <v>172189.39</v>
      </c>
      <c r="AK29" s="38">
        <f t="shared" si="9"/>
        <v>171469.46</v>
      </c>
      <c r="AL29" s="38">
        <f t="shared" si="9"/>
        <v>168272.66</v>
      </c>
      <c r="AM29" s="38">
        <f t="shared" si="9"/>
        <v>305123.17</v>
      </c>
      <c r="AN29" s="38">
        <f t="shared" si="9"/>
        <v>65575.03</v>
      </c>
      <c r="AO29" s="38">
        <f t="shared" si="9"/>
        <v>2733485.11</v>
      </c>
      <c r="AP29" s="38">
        <f t="shared" si="9"/>
        <v>17963818.949999999</v>
      </c>
      <c r="AQ29" s="38">
        <f t="shared" si="9"/>
        <v>162581.29</v>
      </c>
      <c r="AR29" s="38">
        <f t="shared" si="9"/>
        <v>24774717.190000001</v>
      </c>
      <c r="AS29" s="38">
        <f t="shared" si="9"/>
        <v>1216540.26</v>
      </c>
      <c r="AT29" s="38">
        <f t="shared" si="9"/>
        <v>1124973.96</v>
      </c>
      <c r="AU29" s="38">
        <f t="shared" si="9"/>
        <v>226023.27</v>
      </c>
      <c r="AV29" s="38">
        <f t="shared" si="9"/>
        <v>282239.15999999997</v>
      </c>
      <c r="AW29" s="38">
        <f t="shared" si="9"/>
        <v>258472.71</v>
      </c>
      <c r="AX29" s="38">
        <f t="shared" si="9"/>
        <v>67896.84</v>
      </c>
      <c r="AY29" s="38">
        <f t="shared" si="9"/>
        <v>309953.19</v>
      </c>
      <c r="AZ29" s="38">
        <f t="shared" si="9"/>
        <v>9279663.3499999996</v>
      </c>
      <c r="BA29" s="38">
        <f t="shared" si="9"/>
        <v>5847086.75</v>
      </c>
      <c r="BB29" s="38">
        <f t="shared" si="9"/>
        <v>6090941.3200000003</v>
      </c>
      <c r="BC29" s="38">
        <f t="shared" si="9"/>
        <v>11353000.58</v>
      </c>
      <c r="BD29" s="38">
        <f t="shared" si="9"/>
        <v>1639568.36</v>
      </c>
      <c r="BE29" s="38">
        <f t="shared" si="9"/>
        <v>730456.32</v>
      </c>
      <c r="BF29" s="38">
        <f t="shared" si="9"/>
        <v>14339253.939999999</v>
      </c>
      <c r="BG29" s="38">
        <f t="shared" si="9"/>
        <v>768791.94</v>
      </c>
      <c r="BH29" s="38">
        <f t="shared" si="9"/>
        <v>433855.06</v>
      </c>
      <c r="BI29" s="38">
        <f t="shared" si="9"/>
        <v>292857.26</v>
      </c>
      <c r="BJ29" s="38">
        <f t="shared" si="9"/>
        <v>3034854.83</v>
      </c>
      <c r="BK29" s="38">
        <f t="shared" si="9"/>
        <v>19977102.16</v>
      </c>
      <c r="BL29" s="38">
        <f t="shared" si="9"/>
        <v>189822.35</v>
      </c>
      <c r="BM29" s="38">
        <f t="shared" si="9"/>
        <v>285771.08</v>
      </c>
      <c r="BN29" s="38">
        <f t="shared" si="9"/>
        <v>1956147.65</v>
      </c>
      <c r="BO29" s="38">
        <f t="shared" si="9"/>
        <v>847132.08</v>
      </c>
      <c r="BP29" s="38">
        <f t="shared" ref="BP29:EA29" si="10">ROUND(BP17+BP27,2)</f>
        <v>104361.8</v>
      </c>
      <c r="BQ29" s="38">
        <f t="shared" si="10"/>
        <v>1732078.73</v>
      </c>
      <c r="BR29" s="38">
        <f t="shared" si="10"/>
        <v>3082419.5</v>
      </c>
      <c r="BS29" s="38">
        <f t="shared" si="10"/>
        <v>614844.31999999995</v>
      </c>
      <c r="BT29" s="38">
        <f t="shared" si="10"/>
        <v>201007.96</v>
      </c>
      <c r="BU29" s="38">
        <f t="shared" si="10"/>
        <v>254811.81</v>
      </c>
      <c r="BV29" s="38">
        <f t="shared" si="10"/>
        <v>0</v>
      </c>
      <c r="BW29" s="38">
        <f t="shared" si="10"/>
        <v>325091.74</v>
      </c>
      <c r="BX29" s="38">
        <f t="shared" si="10"/>
        <v>45717.69</v>
      </c>
      <c r="BY29" s="38">
        <f t="shared" si="10"/>
        <v>183208.5</v>
      </c>
      <c r="BZ29" s="38">
        <f t="shared" si="10"/>
        <v>203058.18</v>
      </c>
      <c r="CA29" s="38">
        <f t="shared" si="10"/>
        <v>16305.97</v>
      </c>
      <c r="CB29" s="38">
        <f t="shared" si="10"/>
        <v>31950093.309999999</v>
      </c>
      <c r="CC29" s="38">
        <f t="shared" si="10"/>
        <v>208006.82</v>
      </c>
      <c r="CD29" s="38">
        <f t="shared" si="10"/>
        <v>235531.59</v>
      </c>
      <c r="CE29" s="38">
        <f t="shared" si="10"/>
        <v>120223.14</v>
      </c>
      <c r="CF29" s="38">
        <f t="shared" si="10"/>
        <v>120668.59</v>
      </c>
      <c r="CG29" s="38">
        <f t="shared" si="10"/>
        <v>219615.97</v>
      </c>
      <c r="CH29" s="38">
        <f t="shared" si="10"/>
        <v>137771.45000000001</v>
      </c>
      <c r="CI29" s="38">
        <f t="shared" si="10"/>
        <v>394558</v>
      </c>
      <c r="CJ29" s="38">
        <f t="shared" si="10"/>
        <v>37285</v>
      </c>
      <c r="CK29" s="38">
        <f t="shared" si="10"/>
        <v>3240503.86</v>
      </c>
      <c r="CL29" s="38">
        <f t="shared" si="10"/>
        <v>964416.66</v>
      </c>
      <c r="CM29" s="38">
        <f t="shared" si="10"/>
        <v>619408.19999999995</v>
      </c>
      <c r="CN29" s="38">
        <f t="shared" si="10"/>
        <v>13596244.17</v>
      </c>
      <c r="CO29" s="38">
        <f t="shared" si="10"/>
        <v>4963511.68</v>
      </c>
      <c r="CP29" s="38">
        <f t="shared" si="10"/>
        <v>56015.61</v>
      </c>
      <c r="CQ29" s="38">
        <f t="shared" si="10"/>
        <v>581948.88</v>
      </c>
      <c r="CR29" s="38">
        <f t="shared" si="10"/>
        <v>260226.75</v>
      </c>
      <c r="CS29" s="38">
        <f t="shared" si="10"/>
        <v>219867.22</v>
      </c>
      <c r="CT29" s="38">
        <f t="shared" si="10"/>
        <v>118697.97</v>
      </c>
      <c r="CU29" s="38">
        <f t="shared" si="10"/>
        <v>334223.35999999999</v>
      </c>
      <c r="CV29" s="38">
        <f t="shared" si="10"/>
        <v>46290.87</v>
      </c>
      <c r="CW29" s="38">
        <f t="shared" si="10"/>
        <v>146909.70000000001</v>
      </c>
      <c r="CX29" s="38">
        <f t="shared" si="10"/>
        <v>257582.93</v>
      </c>
      <c r="CY29" s="38">
        <f t="shared" si="10"/>
        <v>72854.42</v>
      </c>
      <c r="CZ29" s="38">
        <f t="shared" si="10"/>
        <v>1038664.6</v>
      </c>
      <c r="DA29" s="38">
        <f t="shared" si="10"/>
        <v>148225.60999999999</v>
      </c>
      <c r="DB29" s="38">
        <f t="shared" si="10"/>
        <v>257956.08</v>
      </c>
      <c r="DC29" s="38">
        <f t="shared" si="10"/>
        <v>125278.79</v>
      </c>
      <c r="DD29" s="38">
        <f t="shared" si="10"/>
        <v>115540.99</v>
      </c>
      <c r="DE29" s="38">
        <f t="shared" si="10"/>
        <v>77902.02</v>
      </c>
      <c r="DF29" s="38">
        <f t="shared" si="10"/>
        <v>10650826.960000001</v>
      </c>
      <c r="DG29" s="38">
        <f t="shared" si="10"/>
        <v>44395.02</v>
      </c>
      <c r="DH29" s="38">
        <f t="shared" si="10"/>
        <v>776512.82</v>
      </c>
      <c r="DI29" s="38">
        <f t="shared" si="10"/>
        <v>1031532.03</v>
      </c>
      <c r="DJ29" s="38">
        <f t="shared" si="10"/>
        <v>470858.95</v>
      </c>
      <c r="DK29" s="38">
        <f t="shared" si="10"/>
        <v>373674.51</v>
      </c>
      <c r="DL29" s="38">
        <f t="shared" si="10"/>
        <v>3313858.05</v>
      </c>
      <c r="DM29" s="38">
        <f t="shared" si="10"/>
        <v>288219.2</v>
      </c>
      <c r="DN29" s="38">
        <f t="shared" si="10"/>
        <v>594576.17000000004</v>
      </c>
      <c r="DO29" s="38">
        <f t="shared" si="10"/>
        <v>2113325.94</v>
      </c>
      <c r="DP29" s="38">
        <f t="shared" si="10"/>
        <v>222666.74</v>
      </c>
      <c r="DQ29" s="38">
        <f t="shared" si="10"/>
        <v>0</v>
      </c>
      <c r="DR29" s="38">
        <f t="shared" si="10"/>
        <v>1064727.6000000001</v>
      </c>
      <c r="DS29" s="38">
        <f t="shared" si="10"/>
        <v>570949.31000000006</v>
      </c>
      <c r="DT29" s="38">
        <f t="shared" si="10"/>
        <v>242051.14</v>
      </c>
      <c r="DU29" s="38">
        <f t="shared" si="10"/>
        <v>315591.14</v>
      </c>
      <c r="DV29" s="38">
        <f t="shared" si="10"/>
        <v>272973.96999999997</v>
      </c>
      <c r="DW29" s="38">
        <f t="shared" si="10"/>
        <v>314629.03999999998</v>
      </c>
      <c r="DX29" s="38">
        <f t="shared" si="10"/>
        <v>109886.36</v>
      </c>
      <c r="DY29" s="38">
        <f t="shared" si="10"/>
        <v>171917.72</v>
      </c>
      <c r="DZ29" s="38">
        <f t="shared" si="10"/>
        <v>319090.78999999998</v>
      </c>
      <c r="EA29" s="38">
        <f t="shared" si="10"/>
        <v>0</v>
      </c>
      <c r="EB29" s="38">
        <f t="shared" ref="EB29:FY29" si="11">ROUND(EB17+EB27,2)</f>
        <v>353232.66</v>
      </c>
      <c r="EC29" s="38">
        <f t="shared" si="11"/>
        <v>241647.4</v>
      </c>
      <c r="ED29" s="38">
        <f t="shared" si="11"/>
        <v>0</v>
      </c>
      <c r="EE29" s="38">
        <f t="shared" si="11"/>
        <v>238706.56</v>
      </c>
      <c r="EF29" s="38">
        <f t="shared" si="11"/>
        <v>1103267.1499999999</v>
      </c>
      <c r="EG29" s="38">
        <f t="shared" si="11"/>
        <v>237278.28</v>
      </c>
      <c r="EH29" s="38">
        <f t="shared" si="11"/>
        <v>269622.53999999998</v>
      </c>
      <c r="EI29" s="38">
        <f t="shared" si="11"/>
        <v>9847571.5700000003</v>
      </c>
      <c r="EJ29" s="38">
        <f t="shared" si="11"/>
        <v>6206069.9500000002</v>
      </c>
      <c r="EK29" s="38">
        <f t="shared" si="11"/>
        <v>329103.42</v>
      </c>
      <c r="EL29" s="38">
        <f t="shared" si="11"/>
        <v>296558.63</v>
      </c>
      <c r="EM29" s="38">
        <f t="shared" si="11"/>
        <v>219092.87</v>
      </c>
      <c r="EN29" s="38">
        <f t="shared" si="11"/>
        <v>744865.76</v>
      </c>
      <c r="EO29" s="38">
        <f t="shared" si="11"/>
        <v>243301.56</v>
      </c>
      <c r="EP29" s="38">
        <f t="shared" si="11"/>
        <v>152826.25</v>
      </c>
      <c r="EQ29" s="38">
        <f t="shared" si="11"/>
        <v>1363373.3</v>
      </c>
      <c r="ER29" s="38">
        <f t="shared" si="11"/>
        <v>136360.12</v>
      </c>
      <c r="ES29" s="38">
        <f t="shared" si="11"/>
        <v>179131.06</v>
      </c>
      <c r="ET29" s="38">
        <f t="shared" si="11"/>
        <v>221682.79</v>
      </c>
      <c r="EU29" s="38">
        <f t="shared" si="11"/>
        <v>482525.32</v>
      </c>
      <c r="EV29" s="38">
        <f t="shared" si="11"/>
        <v>77971.199999999997</v>
      </c>
      <c r="EW29" s="38">
        <f t="shared" si="11"/>
        <v>334224.3</v>
      </c>
      <c r="EX29" s="38">
        <f t="shared" si="11"/>
        <v>232191.05</v>
      </c>
      <c r="EY29" s="38">
        <f t="shared" si="11"/>
        <v>432489.24</v>
      </c>
      <c r="EZ29" s="38">
        <f t="shared" si="11"/>
        <v>138458.31</v>
      </c>
      <c r="FA29" s="38">
        <f t="shared" si="11"/>
        <v>3792.07</v>
      </c>
      <c r="FB29" s="38">
        <f t="shared" si="11"/>
        <v>8346.58</v>
      </c>
      <c r="FC29" s="38">
        <f t="shared" si="11"/>
        <v>790436.49</v>
      </c>
      <c r="FD29" s="38">
        <f t="shared" si="11"/>
        <v>314053.40999999997</v>
      </c>
      <c r="FE29" s="38">
        <f t="shared" si="11"/>
        <v>99753.33</v>
      </c>
      <c r="FF29" s="38">
        <f t="shared" si="11"/>
        <v>232594.23</v>
      </c>
      <c r="FG29" s="38">
        <f t="shared" si="11"/>
        <v>150349.23000000001</v>
      </c>
      <c r="FH29" s="38">
        <f t="shared" si="11"/>
        <v>51121.07</v>
      </c>
      <c r="FI29" s="38">
        <f t="shared" si="11"/>
        <v>0</v>
      </c>
      <c r="FJ29" s="38">
        <f t="shared" si="11"/>
        <v>0</v>
      </c>
      <c r="FK29" s="38">
        <f t="shared" si="11"/>
        <v>0</v>
      </c>
      <c r="FL29" s="38">
        <f t="shared" si="11"/>
        <v>1390525.47</v>
      </c>
      <c r="FM29" s="38">
        <f t="shared" si="11"/>
        <v>1403075.85</v>
      </c>
      <c r="FN29" s="38">
        <f t="shared" si="11"/>
        <v>10777640.810000001</v>
      </c>
      <c r="FO29" s="38">
        <f t="shared" si="11"/>
        <v>0</v>
      </c>
      <c r="FP29" s="38">
        <f t="shared" si="11"/>
        <v>0</v>
      </c>
      <c r="FQ29" s="38">
        <f t="shared" si="11"/>
        <v>0</v>
      </c>
      <c r="FR29" s="38">
        <f t="shared" si="11"/>
        <v>0</v>
      </c>
      <c r="FS29" s="38">
        <f t="shared" si="11"/>
        <v>0</v>
      </c>
      <c r="FT29" s="38">
        <f t="shared" si="11"/>
        <v>0</v>
      </c>
      <c r="FU29" s="38">
        <f t="shared" si="11"/>
        <v>516404.31</v>
      </c>
      <c r="FV29" s="38">
        <f t="shared" si="11"/>
        <v>440556.47</v>
      </c>
      <c r="FW29" s="38">
        <f t="shared" si="11"/>
        <v>211254.91</v>
      </c>
      <c r="FX29" s="38">
        <f t="shared" si="11"/>
        <v>82429.61</v>
      </c>
      <c r="FY29" s="38">
        <f t="shared" si="11"/>
        <v>16375630.9</v>
      </c>
      <c r="FZ29" s="38">
        <f>SUM(C29:FY29)</f>
        <v>408817660.28000033</v>
      </c>
      <c r="GA29" s="33"/>
      <c r="GB29" s="33"/>
    </row>
    <row r="30" spans="1:255" x14ac:dyDescent="0.25">
      <c r="A30" s="28" t="s">
        <v>0</v>
      </c>
      <c r="FY30" s="11"/>
      <c r="FZ30" s="11"/>
      <c r="GA30" s="33"/>
    </row>
    <row r="31" spans="1:255" x14ac:dyDescent="0.25">
      <c r="C31" t="s">
        <v>412</v>
      </c>
      <c r="D31" s="33" t="s">
        <v>413</v>
      </c>
      <c r="M31" s="24"/>
      <c r="Y31" s="33"/>
      <c r="AB31" s="38"/>
      <c r="AK31" s="11"/>
      <c r="AP31" s="24"/>
      <c r="AR31" s="38"/>
      <c r="BX31" s="24"/>
      <c r="CA31" s="24"/>
      <c r="CF31" s="24"/>
      <c r="CP31" s="24"/>
      <c r="DC31" s="24"/>
      <c r="DD31" s="41"/>
      <c r="EA31" s="19"/>
      <c r="ED31" s="24"/>
      <c r="EK31" s="33"/>
      <c r="EP31" s="33"/>
      <c r="ER31" s="33"/>
      <c r="EV31" s="24"/>
      <c r="EY31" s="24"/>
      <c r="FA31" s="24"/>
      <c r="FB31" s="24"/>
      <c r="FH31" s="24"/>
      <c r="FI31" s="24"/>
      <c r="FK31" s="24"/>
      <c r="FO31" s="24"/>
      <c r="FY31" s="38"/>
      <c r="FZ31" s="11"/>
    </row>
    <row r="32" spans="1:255" x14ac:dyDescent="0.25">
      <c r="C32" s="46">
        <f>FZ17</f>
        <v>419351226.98000014</v>
      </c>
      <c r="D32" s="47">
        <f>FZ29</f>
        <v>408817660.28000033</v>
      </c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11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24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8"/>
      <c r="EV32" s="43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  <c r="FP32" s="42"/>
      <c r="FQ32" s="42"/>
      <c r="FR32" s="42"/>
      <c r="FS32" s="42"/>
      <c r="FT32" s="42"/>
      <c r="FU32" s="42"/>
      <c r="FV32" s="42"/>
      <c r="FW32" s="42"/>
      <c r="FX32" s="42"/>
      <c r="FY32" s="11"/>
      <c r="FZ32" s="11"/>
    </row>
    <row r="33" spans="1:184" x14ac:dyDescent="0.25">
      <c r="C33" s="49">
        <f>+C17+L17+N17+O17+Q17+AB17+AL17+AN17+AP17+AR17+AS17+AT17+BV17+CJ17+CN17+CO17+CP17+CZ17+EA17+ED17+EP17+ER17+EW17+FA17+FI17+FK17+FL17+FM17+FP17+BM17</f>
        <v>140383195.95000005</v>
      </c>
      <c r="D33" s="50">
        <f>+C29+L29+N29+O29+Q29+AB29+AL29+AN29+AP29+AR29+AS29+AT29+BV29+CJ29+CN29+CO29+CP29+CZ29+EA29+ED29+EP29+ER29+EW29+FA29+FI29+FK29+FL29+FM29+FP29+BM29</f>
        <v>136823639.86999997</v>
      </c>
      <c r="E33" t="s">
        <v>414</v>
      </c>
      <c r="AK33" s="11"/>
      <c r="AR33" s="33"/>
      <c r="CF33" s="38"/>
      <c r="ED33" s="24"/>
      <c r="FY33" s="11"/>
      <c r="FZ33" s="11"/>
    </row>
    <row r="34" spans="1:184" x14ac:dyDescent="0.25">
      <c r="C34" s="24">
        <f>C32-C33</f>
        <v>278968031.03000009</v>
      </c>
      <c r="D34" s="24">
        <f>D32-D33</f>
        <v>271994020.41000032</v>
      </c>
      <c r="AK34" s="11"/>
      <c r="FY34" s="11"/>
      <c r="FZ34" s="17"/>
    </row>
    <row r="35" spans="1:184" x14ac:dyDescent="0.25">
      <c r="C35" s="24"/>
      <c r="D35" s="24"/>
      <c r="AK35" s="11"/>
      <c r="FY35" s="11"/>
      <c r="FZ35" s="17"/>
    </row>
    <row r="36" spans="1:184" x14ac:dyDescent="0.25">
      <c r="A36" s="39" t="s">
        <v>415</v>
      </c>
      <c r="C36" s="24"/>
      <c r="FY36" s="11"/>
    </row>
    <row r="37" spans="1:184" x14ac:dyDescent="0.25">
      <c r="A37" t="s">
        <v>416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7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7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</row>
    <row r="38" spans="1:184" x14ac:dyDescent="0.25">
      <c r="A38" t="s">
        <v>417</v>
      </c>
      <c r="C38" s="23">
        <f>C17-C37</f>
        <v>3532171.81</v>
      </c>
      <c r="D38" s="23">
        <f t="shared" ref="D38:BO38" si="12">D17-D37</f>
        <v>21486454.890000001</v>
      </c>
      <c r="E38" s="23">
        <f t="shared" si="12"/>
        <v>2632918.65</v>
      </c>
      <c r="F38" s="23">
        <f t="shared" si="12"/>
        <v>12426435.800000001</v>
      </c>
      <c r="G38" s="23">
        <f t="shared" si="12"/>
        <v>350284.47</v>
      </c>
      <c r="H38" s="23">
        <f t="shared" si="12"/>
        <v>735010.58</v>
      </c>
      <c r="I38" s="23">
        <f t="shared" si="12"/>
        <v>4609659.2300000004</v>
      </c>
      <c r="J38" s="23">
        <f t="shared" si="12"/>
        <v>1441665.71</v>
      </c>
      <c r="K38" s="23">
        <f t="shared" si="12"/>
        <v>196885.64</v>
      </c>
      <c r="L38" s="23">
        <f t="shared" si="12"/>
        <v>311204.21000000002</v>
      </c>
      <c r="M38" s="23">
        <f t="shared" si="12"/>
        <v>526850.07999999996</v>
      </c>
      <c r="N38" s="23">
        <f t="shared" si="12"/>
        <v>31186311.489999998</v>
      </c>
      <c r="O38" s="23">
        <f t="shared" si="12"/>
        <v>5617238.4100000001</v>
      </c>
      <c r="P38" s="23">
        <f t="shared" si="12"/>
        <v>247538.39</v>
      </c>
      <c r="Q38" s="23">
        <f t="shared" si="12"/>
        <v>24275342.460000001</v>
      </c>
      <c r="R38" s="23">
        <f t="shared" si="12"/>
        <v>4341555.67</v>
      </c>
      <c r="S38" s="23">
        <f t="shared" si="12"/>
        <v>552144.64000000001</v>
      </c>
      <c r="T38" s="23">
        <f t="shared" si="12"/>
        <v>184576.74</v>
      </c>
      <c r="U38" s="23">
        <f t="shared" si="12"/>
        <v>37666.21</v>
      </c>
      <c r="V38" s="23">
        <f t="shared" si="12"/>
        <v>233594.25</v>
      </c>
      <c r="W38" s="23">
        <f t="shared" si="12"/>
        <v>189564.04</v>
      </c>
      <c r="X38" s="23">
        <f t="shared" si="12"/>
        <v>63616.81</v>
      </c>
      <c r="Y38" s="23">
        <f t="shared" si="12"/>
        <v>548048.16</v>
      </c>
      <c r="Z38" s="23">
        <f t="shared" si="12"/>
        <v>230111.07</v>
      </c>
      <c r="AA38" s="23">
        <f t="shared" si="12"/>
        <v>14029627.390000001</v>
      </c>
      <c r="AB38" s="23">
        <f t="shared" si="12"/>
        <v>3923217.77</v>
      </c>
      <c r="AC38" s="23">
        <f t="shared" si="12"/>
        <v>137382.54999999999</v>
      </c>
      <c r="AD38" s="23">
        <f t="shared" si="12"/>
        <v>283749.48</v>
      </c>
      <c r="AE38" s="23">
        <f t="shared" si="12"/>
        <v>103899.99</v>
      </c>
      <c r="AF38" s="23">
        <f t="shared" si="12"/>
        <v>171651.01</v>
      </c>
      <c r="AG38" s="23">
        <f t="shared" si="12"/>
        <v>192438.39999999999</v>
      </c>
      <c r="AH38" s="23">
        <f t="shared" si="12"/>
        <v>820967.23</v>
      </c>
      <c r="AI38" s="23">
        <f t="shared" si="12"/>
        <v>360093.34</v>
      </c>
      <c r="AJ38" s="23">
        <f t="shared" si="12"/>
        <v>172189.39</v>
      </c>
      <c r="AK38" s="23">
        <f t="shared" si="12"/>
        <v>171469.46</v>
      </c>
      <c r="AL38" s="23">
        <f t="shared" si="12"/>
        <v>168272.66</v>
      </c>
      <c r="AM38" s="23">
        <f t="shared" si="12"/>
        <v>305123.17</v>
      </c>
      <c r="AN38" s="23">
        <f t="shared" si="12"/>
        <v>65575.03</v>
      </c>
      <c r="AO38" s="23">
        <f t="shared" si="12"/>
        <v>2744139.89</v>
      </c>
      <c r="AP38" s="23">
        <f t="shared" si="12"/>
        <v>18204333.780000001</v>
      </c>
      <c r="AQ38" s="23">
        <f t="shared" si="12"/>
        <v>162581.29</v>
      </c>
      <c r="AR38" s="23">
        <f t="shared" si="12"/>
        <v>26523815.68</v>
      </c>
      <c r="AS38" s="23">
        <f t="shared" si="12"/>
        <v>1225851.6100000001</v>
      </c>
      <c r="AT38" s="23">
        <f t="shared" si="12"/>
        <v>1177789.42</v>
      </c>
      <c r="AU38" s="23">
        <f t="shared" si="12"/>
        <v>226023.27</v>
      </c>
      <c r="AV38" s="23">
        <f t="shared" si="12"/>
        <v>282239.15999999997</v>
      </c>
      <c r="AW38" s="23">
        <f t="shared" si="12"/>
        <v>258472.71</v>
      </c>
      <c r="AX38" s="23">
        <f t="shared" si="12"/>
        <v>67896.84</v>
      </c>
      <c r="AY38" s="23">
        <f t="shared" si="12"/>
        <v>309953.19</v>
      </c>
      <c r="AZ38" s="23">
        <v>0</v>
      </c>
      <c r="BA38" s="23">
        <f t="shared" si="12"/>
        <v>5866106.1399999997</v>
      </c>
      <c r="BB38" s="23">
        <f t="shared" si="12"/>
        <v>6095334.6200000001</v>
      </c>
      <c r="BC38" s="23">
        <f t="shared" si="12"/>
        <v>11397679.58</v>
      </c>
      <c r="BD38" s="23">
        <f t="shared" si="12"/>
        <v>1642399.6</v>
      </c>
      <c r="BE38" s="23">
        <f t="shared" si="12"/>
        <v>730456.32</v>
      </c>
      <c r="BF38" s="23">
        <f t="shared" si="12"/>
        <v>14728531.82</v>
      </c>
      <c r="BG38" s="23">
        <f t="shared" si="12"/>
        <v>769377.72</v>
      </c>
      <c r="BH38" s="23">
        <f t="shared" si="12"/>
        <v>433855.06</v>
      </c>
      <c r="BI38" s="23">
        <f t="shared" si="12"/>
        <v>292857.26</v>
      </c>
      <c r="BJ38" s="23">
        <f t="shared" si="12"/>
        <v>3266258.77</v>
      </c>
      <c r="BK38" s="23">
        <f t="shared" si="12"/>
        <v>20838321.989999998</v>
      </c>
      <c r="BL38" s="23">
        <f t="shared" si="12"/>
        <v>189822.35</v>
      </c>
      <c r="BM38" s="23">
        <f t="shared" si="12"/>
        <v>285771.08</v>
      </c>
      <c r="BN38" s="23">
        <f t="shared" si="12"/>
        <v>1956147.65</v>
      </c>
      <c r="BO38" s="23">
        <f t="shared" si="12"/>
        <v>847132.08</v>
      </c>
      <c r="BP38" s="23">
        <f t="shared" ref="BP38:EA38" si="13">BP17-BP37</f>
        <v>104361.8</v>
      </c>
      <c r="BQ38" s="23">
        <f t="shared" si="13"/>
        <v>1774417.23</v>
      </c>
      <c r="BR38" s="23">
        <f t="shared" si="13"/>
        <v>3082419.5</v>
      </c>
      <c r="BS38" s="23">
        <f t="shared" si="13"/>
        <v>614844.31999999995</v>
      </c>
      <c r="BT38" s="23">
        <f t="shared" si="13"/>
        <v>201007.96</v>
      </c>
      <c r="BU38" s="23">
        <f t="shared" si="13"/>
        <v>254811.81</v>
      </c>
      <c r="BV38" s="23">
        <f t="shared" si="13"/>
        <v>0</v>
      </c>
      <c r="BW38" s="23">
        <f t="shared" si="13"/>
        <v>325091.74</v>
      </c>
      <c r="BX38" s="23">
        <f t="shared" si="13"/>
        <v>45717.69</v>
      </c>
      <c r="BY38" s="23">
        <f t="shared" si="13"/>
        <v>183208.5</v>
      </c>
      <c r="BZ38" s="23">
        <f t="shared" si="13"/>
        <v>203058.18</v>
      </c>
      <c r="CA38" s="23">
        <f t="shared" si="13"/>
        <v>16305.97</v>
      </c>
      <c r="CB38" s="23">
        <f t="shared" si="13"/>
        <v>32445147.649999999</v>
      </c>
      <c r="CC38" s="23">
        <f t="shared" si="13"/>
        <v>208006.82</v>
      </c>
      <c r="CD38" s="23">
        <f t="shared" si="13"/>
        <v>235531.59</v>
      </c>
      <c r="CE38" s="23">
        <f t="shared" si="13"/>
        <v>120923.14</v>
      </c>
      <c r="CF38" s="23">
        <f t="shared" si="13"/>
        <v>120668.59</v>
      </c>
      <c r="CG38" s="23">
        <f t="shared" si="13"/>
        <v>219615.97</v>
      </c>
      <c r="CH38" s="23">
        <f t="shared" si="13"/>
        <v>137771.45000000001</v>
      </c>
      <c r="CI38" s="23">
        <f t="shared" si="13"/>
        <v>394558</v>
      </c>
      <c r="CJ38" s="23">
        <f t="shared" si="13"/>
        <v>37285</v>
      </c>
      <c r="CK38" s="23">
        <f t="shared" si="13"/>
        <v>3259206.24</v>
      </c>
      <c r="CL38" s="23">
        <f t="shared" si="13"/>
        <v>964416.66</v>
      </c>
      <c r="CM38" s="23">
        <f t="shared" si="13"/>
        <v>619408.19999999995</v>
      </c>
      <c r="CN38" s="23">
        <f t="shared" si="13"/>
        <v>13857688.41</v>
      </c>
      <c r="CO38" s="23">
        <f t="shared" si="13"/>
        <v>5276034.84</v>
      </c>
      <c r="CP38" s="23">
        <f t="shared" si="13"/>
        <v>56015.61</v>
      </c>
      <c r="CQ38" s="23">
        <f t="shared" si="13"/>
        <v>581948.88</v>
      </c>
      <c r="CR38" s="23">
        <f t="shared" si="13"/>
        <v>260226.75</v>
      </c>
      <c r="CS38" s="23">
        <f t="shared" si="13"/>
        <v>219867.22</v>
      </c>
      <c r="CT38" s="23">
        <f t="shared" si="13"/>
        <v>118697.97</v>
      </c>
      <c r="CU38" s="23">
        <f t="shared" si="13"/>
        <v>334223.35999999999</v>
      </c>
      <c r="CV38" s="23">
        <f t="shared" si="13"/>
        <v>46290.87</v>
      </c>
      <c r="CW38" s="23">
        <f t="shared" si="13"/>
        <v>146909.70000000001</v>
      </c>
      <c r="CX38" s="23">
        <f t="shared" si="13"/>
        <v>257582.93</v>
      </c>
      <c r="CY38" s="23">
        <f t="shared" si="13"/>
        <v>72854.42</v>
      </c>
      <c r="CZ38" s="23">
        <f t="shared" si="13"/>
        <v>1040747.81</v>
      </c>
      <c r="DA38" s="23">
        <f t="shared" si="13"/>
        <v>148225.60999999999</v>
      </c>
      <c r="DB38" s="23">
        <f t="shared" si="13"/>
        <v>257956.08</v>
      </c>
      <c r="DC38" s="23">
        <f t="shared" si="13"/>
        <v>125278.79</v>
      </c>
      <c r="DD38" s="23">
        <f t="shared" si="13"/>
        <v>115540.99</v>
      </c>
      <c r="DE38" s="23">
        <f t="shared" si="13"/>
        <v>77902.02</v>
      </c>
      <c r="DF38" s="23">
        <f t="shared" si="13"/>
        <v>10740150.800000001</v>
      </c>
      <c r="DG38" s="23">
        <f t="shared" si="13"/>
        <v>44395.02</v>
      </c>
      <c r="DH38" s="23">
        <f t="shared" si="13"/>
        <v>786527.27</v>
      </c>
      <c r="DI38" s="23">
        <f t="shared" si="13"/>
        <v>1031532.03</v>
      </c>
      <c r="DJ38" s="23">
        <f t="shared" si="13"/>
        <v>470858.95</v>
      </c>
      <c r="DK38" s="23">
        <f t="shared" si="13"/>
        <v>373674.51</v>
      </c>
      <c r="DL38" s="23">
        <f t="shared" si="13"/>
        <v>3320012.02</v>
      </c>
      <c r="DM38" s="23">
        <f t="shared" si="13"/>
        <v>288219.2</v>
      </c>
      <c r="DN38" s="23">
        <f t="shared" si="13"/>
        <v>594576.17000000004</v>
      </c>
      <c r="DO38" s="23">
        <f t="shared" si="13"/>
        <v>2113325.94</v>
      </c>
      <c r="DP38" s="23">
        <f t="shared" si="13"/>
        <v>222666.74</v>
      </c>
      <c r="DQ38" s="23">
        <f t="shared" si="13"/>
        <v>0</v>
      </c>
      <c r="DR38" s="23">
        <f t="shared" si="13"/>
        <v>1064727.6000000001</v>
      </c>
      <c r="DS38" s="23">
        <f t="shared" si="13"/>
        <v>570949.31000000006</v>
      </c>
      <c r="DT38" s="23">
        <f t="shared" si="13"/>
        <v>242051.14</v>
      </c>
      <c r="DU38" s="23">
        <f t="shared" si="13"/>
        <v>315591.14</v>
      </c>
      <c r="DV38" s="23">
        <f t="shared" si="13"/>
        <v>272973.96999999997</v>
      </c>
      <c r="DW38" s="23">
        <f t="shared" si="13"/>
        <v>314629.03999999998</v>
      </c>
      <c r="DX38" s="23">
        <f t="shared" si="13"/>
        <v>109886.36</v>
      </c>
      <c r="DY38" s="23">
        <f t="shared" si="13"/>
        <v>171917.72</v>
      </c>
      <c r="DZ38" s="23">
        <f t="shared" si="13"/>
        <v>319090.78999999998</v>
      </c>
      <c r="EA38" s="23">
        <f t="shared" si="13"/>
        <v>0</v>
      </c>
      <c r="EB38" s="23">
        <f t="shared" ref="EB38:FX38" si="14">EB17-EB37</f>
        <v>353232.66</v>
      </c>
      <c r="EC38" s="23">
        <f t="shared" si="14"/>
        <v>241647.4</v>
      </c>
      <c r="ED38" s="23">
        <f t="shared" si="14"/>
        <v>0</v>
      </c>
      <c r="EE38" s="23">
        <f t="shared" si="14"/>
        <v>238706.56</v>
      </c>
      <c r="EF38" s="23">
        <f t="shared" si="14"/>
        <v>1103267.1499999999</v>
      </c>
      <c r="EG38" s="23">
        <f t="shared" si="14"/>
        <v>237278.28</v>
      </c>
      <c r="EH38" s="23">
        <f t="shared" si="14"/>
        <v>269622.53999999998</v>
      </c>
      <c r="EI38" s="23">
        <f t="shared" si="14"/>
        <v>10032809.08</v>
      </c>
      <c r="EJ38" s="23">
        <f t="shared" si="14"/>
        <v>6339425.0300000003</v>
      </c>
      <c r="EK38" s="23">
        <f t="shared" si="14"/>
        <v>329103.42</v>
      </c>
      <c r="EL38" s="23">
        <f t="shared" si="14"/>
        <v>304924.06</v>
      </c>
      <c r="EM38" s="23">
        <f t="shared" si="14"/>
        <v>219092.87</v>
      </c>
      <c r="EN38" s="23">
        <f t="shared" si="14"/>
        <v>744865.76</v>
      </c>
      <c r="EO38" s="23">
        <f t="shared" si="14"/>
        <v>243301.56</v>
      </c>
      <c r="EP38" s="23">
        <f t="shared" si="14"/>
        <v>152826.25</v>
      </c>
      <c r="EQ38" s="23">
        <f t="shared" si="14"/>
        <v>1363373.3</v>
      </c>
      <c r="ER38" s="23">
        <f t="shared" si="14"/>
        <v>136360.12</v>
      </c>
      <c r="ES38" s="23">
        <f t="shared" si="14"/>
        <v>179131.06</v>
      </c>
      <c r="ET38" s="23">
        <f t="shared" si="14"/>
        <v>221682.79</v>
      </c>
      <c r="EU38" s="23">
        <f t="shared" si="14"/>
        <v>482525.32</v>
      </c>
      <c r="EV38" s="23">
        <f t="shared" si="14"/>
        <v>77971.199999999997</v>
      </c>
      <c r="EW38" s="23">
        <f t="shared" si="14"/>
        <v>334224.3</v>
      </c>
      <c r="EX38" s="23">
        <f t="shared" si="14"/>
        <v>232191.05</v>
      </c>
      <c r="EY38" s="23">
        <f t="shared" si="14"/>
        <v>432489.24</v>
      </c>
      <c r="EZ38" s="23">
        <f t="shared" si="14"/>
        <v>138458.31</v>
      </c>
      <c r="FA38" s="23">
        <f t="shared" si="14"/>
        <v>3792.07</v>
      </c>
      <c r="FB38" s="23">
        <f t="shared" si="14"/>
        <v>8346.58</v>
      </c>
      <c r="FC38" s="23">
        <f t="shared" si="14"/>
        <v>806897.43</v>
      </c>
      <c r="FD38" s="23">
        <f t="shared" si="14"/>
        <v>314053.40999999997</v>
      </c>
      <c r="FE38" s="23">
        <f t="shared" si="14"/>
        <v>99753.33</v>
      </c>
      <c r="FF38" s="23">
        <f t="shared" si="14"/>
        <v>232594.23</v>
      </c>
      <c r="FG38" s="23">
        <f t="shared" si="14"/>
        <v>150349.23000000001</v>
      </c>
      <c r="FH38" s="23">
        <f t="shared" si="14"/>
        <v>51121.07</v>
      </c>
      <c r="FI38" s="23">
        <f t="shared" si="14"/>
        <v>0</v>
      </c>
      <c r="FJ38" s="23">
        <f t="shared" si="14"/>
        <v>0</v>
      </c>
      <c r="FK38" s="23">
        <f t="shared" si="14"/>
        <v>0</v>
      </c>
      <c r="FL38" s="23">
        <f t="shared" si="14"/>
        <v>1527690.17</v>
      </c>
      <c r="FM38" s="23">
        <f t="shared" si="14"/>
        <v>1463635.96</v>
      </c>
      <c r="FN38" s="23">
        <f t="shared" si="14"/>
        <v>11278170.33</v>
      </c>
      <c r="FO38" s="23">
        <f t="shared" si="14"/>
        <v>0</v>
      </c>
      <c r="FP38" s="23">
        <f t="shared" si="14"/>
        <v>0</v>
      </c>
      <c r="FQ38" s="23">
        <f t="shared" si="14"/>
        <v>0</v>
      </c>
      <c r="FR38" s="23">
        <f t="shared" si="14"/>
        <v>0</v>
      </c>
      <c r="FS38" s="23">
        <f t="shared" si="14"/>
        <v>0</v>
      </c>
      <c r="FT38" s="23">
        <f t="shared" si="14"/>
        <v>0</v>
      </c>
      <c r="FU38" s="23">
        <f t="shared" si="14"/>
        <v>516404.31</v>
      </c>
      <c r="FV38" s="23">
        <f t="shared" si="14"/>
        <v>440556.47</v>
      </c>
      <c r="FW38" s="23">
        <f t="shared" si="14"/>
        <v>211254.91</v>
      </c>
      <c r="FX38" s="23">
        <f t="shared" si="14"/>
        <v>82429.61</v>
      </c>
      <c r="FY38" s="11"/>
      <c r="FZ38" s="19">
        <f>SUM(C38:FY38)</f>
        <v>390910745.57000017</v>
      </c>
      <c r="GA38" s="23"/>
      <c r="GB38" s="24"/>
    </row>
    <row r="39" spans="1:184" x14ac:dyDescent="0.25">
      <c r="FY39" s="11"/>
    </row>
    <row r="40" spans="1:184" x14ac:dyDescent="0.25">
      <c r="A40" t="s">
        <v>418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7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7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11"/>
      <c r="FZ40" s="24"/>
    </row>
    <row r="41" spans="1:184" x14ac:dyDescent="0.25">
      <c r="A41" t="s">
        <v>419</v>
      </c>
      <c r="C41" s="40">
        <f>C29-C40</f>
        <v>3513759.07</v>
      </c>
      <c r="D41" s="23">
        <f t="shared" ref="D41:BO41" si="15">D29-D40</f>
        <v>21006556.77</v>
      </c>
      <c r="E41" s="23">
        <f t="shared" si="15"/>
        <v>2614495.65</v>
      </c>
      <c r="F41" s="23">
        <f t="shared" si="15"/>
        <v>12235581.880000001</v>
      </c>
      <c r="G41" s="23">
        <f t="shared" si="15"/>
        <v>350284.47</v>
      </c>
      <c r="H41" s="23">
        <f t="shared" si="15"/>
        <v>735010.58</v>
      </c>
      <c r="I41" s="23">
        <f t="shared" si="15"/>
        <v>4589648.0999999996</v>
      </c>
      <c r="J41" s="23">
        <f t="shared" si="15"/>
        <v>1429926.47</v>
      </c>
      <c r="K41" s="23">
        <f t="shared" si="15"/>
        <v>196885.64</v>
      </c>
      <c r="L41" s="23">
        <f t="shared" si="15"/>
        <v>302397.63</v>
      </c>
      <c r="M41" s="23">
        <f t="shared" si="15"/>
        <v>526850.07999999996</v>
      </c>
      <c r="N41" s="23">
        <f t="shared" si="15"/>
        <v>31166435.16</v>
      </c>
      <c r="O41" s="23">
        <f t="shared" si="15"/>
        <v>5513772.0999999996</v>
      </c>
      <c r="P41" s="23">
        <f t="shared" si="15"/>
        <v>247538.39</v>
      </c>
      <c r="Q41" s="23">
        <f t="shared" si="15"/>
        <v>23835545.059999999</v>
      </c>
      <c r="R41" s="23">
        <f t="shared" si="15"/>
        <v>4341555.67</v>
      </c>
      <c r="S41" s="23">
        <f t="shared" si="15"/>
        <v>552144.64000000001</v>
      </c>
      <c r="T41" s="23">
        <f t="shared" si="15"/>
        <v>184576.74</v>
      </c>
      <c r="U41" s="23">
        <f t="shared" si="15"/>
        <v>37666.21</v>
      </c>
      <c r="V41" s="23">
        <f t="shared" si="15"/>
        <v>233594.25</v>
      </c>
      <c r="W41" s="23">
        <f t="shared" si="15"/>
        <v>189564.04</v>
      </c>
      <c r="X41" s="23">
        <f t="shared" si="15"/>
        <v>63616.81</v>
      </c>
      <c r="Y41" s="23">
        <f t="shared" si="15"/>
        <v>548048.16</v>
      </c>
      <c r="Z41" s="23">
        <f t="shared" si="15"/>
        <v>230111.07</v>
      </c>
      <c r="AA41" s="23">
        <f t="shared" si="15"/>
        <v>13632030.439999999</v>
      </c>
      <c r="AB41" s="23">
        <f t="shared" si="15"/>
        <v>3779536.6</v>
      </c>
      <c r="AC41" s="23">
        <f t="shared" si="15"/>
        <v>137382.54999999999</v>
      </c>
      <c r="AD41" s="23">
        <f t="shared" si="15"/>
        <v>283749.48</v>
      </c>
      <c r="AE41" s="23">
        <f t="shared" si="15"/>
        <v>103899.99</v>
      </c>
      <c r="AF41" s="23">
        <f t="shared" si="15"/>
        <v>171651.01</v>
      </c>
      <c r="AG41" s="23">
        <f t="shared" si="15"/>
        <v>192438.39999999999</v>
      </c>
      <c r="AH41" s="23">
        <f t="shared" si="15"/>
        <v>820967.23</v>
      </c>
      <c r="AI41" s="23">
        <f t="shared" si="15"/>
        <v>360093.34</v>
      </c>
      <c r="AJ41" s="23">
        <f t="shared" si="15"/>
        <v>172189.39</v>
      </c>
      <c r="AK41" s="23">
        <f t="shared" si="15"/>
        <v>171469.46</v>
      </c>
      <c r="AL41" s="23">
        <f t="shared" si="15"/>
        <v>168272.66</v>
      </c>
      <c r="AM41" s="23">
        <f t="shared" si="15"/>
        <v>305123.17</v>
      </c>
      <c r="AN41" s="23">
        <f t="shared" si="15"/>
        <v>65575.03</v>
      </c>
      <c r="AO41" s="23">
        <f t="shared" si="15"/>
        <v>2733485.11</v>
      </c>
      <c r="AP41" s="23">
        <f t="shared" si="15"/>
        <v>17963818.949999999</v>
      </c>
      <c r="AQ41" s="23">
        <f t="shared" si="15"/>
        <v>162581.29</v>
      </c>
      <c r="AR41" s="23">
        <f t="shared" si="15"/>
        <v>24774717.190000001</v>
      </c>
      <c r="AS41" s="23">
        <f t="shared" si="15"/>
        <v>1216540.26</v>
      </c>
      <c r="AT41" s="23">
        <f t="shared" si="15"/>
        <v>1124973.96</v>
      </c>
      <c r="AU41" s="23">
        <f t="shared" si="15"/>
        <v>226023.27</v>
      </c>
      <c r="AV41" s="23">
        <f t="shared" si="15"/>
        <v>282239.15999999997</v>
      </c>
      <c r="AW41" s="23">
        <f t="shared" si="15"/>
        <v>258472.71</v>
      </c>
      <c r="AX41" s="23">
        <f t="shared" si="15"/>
        <v>67896.84</v>
      </c>
      <c r="AY41" s="23">
        <f t="shared" si="15"/>
        <v>309953.19</v>
      </c>
      <c r="AZ41" s="23">
        <v>0</v>
      </c>
      <c r="BA41" s="23">
        <f t="shared" si="15"/>
        <v>5847086.75</v>
      </c>
      <c r="BB41" s="23">
        <f t="shared" si="15"/>
        <v>6090941.3200000003</v>
      </c>
      <c r="BC41" s="23">
        <f t="shared" si="15"/>
        <v>11353000.58</v>
      </c>
      <c r="BD41" s="23">
        <f t="shared" si="15"/>
        <v>1639568.36</v>
      </c>
      <c r="BE41" s="23">
        <f t="shared" si="15"/>
        <v>730456.32</v>
      </c>
      <c r="BF41" s="23">
        <f t="shared" si="15"/>
        <v>14339253.939999999</v>
      </c>
      <c r="BG41" s="23">
        <f t="shared" si="15"/>
        <v>768791.94</v>
      </c>
      <c r="BH41" s="23">
        <f t="shared" si="15"/>
        <v>433855.06</v>
      </c>
      <c r="BI41" s="23">
        <f t="shared" si="15"/>
        <v>292857.26</v>
      </c>
      <c r="BJ41" s="23">
        <f t="shared" si="15"/>
        <v>3034854.83</v>
      </c>
      <c r="BK41" s="23">
        <f t="shared" si="15"/>
        <v>19977102.16</v>
      </c>
      <c r="BL41" s="23">
        <f t="shared" si="15"/>
        <v>189822.35</v>
      </c>
      <c r="BM41" s="23">
        <f t="shared" si="15"/>
        <v>285771.08</v>
      </c>
      <c r="BN41" s="23">
        <f t="shared" si="15"/>
        <v>1956147.65</v>
      </c>
      <c r="BO41" s="23">
        <f t="shared" si="15"/>
        <v>847132.08</v>
      </c>
      <c r="BP41" s="23">
        <f t="shared" ref="BP41:EA41" si="16">BP29-BP40</f>
        <v>104361.8</v>
      </c>
      <c r="BQ41" s="23">
        <f t="shared" si="16"/>
        <v>1732078.73</v>
      </c>
      <c r="BR41" s="23">
        <f t="shared" si="16"/>
        <v>3082419.5</v>
      </c>
      <c r="BS41" s="23">
        <f t="shared" si="16"/>
        <v>614844.31999999995</v>
      </c>
      <c r="BT41" s="23">
        <f t="shared" si="16"/>
        <v>201007.96</v>
      </c>
      <c r="BU41" s="23">
        <f t="shared" si="16"/>
        <v>254811.81</v>
      </c>
      <c r="BV41" s="23">
        <f t="shared" si="16"/>
        <v>0</v>
      </c>
      <c r="BW41" s="23">
        <f t="shared" si="16"/>
        <v>325091.74</v>
      </c>
      <c r="BX41" s="23">
        <f t="shared" si="16"/>
        <v>45717.69</v>
      </c>
      <c r="BY41" s="23">
        <f t="shared" si="16"/>
        <v>183208.5</v>
      </c>
      <c r="BZ41" s="23">
        <f t="shared" si="16"/>
        <v>203058.18</v>
      </c>
      <c r="CA41" s="23">
        <f t="shared" si="16"/>
        <v>16305.97</v>
      </c>
      <c r="CB41" s="23">
        <f t="shared" si="16"/>
        <v>31950093.309999999</v>
      </c>
      <c r="CC41" s="23">
        <f t="shared" si="16"/>
        <v>208006.82</v>
      </c>
      <c r="CD41" s="23">
        <f t="shared" si="16"/>
        <v>235531.59</v>
      </c>
      <c r="CE41" s="23">
        <f t="shared" si="16"/>
        <v>120223.14</v>
      </c>
      <c r="CF41" s="23">
        <f t="shared" si="16"/>
        <v>120668.59</v>
      </c>
      <c r="CG41" s="23">
        <f t="shared" si="16"/>
        <v>219615.97</v>
      </c>
      <c r="CH41" s="23">
        <f t="shared" si="16"/>
        <v>137771.45000000001</v>
      </c>
      <c r="CI41" s="23">
        <f t="shared" si="16"/>
        <v>394558</v>
      </c>
      <c r="CJ41" s="23">
        <f t="shared" si="16"/>
        <v>37285</v>
      </c>
      <c r="CK41" s="23">
        <f t="shared" si="16"/>
        <v>3240503.86</v>
      </c>
      <c r="CL41" s="23">
        <f t="shared" si="16"/>
        <v>964416.66</v>
      </c>
      <c r="CM41" s="23">
        <f t="shared" si="16"/>
        <v>619408.19999999995</v>
      </c>
      <c r="CN41" s="23">
        <f t="shared" si="16"/>
        <v>13596244.17</v>
      </c>
      <c r="CO41" s="23">
        <f t="shared" si="16"/>
        <v>4963511.68</v>
      </c>
      <c r="CP41" s="23">
        <f t="shared" si="16"/>
        <v>56015.61</v>
      </c>
      <c r="CQ41" s="23">
        <f t="shared" si="16"/>
        <v>581948.88</v>
      </c>
      <c r="CR41" s="23">
        <f t="shared" si="16"/>
        <v>260226.75</v>
      </c>
      <c r="CS41" s="23">
        <f t="shared" si="16"/>
        <v>219867.22</v>
      </c>
      <c r="CT41" s="23">
        <f t="shared" si="16"/>
        <v>118697.97</v>
      </c>
      <c r="CU41" s="23">
        <f t="shared" si="16"/>
        <v>334223.35999999999</v>
      </c>
      <c r="CV41" s="23">
        <f t="shared" si="16"/>
        <v>46290.87</v>
      </c>
      <c r="CW41" s="23">
        <f t="shared" si="16"/>
        <v>146909.70000000001</v>
      </c>
      <c r="CX41" s="23">
        <f t="shared" si="16"/>
        <v>257582.93</v>
      </c>
      <c r="CY41" s="23">
        <f t="shared" si="16"/>
        <v>72854.42</v>
      </c>
      <c r="CZ41" s="23">
        <f t="shared" si="16"/>
        <v>1038664.6</v>
      </c>
      <c r="DA41" s="23">
        <f t="shared" si="16"/>
        <v>148225.60999999999</v>
      </c>
      <c r="DB41" s="23">
        <f t="shared" si="16"/>
        <v>257956.08</v>
      </c>
      <c r="DC41" s="23">
        <f t="shared" si="16"/>
        <v>125278.79</v>
      </c>
      <c r="DD41" s="23">
        <f t="shared" si="16"/>
        <v>115540.99</v>
      </c>
      <c r="DE41" s="23">
        <f t="shared" si="16"/>
        <v>77902.02</v>
      </c>
      <c r="DF41" s="23">
        <f t="shared" si="16"/>
        <v>10650826.960000001</v>
      </c>
      <c r="DG41" s="23">
        <f t="shared" si="16"/>
        <v>44395.02</v>
      </c>
      <c r="DH41" s="23">
        <f t="shared" si="16"/>
        <v>776512.82</v>
      </c>
      <c r="DI41" s="23">
        <f t="shared" si="16"/>
        <v>1031532.03</v>
      </c>
      <c r="DJ41" s="23">
        <f t="shared" si="16"/>
        <v>470858.95</v>
      </c>
      <c r="DK41" s="23">
        <f t="shared" si="16"/>
        <v>373674.51</v>
      </c>
      <c r="DL41" s="23">
        <f t="shared" si="16"/>
        <v>3313858.05</v>
      </c>
      <c r="DM41" s="23">
        <f t="shared" si="16"/>
        <v>288219.2</v>
      </c>
      <c r="DN41" s="23">
        <f t="shared" si="16"/>
        <v>594576.17000000004</v>
      </c>
      <c r="DO41" s="23">
        <f t="shared" si="16"/>
        <v>2113325.94</v>
      </c>
      <c r="DP41" s="23">
        <f t="shared" si="16"/>
        <v>222666.74</v>
      </c>
      <c r="DQ41" s="23">
        <f t="shared" si="16"/>
        <v>0</v>
      </c>
      <c r="DR41" s="23">
        <f t="shared" si="16"/>
        <v>1064727.6000000001</v>
      </c>
      <c r="DS41" s="23">
        <f t="shared" si="16"/>
        <v>570949.31000000006</v>
      </c>
      <c r="DT41" s="23">
        <f t="shared" si="16"/>
        <v>242051.14</v>
      </c>
      <c r="DU41" s="23">
        <f t="shared" si="16"/>
        <v>315591.14</v>
      </c>
      <c r="DV41" s="23">
        <f t="shared" si="16"/>
        <v>272973.96999999997</v>
      </c>
      <c r="DW41" s="23">
        <f t="shared" si="16"/>
        <v>314629.03999999998</v>
      </c>
      <c r="DX41" s="23">
        <f t="shared" si="16"/>
        <v>109886.36</v>
      </c>
      <c r="DY41" s="23">
        <f t="shared" si="16"/>
        <v>171917.72</v>
      </c>
      <c r="DZ41" s="23">
        <f t="shared" si="16"/>
        <v>319090.78999999998</v>
      </c>
      <c r="EA41" s="23">
        <f t="shared" si="16"/>
        <v>0</v>
      </c>
      <c r="EB41" s="23">
        <f t="shared" ref="EB41:FX41" si="17">EB29-EB40</f>
        <v>353232.66</v>
      </c>
      <c r="EC41" s="23">
        <f t="shared" si="17"/>
        <v>241647.4</v>
      </c>
      <c r="ED41" s="23">
        <f t="shared" si="17"/>
        <v>0</v>
      </c>
      <c r="EE41" s="23">
        <f t="shared" si="17"/>
        <v>238706.56</v>
      </c>
      <c r="EF41" s="23">
        <f t="shared" si="17"/>
        <v>1103267.1499999999</v>
      </c>
      <c r="EG41" s="23">
        <f t="shared" si="17"/>
        <v>237278.28</v>
      </c>
      <c r="EH41" s="23">
        <f t="shared" si="17"/>
        <v>269622.53999999998</v>
      </c>
      <c r="EI41" s="23">
        <f t="shared" si="17"/>
        <v>9847571.5700000003</v>
      </c>
      <c r="EJ41" s="23">
        <f t="shared" si="17"/>
        <v>6206069.9500000002</v>
      </c>
      <c r="EK41" s="23">
        <f t="shared" si="17"/>
        <v>329103.42</v>
      </c>
      <c r="EL41" s="23">
        <f t="shared" si="17"/>
        <v>296558.63</v>
      </c>
      <c r="EM41" s="23">
        <f t="shared" si="17"/>
        <v>219092.87</v>
      </c>
      <c r="EN41" s="23">
        <f t="shared" si="17"/>
        <v>744865.76</v>
      </c>
      <c r="EO41" s="23">
        <f t="shared" si="17"/>
        <v>243301.56</v>
      </c>
      <c r="EP41" s="23">
        <f t="shared" si="17"/>
        <v>152826.25</v>
      </c>
      <c r="EQ41" s="23">
        <f t="shared" si="17"/>
        <v>1363373.3</v>
      </c>
      <c r="ER41" s="23">
        <f t="shared" si="17"/>
        <v>136360.12</v>
      </c>
      <c r="ES41" s="23">
        <f t="shared" si="17"/>
        <v>179131.06</v>
      </c>
      <c r="ET41" s="23">
        <f t="shared" si="17"/>
        <v>221682.79</v>
      </c>
      <c r="EU41" s="23">
        <f t="shared" si="17"/>
        <v>482525.32</v>
      </c>
      <c r="EV41" s="23">
        <f t="shared" si="17"/>
        <v>77971.199999999997</v>
      </c>
      <c r="EW41" s="23">
        <f t="shared" si="17"/>
        <v>334224.3</v>
      </c>
      <c r="EX41" s="23">
        <f t="shared" si="17"/>
        <v>232191.05</v>
      </c>
      <c r="EY41" s="23">
        <f t="shared" si="17"/>
        <v>432489.24</v>
      </c>
      <c r="EZ41" s="23">
        <f t="shared" si="17"/>
        <v>138458.31</v>
      </c>
      <c r="FA41" s="23">
        <f t="shared" si="17"/>
        <v>3792.07</v>
      </c>
      <c r="FB41" s="23">
        <f t="shared" si="17"/>
        <v>8346.58</v>
      </c>
      <c r="FC41" s="23">
        <f t="shared" si="17"/>
        <v>790436.49</v>
      </c>
      <c r="FD41" s="23">
        <f t="shared" si="17"/>
        <v>314053.40999999997</v>
      </c>
      <c r="FE41" s="23">
        <f t="shared" si="17"/>
        <v>99753.33</v>
      </c>
      <c r="FF41" s="23">
        <f t="shared" si="17"/>
        <v>232594.23</v>
      </c>
      <c r="FG41" s="23">
        <f t="shared" si="17"/>
        <v>150349.23000000001</v>
      </c>
      <c r="FH41" s="23">
        <f t="shared" si="17"/>
        <v>51121.07</v>
      </c>
      <c r="FI41" s="23">
        <f t="shared" si="17"/>
        <v>0</v>
      </c>
      <c r="FJ41" s="23">
        <f t="shared" si="17"/>
        <v>0</v>
      </c>
      <c r="FK41" s="23">
        <f t="shared" si="17"/>
        <v>0</v>
      </c>
      <c r="FL41" s="23">
        <f t="shared" si="17"/>
        <v>1390525.47</v>
      </c>
      <c r="FM41" s="23">
        <f t="shared" si="17"/>
        <v>1403075.85</v>
      </c>
      <c r="FN41" s="23">
        <f t="shared" si="17"/>
        <v>10777640.810000001</v>
      </c>
      <c r="FO41" s="23">
        <f t="shared" si="17"/>
        <v>0</v>
      </c>
      <c r="FP41" s="23">
        <f t="shared" si="17"/>
        <v>0</v>
      </c>
      <c r="FQ41" s="23">
        <f t="shared" si="17"/>
        <v>0</v>
      </c>
      <c r="FR41" s="23">
        <f t="shared" si="17"/>
        <v>0</v>
      </c>
      <c r="FS41" s="23">
        <f t="shared" si="17"/>
        <v>0</v>
      </c>
      <c r="FT41" s="23">
        <f t="shared" si="17"/>
        <v>0</v>
      </c>
      <c r="FU41" s="23">
        <f t="shared" si="17"/>
        <v>516404.31</v>
      </c>
      <c r="FV41" s="23">
        <f t="shared" si="17"/>
        <v>440556.47</v>
      </c>
      <c r="FW41" s="23">
        <f t="shared" si="17"/>
        <v>211254.91</v>
      </c>
      <c r="FX41" s="23">
        <f t="shared" si="17"/>
        <v>82429.61</v>
      </c>
      <c r="FY41" s="11"/>
      <c r="FZ41" s="24">
        <f>SUM(C41:FY41)</f>
        <v>383162366.03000039</v>
      </c>
    </row>
    <row r="42" spans="1:184" x14ac:dyDescent="0.25"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/>
      <c r="DS42" s="24"/>
      <c r="DT42" s="24"/>
      <c r="DU42" s="24"/>
      <c r="DV42" s="24"/>
      <c r="DW42" s="24"/>
      <c r="DX42" s="24"/>
      <c r="DY42" s="24"/>
      <c r="DZ42" s="24"/>
      <c r="EA42" s="24"/>
      <c r="EB42" s="24"/>
      <c r="EC42" s="24"/>
      <c r="ED42" s="24"/>
      <c r="EE42" s="24"/>
      <c r="EF42" s="24"/>
      <c r="EG42" s="24"/>
      <c r="EH42" s="24"/>
      <c r="EI42" s="24"/>
      <c r="EJ42" s="24"/>
      <c r="EK42" s="24"/>
      <c r="EL42" s="24"/>
      <c r="EM42" s="24"/>
      <c r="EN42" s="24"/>
      <c r="EO42" s="24"/>
      <c r="EP42" s="24"/>
      <c r="EQ42" s="24"/>
      <c r="ER42" s="24"/>
      <c r="ES42" s="24"/>
      <c r="ET42" s="24"/>
      <c r="EU42" s="24"/>
      <c r="EV42" s="24"/>
      <c r="EW42" s="24"/>
      <c r="EX42" s="24"/>
      <c r="EY42" s="24"/>
      <c r="EZ42" s="24"/>
      <c r="FA42" s="24"/>
      <c r="FB42" s="24"/>
      <c r="FC42" s="24"/>
      <c r="FD42" s="24"/>
      <c r="FE42" s="24"/>
      <c r="FF42" s="24"/>
      <c r="FG42" s="24"/>
      <c r="FH42" s="24"/>
      <c r="FI42" s="24"/>
      <c r="FJ42" s="24"/>
      <c r="FK42" s="24"/>
      <c r="FL42" s="24"/>
      <c r="FM42" s="24"/>
      <c r="FN42" s="24"/>
      <c r="FO42" s="24"/>
      <c r="FP42" s="24"/>
      <c r="FQ42" s="24"/>
      <c r="FR42" s="24"/>
      <c r="FS42" s="24"/>
      <c r="FT42" s="24"/>
      <c r="FU42" s="24"/>
      <c r="FV42" s="24"/>
      <c r="FW42" s="24"/>
      <c r="FX42" s="24"/>
      <c r="FY42" s="11"/>
    </row>
    <row r="43" spans="1:184" x14ac:dyDescent="0.25">
      <c r="FY43" s="11"/>
    </row>
    <row r="44" spans="1:184" x14ac:dyDescent="0.25">
      <c r="FY44" s="11"/>
    </row>
    <row r="45" spans="1:184" x14ac:dyDescent="0.25">
      <c r="FY45" s="11"/>
    </row>
    <row r="46" spans="1:184" x14ac:dyDescent="0.25">
      <c r="FY46" s="11"/>
    </row>
    <row r="47" spans="1:184" x14ac:dyDescent="0.25">
      <c r="FY47" s="11"/>
    </row>
    <row r="48" spans="1:184" x14ac:dyDescent="0.25">
      <c r="FY48" s="11"/>
    </row>
    <row r="49" spans="181:181" x14ac:dyDescent="0.25">
      <c r="FY49" s="11"/>
    </row>
    <row r="50" spans="181:181" x14ac:dyDescent="0.25">
      <c r="FY50" s="11"/>
    </row>
    <row r="51" spans="181:181" x14ac:dyDescent="0.25">
      <c r="FY51" s="11"/>
    </row>
    <row r="52" spans="181:181" x14ac:dyDescent="0.25">
      <c r="FY52" s="11"/>
    </row>
    <row r="53" spans="181:181" x14ac:dyDescent="0.25">
      <c r="FY53" s="11"/>
    </row>
    <row r="54" spans="181:181" x14ac:dyDescent="0.25">
      <c r="FY54" s="11"/>
    </row>
    <row r="55" spans="181:181" x14ac:dyDescent="0.25">
      <c r="FY55" s="11"/>
    </row>
    <row r="56" spans="181:181" x14ac:dyDescent="0.25">
      <c r="FY56" s="11"/>
    </row>
    <row r="57" spans="181:181" x14ac:dyDescent="0.25">
      <c r="FY57" s="11"/>
    </row>
    <row r="58" spans="181:181" x14ac:dyDescent="0.25">
      <c r="FY58" s="11"/>
    </row>
    <row r="59" spans="181:181" x14ac:dyDescent="0.25">
      <c r="FY59" s="11"/>
    </row>
    <row r="60" spans="181:181" x14ac:dyDescent="0.25">
      <c r="FY60" s="11"/>
    </row>
    <row r="61" spans="181:181" x14ac:dyDescent="0.25">
      <c r="FY61" s="11"/>
    </row>
    <row r="62" spans="181:181" x14ac:dyDescent="0.25">
      <c r="FY62" s="11"/>
    </row>
    <row r="63" spans="181:181" x14ac:dyDescent="0.25">
      <c r="FY63" s="11"/>
    </row>
    <row r="64" spans="181:181" x14ac:dyDescent="0.25">
      <c r="FY64" s="11"/>
    </row>
    <row r="65" spans="181:181" x14ac:dyDescent="0.25">
      <c r="FY65" s="11"/>
    </row>
    <row r="66" spans="181:181" x14ac:dyDescent="0.25">
      <c r="FY66" s="11"/>
    </row>
    <row r="67" spans="181:181" x14ac:dyDescent="0.25">
      <c r="FY67" s="11"/>
    </row>
    <row r="68" spans="181:181" x14ac:dyDescent="0.25">
      <c r="FY68" s="11"/>
    </row>
    <row r="69" spans="181:181" x14ac:dyDescent="0.25">
      <c r="FY69" s="11"/>
    </row>
    <row r="70" spans="181:181" x14ac:dyDescent="0.25">
      <c r="FY70" s="11"/>
    </row>
    <row r="71" spans="181:181" x14ac:dyDescent="0.25">
      <c r="FY71" s="11"/>
    </row>
    <row r="72" spans="181:181" x14ac:dyDescent="0.25">
      <c r="FY72" s="11"/>
    </row>
    <row r="73" spans="181:181" x14ac:dyDescent="0.25">
      <c r="FY73" s="11"/>
    </row>
  </sheetData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BB6FE-9F10-48E8-BC86-EE539518B41B}">
  <dimension ref="A1:IU73"/>
  <sheetViews>
    <sheetView workbookViewId="0">
      <selection activeCell="A17" sqref="A17"/>
    </sheetView>
  </sheetViews>
  <sheetFormatPr defaultColWidth="24.7265625" defaultRowHeight="12.5" x14ac:dyDescent="0.25"/>
  <cols>
    <col min="1" max="1" width="34.54296875" bestFit="1" customWidth="1"/>
    <col min="2" max="2" width="4.7265625" customWidth="1"/>
  </cols>
  <sheetData>
    <row r="1" spans="1:255" x14ac:dyDescent="0.25">
      <c r="A1" t="s">
        <v>0</v>
      </c>
      <c r="C1" s="1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1" t="s">
        <v>10</v>
      </c>
      <c r="M1" s="2" t="s">
        <v>11</v>
      </c>
      <c r="N1" s="3" t="s">
        <v>12</v>
      </c>
      <c r="O1" s="3" t="s">
        <v>13</v>
      </c>
      <c r="P1" s="2" t="s">
        <v>14</v>
      </c>
      <c r="Q1" s="1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3" t="s">
        <v>26</v>
      </c>
      <c r="AC1" s="2" t="s">
        <v>27</v>
      </c>
      <c r="AD1" s="2" t="s">
        <v>28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2" t="s">
        <v>34</v>
      </c>
      <c r="AK1" s="2" t="s">
        <v>35</v>
      </c>
      <c r="AL1" s="3" t="s">
        <v>36</v>
      </c>
      <c r="AM1" s="2" t="s">
        <v>37</v>
      </c>
      <c r="AN1" s="3" t="s">
        <v>38</v>
      </c>
      <c r="AO1" s="2" t="s">
        <v>39</v>
      </c>
      <c r="AP1" s="3" t="s">
        <v>40</v>
      </c>
      <c r="AQ1" s="2" t="s">
        <v>41</v>
      </c>
      <c r="AR1" s="3" t="s">
        <v>42</v>
      </c>
      <c r="AS1" s="3" t="s">
        <v>43</v>
      </c>
      <c r="AT1" s="1" t="s">
        <v>44</v>
      </c>
      <c r="AU1" s="2" t="s">
        <v>45</v>
      </c>
      <c r="AV1" s="2" t="s">
        <v>46</v>
      </c>
      <c r="AW1" s="2" t="s">
        <v>47</v>
      </c>
      <c r="AX1" s="2" t="s">
        <v>48</v>
      </c>
      <c r="AY1" s="2" t="s">
        <v>49</v>
      </c>
      <c r="AZ1" s="2" t="s">
        <v>50</v>
      </c>
      <c r="BA1" s="2" t="s">
        <v>51</v>
      </c>
      <c r="BB1" s="2" t="s">
        <v>52</v>
      </c>
      <c r="BC1" s="2" t="s">
        <v>53</v>
      </c>
      <c r="BD1" s="2" t="s">
        <v>54</v>
      </c>
      <c r="BE1" s="2" t="s">
        <v>55</v>
      </c>
      <c r="BF1" s="2" t="s">
        <v>56</v>
      </c>
      <c r="BG1" s="2" t="s">
        <v>57</v>
      </c>
      <c r="BH1" s="2" t="s">
        <v>58</v>
      </c>
      <c r="BI1" s="2" t="s">
        <v>59</v>
      </c>
      <c r="BJ1" s="2" t="s">
        <v>60</v>
      </c>
      <c r="BK1" s="2" t="s">
        <v>61</v>
      </c>
      <c r="BL1" s="2" t="s">
        <v>62</v>
      </c>
      <c r="BM1" s="2" t="s">
        <v>63</v>
      </c>
      <c r="BN1" s="2" t="s">
        <v>64</v>
      </c>
      <c r="BO1" s="2" t="s">
        <v>65</v>
      </c>
      <c r="BP1" s="2" t="s">
        <v>66</v>
      </c>
      <c r="BQ1" s="2" t="s">
        <v>67</v>
      </c>
      <c r="BR1" s="2" t="s">
        <v>68</v>
      </c>
      <c r="BS1" s="2" t="s">
        <v>69</v>
      </c>
      <c r="BT1" s="2" t="s">
        <v>70</v>
      </c>
      <c r="BU1" s="2" t="s">
        <v>71</v>
      </c>
      <c r="BV1" s="3" t="s">
        <v>72</v>
      </c>
      <c r="BW1" s="2" t="s">
        <v>73</v>
      </c>
      <c r="BX1" s="2" t="s">
        <v>74</v>
      </c>
      <c r="BY1" s="2" t="s">
        <v>75</v>
      </c>
      <c r="BZ1" s="2" t="s">
        <v>76</v>
      </c>
      <c r="CA1" s="2" t="s">
        <v>77</v>
      </c>
      <c r="CB1" s="2" t="s">
        <v>78</v>
      </c>
      <c r="CC1" s="2" t="s">
        <v>79</v>
      </c>
      <c r="CD1" s="2" t="s">
        <v>80</v>
      </c>
      <c r="CE1" s="2" t="s">
        <v>81</v>
      </c>
      <c r="CF1" s="2" t="s">
        <v>82</v>
      </c>
      <c r="CG1" s="2" t="s">
        <v>83</v>
      </c>
      <c r="CH1" s="2" t="s">
        <v>84</v>
      </c>
      <c r="CI1" s="2" t="s">
        <v>85</v>
      </c>
      <c r="CJ1" s="1" t="s">
        <v>86</v>
      </c>
      <c r="CK1" s="2" t="s">
        <v>87</v>
      </c>
      <c r="CL1" s="2" t="s">
        <v>88</v>
      </c>
      <c r="CM1" s="2" t="s">
        <v>89</v>
      </c>
      <c r="CN1" s="1" t="s">
        <v>90</v>
      </c>
      <c r="CO1" s="1" t="s">
        <v>91</v>
      </c>
      <c r="CP1" s="1" t="s">
        <v>92</v>
      </c>
      <c r="CQ1" s="2" t="s">
        <v>93</v>
      </c>
      <c r="CR1" s="2" t="s">
        <v>94</v>
      </c>
      <c r="CS1" s="2" t="s">
        <v>95</v>
      </c>
      <c r="CT1" s="2" t="s">
        <v>96</v>
      </c>
      <c r="CU1" s="2" t="s">
        <v>97</v>
      </c>
      <c r="CV1" s="2" t="s">
        <v>98</v>
      </c>
      <c r="CW1" s="2" t="s">
        <v>99</v>
      </c>
      <c r="CX1" s="2" t="s">
        <v>100</v>
      </c>
      <c r="CY1" s="2" t="s">
        <v>101</v>
      </c>
      <c r="CZ1" s="3" t="s">
        <v>102</v>
      </c>
      <c r="DA1" s="2" t="s">
        <v>103</v>
      </c>
      <c r="DB1" s="2" t="s">
        <v>104</v>
      </c>
      <c r="DC1" s="2" t="s">
        <v>105</v>
      </c>
      <c r="DD1" s="2" t="s">
        <v>106</v>
      </c>
      <c r="DE1" s="2" t="s">
        <v>107</v>
      </c>
      <c r="DF1" s="2" t="s">
        <v>108</v>
      </c>
      <c r="DG1" s="2" t="s">
        <v>109</v>
      </c>
      <c r="DH1" s="2" t="s">
        <v>110</v>
      </c>
      <c r="DI1" s="2" t="s">
        <v>111</v>
      </c>
      <c r="DJ1" s="2" t="s">
        <v>112</v>
      </c>
      <c r="DK1" s="2" t="s">
        <v>113</v>
      </c>
      <c r="DL1" s="2" t="s">
        <v>114</v>
      </c>
      <c r="DM1" s="2" t="s">
        <v>115</v>
      </c>
      <c r="DN1" s="2" t="s">
        <v>116</v>
      </c>
      <c r="DO1" s="2" t="s">
        <v>117</v>
      </c>
      <c r="DP1" s="2" t="s">
        <v>118</v>
      </c>
      <c r="DQ1" s="2" t="s">
        <v>119</v>
      </c>
      <c r="DR1" s="2" t="s">
        <v>120</v>
      </c>
      <c r="DS1" s="2" t="s">
        <v>121</v>
      </c>
      <c r="DT1" s="2" t="s">
        <v>122</v>
      </c>
      <c r="DU1" s="2" t="s">
        <v>123</v>
      </c>
      <c r="DV1" s="2" t="s">
        <v>124</v>
      </c>
      <c r="DW1" s="2" t="s">
        <v>125</v>
      </c>
      <c r="DX1" s="2" t="s">
        <v>126</v>
      </c>
      <c r="DY1" s="2" t="s">
        <v>127</v>
      </c>
      <c r="DZ1" s="2" t="s">
        <v>128</v>
      </c>
      <c r="EA1" s="1" t="s">
        <v>129</v>
      </c>
      <c r="EB1" s="2" t="s">
        <v>130</v>
      </c>
      <c r="EC1" s="2" t="s">
        <v>131</v>
      </c>
      <c r="ED1" s="1" t="s">
        <v>132</v>
      </c>
      <c r="EE1" s="2" t="s">
        <v>133</v>
      </c>
      <c r="EF1" s="2" t="s">
        <v>134</v>
      </c>
      <c r="EG1" s="2" t="s">
        <v>135</v>
      </c>
      <c r="EH1" s="2" t="s">
        <v>136</v>
      </c>
      <c r="EI1" s="2" t="s">
        <v>137</v>
      </c>
      <c r="EJ1" s="2" t="s">
        <v>138</v>
      </c>
      <c r="EK1" s="2" t="s">
        <v>139</v>
      </c>
      <c r="EL1" s="2" t="s">
        <v>140</v>
      </c>
      <c r="EM1" s="2" t="s">
        <v>141</v>
      </c>
      <c r="EN1" s="2" t="s">
        <v>142</v>
      </c>
      <c r="EO1" s="2" t="s">
        <v>143</v>
      </c>
      <c r="EP1" s="3" t="s">
        <v>144</v>
      </c>
      <c r="EQ1" s="2" t="s">
        <v>145</v>
      </c>
      <c r="ER1" s="3" t="s">
        <v>146</v>
      </c>
      <c r="ES1" s="2" t="s">
        <v>147</v>
      </c>
      <c r="ET1" s="2" t="s">
        <v>148</v>
      </c>
      <c r="EU1" s="2" t="s">
        <v>149</v>
      </c>
      <c r="EV1" s="2" t="s">
        <v>150</v>
      </c>
      <c r="EW1" s="1" t="s">
        <v>151</v>
      </c>
      <c r="EX1" s="2" t="s">
        <v>152</v>
      </c>
      <c r="EY1" s="2" t="s">
        <v>153</v>
      </c>
      <c r="EZ1" s="2" t="s">
        <v>154</v>
      </c>
      <c r="FA1" s="1" t="s">
        <v>155</v>
      </c>
      <c r="FB1" s="2" t="s">
        <v>156</v>
      </c>
      <c r="FC1" s="2" t="s">
        <v>157</v>
      </c>
      <c r="FD1" s="2" t="s">
        <v>158</v>
      </c>
      <c r="FE1" s="2" t="s">
        <v>159</v>
      </c>
      <c r="FF1" s="2" t="s">
        <v>160</v>
      </c>
      <c r="FG1" s="2" t="s">
        <v>161</v>
      </c>
      <c r="FH1" s="2" t="s">
        <v>162</v>
      </c>
      <c r="FI1" s="3" t="s">
        <v>163</v>
      </c>
      <c r="FJ1" s="2" t="s">
        <v>164</v>
      </c>
      <c r="FK1" s="1" t="s">
        <v>165</v>
      </c>
      <c r="FL1" s="1" t="s">
        <v>166</v>
      </c>
      <c r="FM1" s="1" t="s">
        <v>167</v>
      </c>
      <c r="FN1" s="2" t="s">
        <v>168</v>
      </c>
      <c r="FO1" s="2" t="s">
        <v>169</v>
      </c>
      <c r="FP1" s="1" t="s">
        <v>170</v>
      </c>
      <c r="FQ1" s="2" t="s">
        <v>171</v>
      </c>
      <c r="FR1" s="2" t="s">
        <v>172</v>
      </c>
      <c r="FS1" s="2" t="s">
        <v>173</v>
      </c>
      <c r="FT1" s="2" t="s">
        <v>174</v>
      </c>
      <c r="FU1" s="2" t="s">
        <v>175</v>
      </c>
      <c r="FV1" s="2" t="s">
        <v>176</v>
      </c>
      <c r="FW1" s="2" t="s">
        <v>177</v>
      </c>
      <c r="FX1" s="2" t="s">
        <v>178</v>
      </c>
      <c r="FY1" s="2" t="s">
        <v>179</v>
      </c>
    </row>
    <row r="2" spans="1:255" ht="15.75" customHeight="1" x14ac:dyDescent="0.35">
      <c r="C2" s="4" t="s">
        <v>180</v>
      </c>
      <c r="D2" s="5" t="s">
        <v>180</v>
      </c>
      <c r="E2" s="5" t="s">
        <v>180</v>
      </c>
      <c r="F2" s="5" t="s">
        <v>180</v>
      </c>
      <c r="G2" s="5" t="s">
        <v>180</v>
      </c>
      <c r="H2" s="5" t="s">
        <v>180</v>
      </c>
      <c r="I2" s="5" t="s">
        <v>180</v>
      </c>
      <c r="J2" s="5" t="s">
        <v>181</v>
      </c>
      <c r="K2" s="5" t="s">
        <v>181</v>
      </c>
      <c r="L2" s="4" t="s">
        <v>182</v>
      </c>
      <c r="M2" s="5" t="s">
        <v>182</v>
      </c>
      <c r="N2" s="6" t="s">
        <v>182</v>
      </c>
      <c r="O2" s="6" t="s">
        <v>182</v>
      </c>
      <c r="P2" s="5" t="s">
        <v>182</v>
      </c>
      <c r="Q2" s="4" t="s">
        <v>182</v>
      </c>
      <c r="R2" s="5" t="s">
        <v>182</v>
      </c>
      <c r="S2" s="5" t="s">
        <v>183</v>
      </c>
      <c r="T2" s="5" t="s">
        <v>184</v>
      </c>
      <c r="U2" s="5" t="s">
        <v>184</v>
      </c>
      <c r="V2" s="5" t="s">
        <v>184</v>
      </c>
      <c r="W2" s="5" t="s">
        <v>184</v>
      </c>
      <c r="X2" s="5" t="s">
        <v>184</v>
      </c>
      <c r="Y2" s="5" t="s">
        <v>185</v>
      </c>
      <c r="Z2" s="5" t="s">
        <v>185</v>
      </c>
      <c r="AA2" s="5" t="s">
        <v>186</v>
      </c>
      <c r="AB2" s="6" t="s">
        <v>186</v>
      </c>
      <c r="AC2" s="5" t="s">
        <v>187</v>
      </c>
      <c r="AD2" s="5" t="s">
        <v>187</v>
      </c>
      <c r="AE2" s="5" t="s">
        <v>188</v>
      </c>
      <c r="AF2" s="5" t="s">
        <v>188</v>
      </c>
      <c r="AG2" s="5" t="s">
        <v>189</v>
      </c>
      <c r="AH2" s="5" t="s">
        <v>190</v>
      </c>
      <c r="AI2" s="5" t="s">
        <v>190</v>
      </c>
      <c r="AJ2" s="5" t="s">
        <v>190</v>
      </c>
      <c r="AK2" s="5" t="s">
        <v>191</v>
      </c>
      <c r="AL2" s="6" t="s">
        <v>191</v>
      </c>
      <c r="AM2" s="5" t="s">
        <v>192</v>
      </c>
      <c r="AN2" s="6" t="s">
        <v>193</v>
      </c>
      <c r="AO2" s="5" t="s">
        <v>194</v>
      </c>
      <c r="AP2" s="6" t="s">
        <v>195</v>
      </c>
      <c r="AQ2" s="5" t="s">
        <v>196</v>
      </c>
      <c r="AR2" s="6" t="s">
        <v>197</v>
      </c>
      <c r="AS2" s="6" t="s">
        <v>198</v>
      </c>
      <c r="AT2" s="4" t="s">
        <v>199</v>
      </c>
      <c r="AU2" s="5" t="s">
        <v>199</v>
      </c>
      <c r="AV2" s="5" t="s">
        <v>199</v>
      </c>
      <c r="AW2" s="5" t="s">
        <v>199</v>
      </c>
      <c r="AX2" s="5" t="s">
        <v>199</v>
      </c>
      <c r="AY2" s="5" t="s">
        <v>200</v>
      </c>
      <c r="AZ2" s="5" t="s">
        <v>200</v>
      </c>
      <c r="BA2" s="5" t="s">
        <v>200</v>
      </c>
      <c r="BB2" s="5" t="s">
        <v>200</v>
      </c>
      <c r="BC2" s="5" t="s">
        <v>200</v>
      </c>
      <c r="BD2" s="5" t="s">
        <v>200</v>
      </c>
      <c r="BE2" s="5" t="s">
        <v>200</v>
      </c>
      <c r="BF2" s="5" t="s">
        <v>200</v>
      </c>
      <c r="BG2" s="5" t="s">
        <v>200</v>
      </c>
      <c r="BH2" s="5" t="s">
        <v>200</v>
      </c>
      <c r="BI2" s="5" t="s">
        <v>200</v>
      </c>
      <c r="BJ2" s="5" t="s">
        <v>200</v>
      </c>
      <c r="BK2" s="5" t="s">
        <v>200</v>
      </c>
      <c r="BL2" s="5" t="s">
        <v>200</v>
      </c>
      <c r="BM2" s="5" t="s">
        <v>200</v>
      </c>
      <c r="BN2" s="5" t="s">
        <v>201</v>
      </c>
      <c r="BO2" s="5" t="s">
        <v>201</v>
      </c>
      <c r="BP2" s="5" t="s">
        <v>201</v>
      </c>
      <c r="BQ2" s="5" t="s">
        <v>202</v>
      </c>
      <c r="BR2" s="5" t="s">
        <v>202</v>
      </c>
      <c r="BS2" s="5" t="s">
        <v>202</v>
      </c>
      <c r="BT2" s="5" t="s">
        <v>203</v>
      </c>
      <c r="BU2" s="5" t="s">
        <v>204</v>
      </c>
      <c r="BV2" s="6" t="s">
        <v>204</v>
      </c>
      <c r="BW2" s="5" t="s">
        <v>205</v>
      </c>
      <c r="BX2" s="5" t="s">
        <v>206</v>
      </c>
      <c r="BY2" s="5" t="s">
        <v>207</v>
      </c>
      <c r="BZ2" s="5" t="s">
        <v>207</v>
      </c>
      <c r="CA2" s="5" t="s">
        <v>208</v>
      </c>
      <c r="CB2" s="5" t="s">
        <v>209</v>
      </c>
      <c r="CC2" s="5" t="s">
        <v>210</v>
      </c>
      <c r="CD2" s="5" t="s">
        <v>210</v>
      </c>
      <c r="CE2" s="5" t="s">
        <v>211</v>
      </c>
      <c r="CF2" s="5" t="s">
        <v>211</v>
      </c>
      <c r="CG2" s="5" t="s">
        <v>211</v>
      </c>
      <c r="CH2" s="5" t="s">
        <v>211</v>
      </c>
      <c r="CI2" s="5" t="s">
        <v>211</v>
      </c>
      <c r="CJ2" s="4" t="s">
        <v>212</v>
      </c>
      <c r="CK2" s="5" t="s">
        <v>213</v>
      </c>
      <c r="CL2" s="5" t="s">
        <v>213</v>
      </c>
      <c r="CM2" s="5" t="s">
        <v>213</v>
      </c>
      <c r="CN2" s="4" t="s">
        <v>214</v>
      </c>
      <c r="CO2" s="4" t="s">
        <v>214</v>
      </c>
      <c r="CP2" s="4" t="s">
        <v>214</v>
      </c>
      <c r="CQ2" s="5" t="s">
        <v>215</v>
      </c>
      <c r="CR2" s="5" t="s">
        <v>215</v>
      </c>
      <c r="CS2" s="5" t="s">
        <v>215</v>
      </c>
      <c r="CT2" s="5" t="s">
        <v>215</v>
      </c>
      <c r="CU2" s="5" t="s">
        <v>215</v>
      </c>
      <c r="CV2" s="5" t="s">
        <v>215</v>
      </c>
      <c r="CW2" s="5" t="s">
        <v>216</v>
      </c>
      <c r="CX2" s="5" t="s">
        <v>216</v>
      </c>
      <c r="CY2" s="5" t="s">
        <v>216</v>
      </c>
      <c r="CZ2" s="6" t="s">
        <v>217</v>
      </c>
      <c r="DA2" s="5" t="s">
        <v>217</v>
      </c>
      <c r="DB2" s="5" t="s">
        <v>217</v>
      </c>
      <c r="DC2" s="5" t="s">
        <v>217</v>
      </c>
      <c r="DD2" s="5" t="s">
        <v>218</v>
      </c>
      <c r="DE2" s="5" t="s">
        <v>218</v>
      </c>
      <c r="DF2" s="5" t="s">
        <v>218</v>
      </c>
      <c r="DG2" s="5" t="s">
        <v>219</v>
      </c>
      <c r="DH2" s="5" t="s">
        <v>220</v>
      </c>
      <c r="DI2" s="5" t="s">
        <v>221</v>
      </c>
      <c r="DJ2" s="5" t="s">
        <v>222</v>
      </c>
      <c r="DK2" s="5" t="s">
        <v>221</v>
      </c>
      <c r="DL2" s="5" t="s">
        <v>223</v>
      </c>
      <c r="DM2" s="5" t="s">
        <v>223</v>
      </c>
      <c r="DN2" s="5" t="s">
        <v>224</v>
      </c>
      <c r="DO2" s="5" t="s">
        <v>224</v>
      </c>
      <c r="DP2" s="5" t="s">
        <v>224</v>
      </c>
      <c r="DQ2" s="5" t="s">
        <v>224</v>
      </c>
      <c r="DR2" s="5" t="s">
        <v>225</v>
      </c>
      <c r="DS2" s="5" t="s">
        <v>225</v>
      </c>
      <c r="DT2" s="5" t="s">
        <v>225</v>
      </c>
      <c r="DU2" s="5" t="s">
        <v>225</v>
      </c>
      <c r="DV2" s="5" t="s">
        <v>225</v>
      </c>
      <c r="DW2" s="5" t="s">
        <v>225</v>
      </c>
      <c r="DX2" s="5" t="s">
        <v>226</v>
      </c>
      <c r="DY2" s="5" t="s">
        <v>226</v>
      </c>
      <c r="DZ2" s="5" t="s">
        <v>227</v>
      </c>
      <c r="EA2" s="4" t="s">
        <v>227</v>
      </c>
      <c r="EB2" s="5" t="s">
        <v>228</v>
      </c>
      <c r="EC2" s="5" t="s">
        <v>228</v>
      </c>
      <c r="ED2" s="4" t="s">
        <v>229</v>
      </c>
      <c r="EE2" s="5" t="s">
        <v>230</v>
      </c>
      <c r="EF2" s="5" t="s">
        <v>230</v>
      </c>
      <c r="EG2" s="5" t="s">
        <v>230</v>
      </c>
      <c r="EH2" s="5" t="s">
        <v>230</v>
      </c>
      <c r="EI2" s="5" t="s">
        <v>231</v>
      </c>
      <c r="EJ2" s="5" t="s">
        <v>231</v>
      </c>
      <c r="EK2" s="5" t="s">
        <v>232</v>
      </c>
      <c r="EL2" s="5" t="s">
        <v>232</v>
      </c>
      <c r="EM2" s="5" t="s">
        <v>233</v>
      </c>
      <c r="EN2" s="5" t="s">
        <v>233</v>
      </c>
      <c r="EO2" s="5" t="s">
        <v>233</v>
      </c>
      <c r="EP2" s="6" t="s">
        <v>234</v>
      </c>
      <c r="EQ2" s="5" t="s">
        <v>234</v>
      </c>
      <c r="ER2" s="6" t="s">
        <v>234</v>
      </c>
      <c r="ES2" s="5" t="s">
        <v>235</v>
      </c>
      <c r="ET2" s="5" t="s">
        <v>235</v>
      </c>
      <c r="EU2" s="5" t="s">
        <v>235</v>
      </c>
      <c r="EV2" s="5" t="s">
        <v>236</v>
      </c>
      <c r="EW2" s="4" t="s">
        <v>237</v>
      </c>
      <c r="EX2" s="5" t="s">
        <v>237</v>
      </c>
      <c r="EY2" s="5" t="s">
        <v>238</v>
      </c>
      <c r="EZ2" s="5" t="s">
        <v>238</v>
      </c>
      <c r="FA2" s="4" t="s">
        <v>239</v>
      </c>
      <c r="FB2" s="5" t="s">
        <v>240</v>
      </c>
      <c r="FC2" s="5" t="s">
        <v>240</v>
      </c>
      <c r="FD2" s="5" t="s">
        <v>241</v>
      </c>
      <c r="FE2" s="5" t="s">
        <v>241</v>
      </c>
      <c r="FF2" s="5" t="s">
        <v>241</v>
      </c>
      <c r="FG2" s="5" t="s">
        <v>241</v>
      </c>
      <c r="FH2" s="5" t="s">
        <v>241</v>
      </c>
      <c r="FI2" s="6" t="s">
        <v>242</v>
      </c>
      <c r="FJ2" s="5" t="s">
        <v>242</v>
      </c>
      <c r="FK2" s="4" t="s">
        <v>242</v>
      </c>
      <c r="FL2" s="4" t="s">
        <v>242</v>
      </c>
      <c r="FM2" s="4" t="s">
        <v>242</v>
      </c>
      <c r="FN2" s="5" t="s">
        <v>242</v>
      </c>
      <c r="FO2" s="5" t="s">
        <v>242</v>
      </c>
      <c r="FP2" s="4" t="s">
        <v>242</v>
      </c>
      <c r="FQ2" s="5" t="s">
        <v>242</v>
      </c>
      <c r="FR2" s="5" t="s">
        <v>242</v>
      </c>
      <c r="FS2" s="5" t="s">
        <v>242</v>
      </c>
      <c r="FT2" s="5" t="s">
        <v>242</v>
      </c>
      <c r="FU2" s="5" t="s">
        <v>243</v>
      </c>
      <c r="FV2" s="5" t="s">
        <v>243</v>
      </c>
      <c r="FW2" s="5" t="s">
        <v>243</v>
      </c>
      <c r="FX2" s="5" t="s">
        <v>243</v>
      </c>
      <c r="FY2" s="5" t="s">
        <v>244</v>
      </c>
    </row>
    <row r="3" spans="1:255" s="7" customFormat="1" ht="30" customHeight="1" x14ac:dyDescent="0.35">
      <c r="C3" s="8" t="s">
        <v>245</v>
      </c>
      <c r="D3" s="9" t="s">
        <v>246</v>
      </c>
      <c r="E3" s="9" t="s">
        <v>247</v>
      </c>
      <c r="F3" s="9" t="s">
        <v>248</v>
      </c>
      <c r="G3" s="9" t="s">
        <v>249</v>
      </c>
      <c r="H3" s="9" t="s">
        <v>250</v>
      </c>
      <c r="I3" s="9" t="s">
        <v>251</v>
      </c>
      <c r="J3" s="9" t="s">
        <v>181</v>
      </c>
      <c r="K3" s="9" t="s">
        <v>252</v>
      </c>
      <c r="L3" s="8" t="s">
        <v>253</v>
      </c>
      <c r="M3" s="9" t="s">
        <v>254</v>
      </c>
      <c r="N3" s="10" t="s">
        <v>255</v>
      </c>
      <c r="O3" s="10" t="s">
        <v>256</v>
      </c>
      <c r="P3" s="9" t="s">
        <v>257</v>
      </c>
      <c r="Q3" s="8" t="s">
        <v>258</v>
      </c>
      <c r="R3" s="9" t="s">
        <v>259</v>
      </c>
      <c r="S3" s="9" t="s">
        <v>183</v>
      </c>
      <c r="T3" s="9" t="s">
        <v>260</v>
      </c>
      <c r="U3" s="9" t="s">
        <v>261</v>
      </c>
      <c r="V3" s="9" t="s">
        <v>262</v>
      </c>
      <c r="W3" s="9" t="s">
        <v>263</v>
      </c>
      <c r="X3" s="9" t="s">
        <v>264</v>
      </c>
      <c r="Y3" s="9" t="s">
        <v>215</v>
      </c>
      <c r="Z3" s="9" t="s">
        <v>265</v>
      </c>
      <c r="AA3" s="9" t="s">
        <v>266</v>
      </c>
      <c r="AB3" s="10" t="s">
        <v>186</v>
      </c>
      <c r="AC3" s="9" t="s">
        <v>267</v>
      </c>
      <c r="AD3" s="9" t="s">
        <v>268</v>
      </c>
      <c r="AE3" s="9" t="s">
        <v>211</v>
      </c>
      <c r="AF3" s="9" t="s">
        <v>269</v>
      </c>
      <c r="AG3" s="9" t="s">
        <v>189</v>
      </c>
      <c r="AH3" s="9" t="s">
        <v>270</v>
      </c>
      <c r="AI3" s="9" t="s">
        <v>271</v>
      </c>
      <c r="AJ3" s="9" t="s">
        <v>272</v>
      </c>
      <c r="AK3" s="9" t="s">
        <v>273</v>
      </c>
      <c r="AL3" s="10" t="s">
        <v>274</v>
      </c>
      <c r="AM3" s="9" t="s">
        <v>192</v>
      </c>
      <c r="AN3" s="10" t="s">
        <v>275</v>
      </c>
      <c r="AO3" s="9" t="s">
        <v>194</v>
      </c>
      <c r="AP3" s="10" t="s">
        <v>195</v>
      </c>
      <c r="AQ3" s="9" t="s">
        <v>196</v>
      </c>
      <c r="AR3" s="10" t="s">
        <v>197</v>
      </c>
      <c r="AS3" s="10" t="s">
        <v>198</v>
      </c>
      <c r="AT3" s="8" t="s">
        <v>276</v>
      </c>
      <c r="AU3" s="9" t="s">
        <v>210</v>
      </c>
      <c r="AV3" s="9" t="s">
        <v>277</v>
      </c>
      <c r="AW3" s="9" t="s">
        <v>199</v>
      </c>
      <c r="AX3" s="9" t="s">
        <v>278</v>
      </c>
      <c r="AY3" s="9" t="s">
        <v>279</v>
      </c>
      <c r="AZ3" s="9" t="s">
        <v>280</v>
      </c>
      <c r="BA3" s="9" t="s">
        <v>281</v>
      </c>
      <c r="BB3" s="9" t="s">
        <v>282</v>
      </c>
      <c r="BC3" s="9" t="s">
        <v>283</v>
      </c>
      <c r="BD3" s="9" t="s">
        <v>284</v>
      </c>
      <c r="BE3" s="9" t="s">
        <v>285</v>
      </c>
      <c r="BF3" s="9" t="s">
        <v>286</v>
      </c>
      <c r="BG3" s="9" t="s">
        <v>287</v>
      </c>
      <c r="BH3" s="9" t="s">
        <v>288</v>
      </c>
      <c r="BI3" s="9" t="s">
        <v>289</v>
      </c>
      <c r="BJ3" s="9" t="s">
        <v>290</v>
      </c>
      <c r="BK3" s="9" t="s">
        <v>291</v>
      </c>
      <c r="BL3" s="9" t="s">
        <v>292</v>
      </c>
      <c r="BM3" s="9" t="s">
        <v>293</v>
      </c>
      <c r="BN3" s="9" t="s">
        <v>294</v>
      </c>
      <c r="BO3" s="9" t="s">
        <v>295</v>
      </c>
      <c r="BP3" s="9" t="s">
        <v>296</v>
      </c>
      <c r="BQ3" s="9" t="s">
        <v>297</v>
      </c>
      <c r="BR3" s="9" t="s">
        <v>298</v>
      </c>
      <c r="BS3" s="9" t="s">
        <v>299</v>
      </c>
      <c r="BT3" s="9" t="s">
        <v>203</v>
      </c>
      <c r="BU3" s="9" t="s">
        <v>300</v>
      </c>
      <c r="BV3" s="10" t="s">
        <v>301</v>
      </c>
      <c r="BW3" s="9" t="s">
        <v>205</v>
      </c>
      <c r="BX3" s="9" t="s">
        <v>206</v>
      </c>
      <c r="BY3" s="9" t="s">
        <v>207</v>
      </c>
      <c r="BZ3" s="9" t="s">
        <v>302</v>
      </c>
      <c r="CA3" s="9" t="s">
        <v>303</v>
      </c>
      <c r="CB3" s="9" t="s">
        <v>209</v>
      </c>
      <c r="CC3" s="9" t="s">
        <v>304</v>
      </c>
      <c r="CD3" s="9" t="s">
        <v>305</v>
      </c>
      <c r="CE3" s="9" t="s">
        <v>306</v>
      </c>
      <c r="CF3" s="9" t="s">
        <v>307</v>
      </c>
      <c r="CG3" s="9" t="s">
        <v>308</v>
      </c>
      <c r="CH3" s="9" t="s">
        <v>309</v>
      </c>
      <c r="CI3" s="9" t="s">
        <v>310</v>
      </c>
      <c r="CJ3" s="8" t="s">
        <v>212</v>
      </c>
      <c r="CK3" s="9" t="s">
        <v>311</v>
      </c>
      <c r="CL3" s="9" t="s">
        <v>312</v>
      </c>
      <c r="CM3" s="9" t="s">
        <v>313</v>
      </c>
      <c r="CN3" s="8" t="s">
        <v>314</v>
      </c>
      <c r="CO3" s="8" t="s">
        <v>315</v>
      </c>
      <c r="CP3" s="8" t="s">
        <v>316</v>
      </c>
      <c r="CQ3" s="9" t="s">
        <v>317</v>
      </c>
      <c r="CR3" s="9" t="s">
        <v>318</v>
      </c>
      <c r="CS3" s="9" t="s">
        <v>319</v>
      </c>
      <c r="CT3" s="9" t="s">
        <v>320</v>
      </c>
      <c r="CU3" s="9" t="s">
        <v>321</v>
      </c>
      <c r="CV3" s="9" t="s">
        <v>322</v>
      </c>
      <c r="CW3" s="9" t="s">
        <v>323</v>
      </c>
      <c r="CX3" s="9" t="s">
        <v>324</v>
      </c>
      <c r="CY3" s="9" t="s">
        <v>325</v>
      </c>
      <c r="CZ3" s="10" t="s">
        <v>326</v>
      </c>
      <c r="DA3" s="9" t="s">
        <v>327</v>
      </c>
      <c r="DB3" s="9" t="s">
        <v>328</v>
      </c>
      <c r="DC3" s="9" t="s">
        <v>329</v>
      </c>
      <c r="DD3" s="9" t="s">
        <v>330</v>
      </c>
      <c r="DE3" s="9" t="s">
        <v>329</v>
      </c>
      <c r="DF3" s="9" t="s">
        <v>331</v>
      </c>
      <c r="DG3" s="9" t="s">
        <v>332</v>
      </c>
      <c r="DH3" s="9" t="s">
        <v>220</v>
      </c>
      <c r="DI3" s="9" t="s">
        <v>221</v>
      </c>
      <c r="DJ3" s="9" t="s">
        <v>196</v>
      </c>
      <c r="DK3" s="9" t="s">
        <v>333</v>
      </c>
      <c r="DL3" s="9" t="s">
        <v>223</v>
      </c>
      <c r="DM3" s="9" t="s">
        <v>334</v>
      </c>
      <c r="DN3" s="9" t="s">
        <v>335</v>
      </c>
      <c r="DO3" s="9" t="s">
        <v>336</v>
      </c>
      <c r="DP3" s="9" t="s">
        <v>337</v>
      </c>
      <c r="DQ3" s="9" t="s">
        <v>338</v>
      </c>
      <c r="DR3" s="9" t="s">
        <v>339</v>
      </c>
      <c r="DS3" s="9" t="s">
        <v>340</v>
      </c>
      <c r="DT3" s="9" t="s">
        <v>341</v>
      </c>
      <c r="DU3" s="9" t="s">
        <v>342</v>
      </c>
      <c r="DV3" s="9" t="s">
        <v>343</v>
      </c>
      <c r="DW3" s="9" t="s">
        <v>344</v>
      </c>
      <c r="DX3" s="9" t="s">
        <v>226</v>
      </c>
      <c r="DY3" s="9" t="s">
        <v>345</v>
      </c>
      <c r="DZ3" s="9" t="s">
        <v>346</v>
      </c>
      <c r="EA3" s="8" t="s">
        <v>227</v>
      </c>
      <c r="EB3" s="9" t="s">
        <v>347</v>
      </c>
      <c r="EC3" s="9" t="s">
        <v>348</v>
      </c>
      <c r="ED3" s="8" t="s">
        <v>349</v>
      </c>
      <c r="EE3" s="9" t="s">
        <v>350</v>
      </c>
      <c r="EF3" s="9" t="s">
        <v>351</v>
      </c>
      <c r="EG3" s="9" t="s">
        <v>352</v>
      </c>
      <c r="EH3" s="9" t="s">
        <v>353</v>
      </c>
      <c r="EI3" s="9" t="s">
        <v>354</v>
      </c>
      <c r="EJ3" s="9" t="s">
        <v>355</v>
      </c>
      <c r="EK3" s="9" t="s">
        <v>356</v>
      </c>
      <c r="EL3" s="9" t="s">
        <v>357</v>
      </c>
      <c r="EM3" s="9" t="s">
        <v>358</v>
      </c>
      <c r="EN3" s="9" t="s">
        <v>359</v>
      </c>
      <c r="EO3" s="9" t="s">
        <v>360</v>
      </c>
      <c r="EP3" s="10" t="s">
        <v>361</v>
      </c>
      <c r="EQ3" s="9" t="s">
        <v>362</v>
      </c>
      <c r="ER3" s="10" t="s">
        <v>363</v>
      </c>
      <c r="ES3" s="9" t="s">
        <v>364</v>
      </c>
      <c r="ET3" s="9" t="s">
        <v>220</v>
      </c>
      <c r="EU3" s="9" t="s">
        <v>365</v>
      </c>
      <c r="EV3" s="9" t="s">
        <v>366</v>
      </c>
      <c r="EW3" s="8" t="s">
        <v>367</v>
      </c>
      <c r="EX3" s="9" t="s">
        <v>368</v>
      </c>
      <c r="EY3" s="9" t="s">
        <v>369</v>
      </c>
      <c r="EZ3" s="9" t="s">
        <v>370</v>
      </c>
      <c r="FA3" s="8" t="s">
        <v>239</v>
      </c>
      <c r="FB3" s="9" t="s">
        <v>371</v>
      </c>
      <c r="FC3" s="9" t="s">
        <v>372</v>
      </c>
      <c r="FD3" s="9" t="s">
        <v>373</v>
      </c>
      <c r="FE3" s="9" t="s">
        <v>374</v>
      </c>
      <c r="FF3" s="9" t="s">
        <v>375</v>
      </c>
      <c r="FG3" s="9" t="s">
        <v>376</v>
      </c>
      <c r="FH3" s="9" t="s">
        <v>377</v>
      </c>
      <c r="FI3" s="10" t="s">
        <v>378</v>
      </c>
      <c r="FJ3" s="9" t="s">
        <v>379</v>
      </c>
      <c r="FK3" s="8" t="s">
        <v>380</v>
      </c>
      <c r="FL3" s="8" t="s">
        <v>381</v>
      </c>
      <c r="FM3" s="8" t="s">
        <v>382</v>
      </c>
      <c r="FN3" s="9" t="s">
        <v>383</v>
      </c>
      <c r="FO3" s="9" t="s">
        <v>384</v>
      </c>
      <c r="FP3" s="8" t="s">
        <v>385</v>
      </c>
      <c r="FQ3" s="9" t="s">
        <v>386</v>
      </c>
      <c r="FR3" s="9" t="s">
        <v>387</v>
      </c>
      <c r="FS3" s="9" t="s">
        <v>388</v>
      </c>
      <c r="FT3" s="9" t="s">
        <v>389</v>
      </c>
      <c r="FU3" s="9" t="s">
        <v>243</v>
      </c>
      <c r="FV3" s="9" t="s">
        <v>390</v>
      </c>
      <c r="FW3" s="9" t="s">
        <v>391</v>
      </c>
      <c r="FX3" s="9" t="s">
        <v>392</v>
      </c>
      <c r="FY3" s="9" t="s">
        <v>393</v>
      </c>
    </row>
    <row r="4" spans="1:255" x14ac:dyDescent="0.25">
      <c r="FY4" s="11"/>
    </row>
    <row r="5" spans="1:255" s="12" customFormat="1" x14ac:dyDescent="0.25">
      <c r="A5" s="12" t="s">
        <v>394</v>
      </c>
      <c r="C5" s="13">
        <v>6557.7</v>
      </c>
      <c r="D5" s="13">
        <v>35630.800000000003</v>
      </c>
      <c r="E5" s="13">
        <v>5515.9</v>
      </c>
      <c r="F5" s="13">
        <v>22473</v>
      </c>
      <c r="G5" s="13">
        <v>1315</v>
      </c>
      <c r="H5" s="13">
        <v>1141</v>
      </c>
      <c r="I5" s="13">
        <v>7739.1</v>
      </c>
      <c r="J5" s="13">
        <v>2171.3000000000002</v>
      </c>
      <c r="K5" s="13">
        <v>257.7</v>
      </c>
      <c r="L5" s="13">
        <v>2250</v>
      </c>
      <c r="M5" s="13">
        <v>1068.3</v>
      </c>
      <c r="N5" s="13">
        <v>51743.3</v>
      </c>
      <c r="O5" s="13">
        <v>13527.5</v>
      </c>
      <c r="P5" s="13">
        <v>312</v>
      </c>
      <c r="Q5" s="13">
        <v>36612.300000000003</v>
      </c>
      <c r="R5" s="13">
        <v>5341.8</v>
      </c>
      <c r="S5" s="13">
        <v>1647.3</v>
      </c>
      <c r="T5" s="13">
        <v>161.30000000000001</v>
      </c>
      <c r="U5" s="13">
        <v>52.5</v>
      </c>
      <c r="V5" s="13">
        <v>264.89999999999998</v>
      </c>
      <c r="W5" s="13">
        <v>132.6</v>
      </c>
      <c r="X5" s="13">
        <v>50</v>
      </c>
      <c r="Y5" s="13">
        <v>780</v>
      </c>
      <c r="Z5" s="13">
        <v>223.8</v>
      </c>
      <c r="AA5" s="13">
        <v>31156.7</v>
      </c>
      <c r="AB5" s="13">
        <v>27908.6</v>
      </c>
      <c r="AC5" s="13">
        <v>947.9</v>
      </c>
      <c r="AD5" s="13">
        <v>1247.2</v>
      </c>
      <c r="AE5" s="13">
        <v>94.4</v>
      </c>
      <c r="AF5" s="13">
        <v>177</v>
      </c>
      <c r="AG5" s="13">
        <v>634</v>
      </c>
      <c r="AH5" s="13">
        <v>1006.6</v>
      </c>
      <c r="AI5" s="13">
        <v>366</v>
      </c>
      <c r="AJ5" s="13">
        <v>151.5</v>
      </c>
      <c r="AK5" s="13">
        <v>180.1</v>
      </c>
      <c r="AL5" s="13">
        <v>272</v>
      </c>
      <c r="AM5" s="13">
        <v>388.3</v>
      </c>
      <c r="AN5" s="13">
        <v>331</v>
      </c>
      <c r="AO5" s="13">
        <v>4492.5</v>
      </c>
      <c r="AP5" s="13">
        <v>84690.1</v>
      </c>
      <c r="AQ5" s="13">
        <v>248</v>
      </c>
      <c r="AR5" s="13">
        <v>62221.32</v>
      </c>
      <c r="AS5" s="13">
        <v>6418.3</v>
      </c>
      <c r="AT5" s="13">
        <v>2386.1</v>
      </c>
      <c r="AU5" s="13">
        <v>281</v>
      </c>
      <c r="AV5" s="13">
        <v>333</v>
      </c>
      <c r="AW5" s="13">
        <v>250.8</v>
      </c>
      <c r="AX5" s="13">
        <v>70.2</v>
      </c>
      <c r="AY5" s="13">
        <v>430</v>
      </c>
      <c r="AZ5" s="13">
        <v>12624.1</v>
      </c>
      <c r="BA5" s="13">
        <v>9335.2999999999993</v>
      </c>
      <c r="BB5" s="13">
        <v>7852.9</v>
      </c>
      <c r="BC5" s="13">
        <v>22740.1</v>
      </c>
      <c r="BD5" s="13">
        <v>3616</v>
      </c>
      <c r="BE5" s="13">
        <v>1312.9</v>
      </c>
      <c r="BF5" s="13">
        <v>25681.9</v>
      </c>
      <c r="BG5" s="13">
        <v>936.9</v>
      </c>
      <c r="BH5" s="13">
        <v>616</v>
      </c>
      <c r="BI5" s="13">
        <v>270.5</v>
      </c>
      <c r="BJ5" s="13">
        <v>6327.2</v>
      </c>
      <c r="BK5" s="13">
        <v>29321.1</v>
      </c>
      <c r="BL5" s="13">
        <v>128.19999999999999</v>
      </c>
      <c r="BM5" s="13">
        <v>317</v>
      </c>
      <c r="BN5" s="13">
        <v>3328.2</v>
      </c>
      <c r="BO5" s="13">
        <v>1310.9</v>
      </c>
      <c r="BP5" s="13">
        <v>184.4</v>
      </c>
      <c r="BQ5" s="13">
        <v>5690.9</v>
      </c>
      <c r="BR5" s="13">
        <v>4536</v>
      </c>
      <c r="BS5" s="13">
        <v>1135.5</v>
      </c>
      <c r="BT5" s="13">
        <v>406.1</v>
      </c>
      <c r="BU5" s="13">
        <v>403.1</v>
      </c>
      <c r="BV5" s="13">
        <v>1251.2</v>
      </c>
      <c r="BW5" s="13">
        <v>1999.1</v>
      </c>
      <c r="BX5" s="13">
        <v>78</v>
      </c>
      <c r="BY5" s="13">
        <v>474.2</v>
      </c>
      <c r="BZ5" s="13">
        <v>217.3</v>
      </c>
      <c r="CA5" s="13">
        <v>164.9</v>
      </c>
      <c r="CB5" s="13">
        <v>75893.100000000006</v>
      </c>
      <c r="CC5" s="13">
        <v>191</v>
      </c>
      <c r="CD5" s="13">
        <v>231.1</v>
      </c>
      <c r="CE5" s="13">
        <v>153.6</v>
      </c>
      <c r="CF5" s="13">
        <v>127.7</v>
      </c>
      <c r="CG5" s="13">
        <v>202.6</v>
      </c>
      <c r="CH5" s="13">
        <v>107</v>
      </c>
      <c r="CI5" s="13">
        <v>709</v>
      </c>
      <c r="CJ5" s="13">
        <v>930</v>
      </c>
      <c r="CK5" s="13">
        <v>5368.7</v>
      </c>
      <c r="CL5" s="13">
        <v>1320.7</v>
      </c>
      <c r="CM5" s="13">
        <v>744.7</v>
      </c>
      <c r="CN5" s="13">
        <v>29728.7</v>
      </c>
      <c r="CO5" s="13">
        <v>14792.3</v>
      </c>
      <c r="CP5" s="13">
        <v>1013.4</v>
      </c>
      <c r="CQ5" s="13">
        <v>815.5</v>
      </c>
      <c r="CR5" s="13">
        <v>242</v>
      </c>
      <c r="CS5" s="13">
        <v>320.60000000000002</v>
      </c>
      <c r="CT5" s="13">
        <v>105.8</v>
      </c>
      <c r="CU5" s="13">
        <v>448.3</v>
      </c>
      <c r="CV5" s="13">
        <v>50</v>
      </c>
      <c r="CW5" s="13">
        <v>193</v>
      </c>
      <c r="CX5" s="13">
        <v>465.3</v>
      </c>
      <c r="CY5" s="13">
        <v>50</v>
      </c>
      <c r="CZ5" s="13">
        <v>1925.3</v>
      </c>
      <c r="DA5" s="13">
        <v>201.1</v>
      </c>
      <c r="DB5" s="13">
        <v>316</v>
      </c>
      <c r="DC5" s="13">
        <v>173</v>
      </c>
      <c r="DD5" s="13">
        <v>151.80000000000001</v>
      </c>
      <c r="DE5" s="13">
        <v>317.7</v>
      </c>
      <c r="DF5" s="13">
        <v>20284.599999999999</v>
      </c>
      <c r="DG5" s="13">
        <v>88</v>
      </c>
      <c r="DH5" s="13">
        <v>1947.5</v>
      </c>
      <c r="DI5" s="13">
        <v>2472</v>
      </c>
      <c r="DJ5" s="13">
        <v>641</v>
      </c>
      <c r="DK5" s="13">
        <v>467.1</v>
      </c>
      <c r="DL5" s="13">
        <v>5735.8</v>
      </c>
      <c r="DM5" s="13">
        <v>244.5</v>
      </c>
      <c r="DN5" s="13">
        <v>1311.8</v>
      </c>
      <c r="DO5" s="13">
        <v>3209</v>
      </c>
      <c r="DP5" s="13">
        <v>209</v>
      </c>
      <c r="DQ5" s="13">
        <v>834.5</v>
      </c>
      <c r="DR5" s="13">
        <v>1370.5</v>
      </c>
      <c r="DS5" s="13">
        <v>678.8</v>
      </c>
      <c r="DT5" s="13">
        <v>173</v>
      </c>
      <c r="DU5" s="13">
        <v>357.1</v>
      </c>
      <c r="DV5" s="13">
        <v>216</v>
      </c>
      <c r="DW5" s="13">
        <v>314.39999999999998</v>
      </c>
      <c r="DX5" s="13">
        <v>167.6</v>
      </c>
      <c r="DY5" s="13">
        <v>315.5</v>
      </c>
      <c r="DZ5" s="13">
        <v>746.6</v>
      </c>
      <c r="EA5" s="13">
        <v>556.6</v>
      </c>
      <c r="EB5" s="13">
        <v>574.29999999999995</v>
      </c>
      <c r="EC5" s="13">
        <v>304.7</v>
      </c>
      <c r="ED5" s="13">
        <v>1589.1</v>
      </c>
      <c r="EE5" s="13">
        <v>203</v>
      </c>
      <c r="EF5" s="13">
        <v>1448.2</v>
      </c>
      <c r="EG5" s="13">
        <v>257</v>
      </c>
      <c r="EH5" s="13">
        <v>250.7</v>
      </c>
      <c r="EI5" s="13">
        <v>14528.3</v>
      </c>
      <c r="EJ5" s="13">
        <v>10279.700000000001</v>
      </c>
      <c r="EK5" s="13">
        <v>673.8</v>
      </c>
      <c r="EL5" s="13">
        <v>463.6</v>
      </c>
      <c r="EM5" s="13">
        <v>398.2</v>
      </c>
      <c r="EN5" s="13">
        <v>1027.5999999999999</v>
      </c>
      <c r="EO5" s="13">
        <v>332</v>
      </c>
      <c r="EP5" s="13">
        <v>424.5</v>
      </c>
      <c r="EQ5" s="13">
        <v>2598</v>
      </c>
      <c r="ER5" s="13">
        <v>315.60000000000002</v>
      </c>
      <c r="ES5" s="13">
        <v>173.5</v>
      </c>
      <c r="ET5" s="13">
        <v>193</v>
      </c>
      <c r="EU5" s="13">
        <v>581.5</v>
      </c>
      <c r="EV5" s="13">
        <v>78.7</v>
      </c>
      <c r="EW5" s="13">
        <v>875.6</v>
      </c>
      <c r="EX5" s="13">
        <v>173</v>
      </c>
      <c r="EY5" s="13">
        <v>588.29999999999995</v>
      </c>
      <c r="EZ5" s="13">
        <v>126.6</v>
      </c>
      <c r="FA5" s="13">
        <v>3497.7</v>
      </c>
      <c r="FB5" s="13">
        <v>313.7</v>
      </c>
      <c r="FC5" s="13">
        <v>2117.3000000000002</v>
      </c>
      <c r="FD5" s="13">
        <v>425</v>
      </c>
      <c r="FE5" s="13">
        <v>85.4</v>
      </c>
      <c r="FF5" s="13">
        <v>200.2</v>
      </c>
      <c r="FG5" s="13">
        <v>126.2</v>
      </c>
      <c r="FH5" s="13">
        <v>74</v>
      </c>
      <c r="FI5" s="13">
        <v>1785.9</v>
      </c>
      <c r="FJ5" s="13">
        <v>2045.2</v>
      </c>
      <c r="FK5" s="13">
        <v>2603.6999999999998</v>
      </c>
      <c r="FL5" s="13">
        <v>8245.9</v>
      </c>
      <c r="FM5" s="13">
        <v>3828.3</v>
      </c>
      <c r="FN5" s="13">
        <v>22051.7</v>
      </c>
      <c r="FO5" s="13">
        <v>1102.3</v>
      </c>
      <c r="FP5" s="13">
        <v>2366</v>
      </c>
      <c r="FQ5" s="13">
        <v>1002.2</v>
      </c>
      <c r="FR5" s="13">
        <v>174.9</v>
      </c>
      <c r="FS5" s="13">
        <v>191.5</v>
      </c>
      <c r="FT5" s="13">
        <v>60.1</v>
      </c>
      <c r="FU5" s="13">
        <v>834</v>
      </c>
      <c r="FV5" s="13">
        <v>697.5</v>
      </c>
      <c r="FW5" s="13">
        <v>169</v>
      </c>
      <c r="FX5" s="13">
        <v>61.2</v>
      </c>
      <c r="FY5" s="14">
        <v>21744.7</v>
      </c>
      <c r="FZ5" s="13">
        <f>SUM(C5:FY5)</f>
        <v>859803.6199999993</v>
      </c>
      <c r="GA5" s="13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</row>
    <row r="6" spans="1:255" ht="16.5" customHeight="1" x14ac:dyDescent="0.25">
      <c r="A6" t="s">
        <v>395</v>
      </c>
      <c r="C6" s="14">
        <v>4701.2</v>
      </c>
      <c r="D6" s="14">
        <v>18535.900000000001</v>
      </c>
      <c r="E6" s="14">
        <v>4814.6000000000004</v>
      </c>
      <c r="F6" s="14">
        <v>9176.7000000000007</v>
      </c>
      <c r="G6" s="14">
        <v>494</v>
      </c>
      <c r="H6" s="14">
        <v>386.8</v>
      </c>
      <c r="I6" s="14">
        <v>6304.6</v>
      </c>
      <c r="J6" s="14">
        <v>1382.9</v>
      </c>
      <c r="K6" s="14">
        <v>136.5</v>
      </c>
      <c r="L6" s="14">
        <v>1345.7</v>
      </c>
      <c r="M6" s="14">
        <v>898.2</v>
      </c>
      <c r="N6" s="14">
        <v>15327.4</v>
      </c>
      <c r="O6" s="14">
        <v>2150</v>
      </c>
      <c r="P6" s="14">
        <v>133.80000000000001</v>
      </c>
      <c r="Q6" s="14">
        <v>28793.599999999999</v>
      </c>
      <c r="R6" s="14">
        <v>2349.5</v>
      </c>
      <c r="S6" s="14">
        <v>881.8</v>
      </c>
      <c r="T6" s="14">
        <v>93.9</v>
      </c>
      <c r="U6" s="14">
        <v>36.1</v>
      </c>
      <c r="V6" s="14">
        <v>166.1</v>
      </c>
      <c r="W6" s="14">
        <v>71.599999999999994</v>
      </c>
      <c r="X6" s="14">
        <v>11.8</v>
      </c>
      <c r="Y6" s="14">
        <v>528.70000000000005</v>
      </c>
      <c r="Z6" s="14">
        <v>101.2</v>
      </c>
      <c r="AA6" s="14">
        <v>10470.9</v>
      </c>
      <c r="AB6" s="14">
        <v>7074.3</v>
      </c>
      <c r="AC6" s="14">
        <v>285.5</v>
      </c>
      <c r="AD6" s="14">
        <v>419.2</v>
      </c>
      <c r="AE6" s="14">
        <v>39.799999999999997</v>
      </c>
      <c r="AF6" s="14">
        <v>71.099999999999994</v>
      </c>
      <c r="AG6" s="14">
        <v>169.5</v>
      </c>
      <c r="AH6" s="14">
        <v>644.29999999999995</v>
      </c>
      <c r="AI6" s="14">
        <v>182.3</v>
      </c>
      <c r="AJ6" s="14">
        <v>118.2</v>
      </c>
      <c r="AK6" s="14">
        <v>154.19999999999999</v>
      </c>
      <c r="AL6" s="14">
        <v>218.3</v>
      </c>
      <c r="AM6" s="14">
        <v>226.9</v>
      </c>
      <c r="AN6" s="14">
        <v>129.4</v>
      </c>
      <c r="AO6" s="14">
        <v>2297.1999999999998</v>
      </c>
      <c r="AP6" s="14">
        <v>51647.199999999997</v>
      </c>
      <c r="AQ6" s="14">
        <v>136.4</v>
      </c>
      <c r="AR6" s="14">
        <v>6761.7</v>
      </c>
      <c r="AS6" s="14">
        <v>2437.9</v>
      </c>
      <c r="AT6" s="14">
        <v>345.1</v>
      </c>
      <c r="AU6" s="14">
        <v>123.5</v>
      </c>
      <c r="AV6" s="14">
        <v>199.5</v>
      </c>
      <c r="AW6" s="14">
        <v>60.9</v>
      </c>
      <c r="AX6" s="14">
        <v>0</v>
      </c>
      <c r="AY6" s="14">
        <v>226.9</v>
      </c>
      <c r="AZ6" s="14">
        <v>6981</v>
      </c>
      <c r="BA6" s="14">
        <v>3179.5</v>
      </c>
      <c r="BB6" s="14">
        <v>3488.4</v>
      </c>
      <c r="BC6" s="14">
        <v>14257.1</v>
      </c>
      <c r="BD6" s="14">
        <v>391.7</v>
      </c>
      <c r="BE6" s="14">
        <v>294.7</v>
      </c>
      <c r="BF6" s="14">
        <v>3338</v>
      </c>
      <c r="BG6" s="14">
        <v>559</v>
      </c>
      <c r="BH6" s="14">
        <v>176</v>
      </c>
      <c r="BI6" s="14">
        <v>176</v>
      </c>
      <c r="BJ6" s="14">
        <v>648.79999999999995</v>
      </c>
      <c r="BK6" s="14">
        <v>10369.5</v>
      </c>
      <c r="BL6" s="14">
        <v>61.4</v>
      </c>
      <c r="BM6" s="14">
        <v>151.69999999999999</v>
      </c>
      <c r="BN6" s="14">
        <v>1889.9</v>
      </c>
      <c r="BO6" s="14">
        <v>683.8</v>
      </c>
      <c r="BP6" s="14">
        <v>102.6</v>
      </c>
      <c r="BQ6" s="14">
        <v>2223</v>
      </c>
      <c r="BR6" s="14">
        <v>1848.6</v>
      </c>
      <c r="BS6" s="14">
        <v>634.4</v>
      </c>
      <c r="BT6" s="14">
        <v>114.2</v>
      </c>
      <c r="BU6" s="14">
        <v>137.80000000000001</v>
      </c>
      <c r="BV6" s="14">
        <v>294</v>
      </c>
      <c r="BW6" s="14">
        <v>454</v>
      </c>
      <c r="BX6" s="14">
        <v>27.2</v>
      </c>
      <c r="BY6" s="14">
        <v>375.4</v>
      </c>
      <c r="BZ6" s="14">
        <v>116.3</v>
      </c>
      <c r="CA6" s="14">
        <v>56.5</v>
      </c>
      <c r="CB6" s="14">
        <v>24205.5</v>
      </c>
      <c r="CC6" s="14">
        <v>89.4</v>
      </c>
      <c r="CD6" s="14">
        <v>32.1</v>
      </c>
      <c r="CE6" s="14">
        <v>66.5</v>
      </c>
      <c r="CF6" s="14">
        <v>65.3</v>
      </c>
      <c r="CG6" s="14">
        <v>101.7</v>
      </c>
      <c r="CH6" s="14">
        <v>71.3</v>
      </c>
      <c r="CI6" s="14">
        <v>453.4</v>
      </c>
      <c r="CJ6" s="14">
        <v>485.2</v>
      </c>
      <c r="CK6" s="14">
        <v>1895.2</v>
      </c>
      <c r="CL6" s="14">
        <v>476.6</v>
      </c>
      <c r="CM6" s="14">
        <v>475.1</v>
      </c>
      <c r="CN6" s="14">
        <v>8812.2999999999993</v>
      </c>
      <c r="CO6" s="14">
        <v>5192.8</v>
      </c>
      <c r="CP6" s="14">
        <v>332.8</v>
      </c>
      <c r="CQ6" s="14">
        <v>617</v>
      </c>
      <c r="CR6" s="14">
        <v>120.7</v>
      </c>
      <c r="CS6" s="14">
        <v>124.4</v>
      </c>
      <c r="CT6" s="14">
        <v>86.1</v>
      </c>
      <c r="CU6" s="14">
        <v>153.30000000000001</v>
      </c>
      <c r="CV6" s="14">
        <v>6.7</v>
      </c>
      <c r="CW6" s="14">
        <v>76.900000000000006</v>
      </c>
      <c r="CX6" s="14">
        <v>224.4</v>
      </c>
      <c r="CY6" s="14">
        <v>21.3</v>
      </c>
      <c r="CZ6" s="14">
        <v>1056.3</v>
      </c>
      <c r="DA6" s="14">
        <v>63.6</v>
      </c>
      <c r="DB6" s="14">
        <v>81.900000000000006</v>
      </c>
      <c r="DC6" s="14">
        <v>49.7</v>
      </c>
      <c r="DD6" s="14">
        <v>68.2</v>
      </c>
      <c r="DE6" s="14">
        <v>79.599999999999994</v>
      </c>
      <c r="DF6" s="14">
        <v>9465.9</v>
      </c>
      <c r="DG6" s="14">
        <v>36.200000000000003</v>
      </c>
      <c r="DH6" s="14">
        <v>896.8</v>
      </c>
      <c r="DI6" s="14">
        <v>1619.8</v>
      </c>
      <c r="DJ6" s="14">
        <v>263.39999999999998</v>
      </c>
      <c r="DK6" s="14">
        <v>255.9</v>
      </c>
      <c r="DL6" s="14">
        <v>3112.2</v>
      </c>
      <c r="DM6" s="14">
        <v>138.6</v>
      </c>
      <c r="DN6" s="14">
        <v>807.7</v>
      </c>
      <c r="DO6" s="14">
        <v>2108.1</v>
      </c>
      <c r="DP6" s="14">
        <v>94.4</v>
      </c>
      <c r="DQ6" s="14">
        <v>318</v>
      </c>
      <c r="DR6" s="14">
        <v>1044.3</v>
      </c>
      <c r="DS6" s="14">
        <v>496.8</v>
      </c>
      <c r="DT6" s="14">
        <v>136.80000000000001</v>
      </c>
      <c r="DU6" s="14">
        <v>171</v>
      </c>
      <c r="DV6" s="14">
        <v>110.6</v>
      </c>
      <c r="DW6" s="14">
        <v>163.5</v>
      </c>
      <c r="DX6" s="14">
        <v>28.6</v>
      </c>
      <c r="DY6" s="14">
        <v>60.9</v>
      </c>
      <c r="DZ6" s="14">
        <v>157.9</v>
      </c>
      <c r="EA6" s="14">
        <v>203.3</v>
      </c>
      <c r="EB6" s="14">
        <v>324.7</v>
      </c>
      <c r="EC6" s="14">
        <v>93.3</v>
      </c>
      <c r="ED6" s="14">
        <v>48.7</v>
      </c>
      <c r="EE6" s="14">
        <v>140.6</v>
      </c>
      <c r="EF6" s="14">
        <v>1007.8</v>
      </c>
      <c r="EG6" s="14">
        <v>161</v>
      </c>
      <c r="EH6" s="14">
        <v>87.9</v>
      </c>
      <c r="EI6" s="14">
        <v>11357.7</v>
      </c>
      <c r="EJ6" s="14">
        <v>5097.2</v>
      </c>
      <c r="EK6" s="14">
        <v>244</v>
      </c>
      <c r="EL6" s="14">
        <v>191.8</v>
      </c>
      <c r="EM6" s="14">
        <v>198.1</v>
      </c>
      <c r="EN6" s="14">
        <v>665.9</v>
      </c>
      <c r="EO6" s="14">
        <v>136.4</v>
      </c>
      <c r="EP6" s="14">
        <v>115.7</v>
      </c>
      <c r="EQ6" s="14">
        <v>294.2</v>
      </c>
      <c r="ER6" s="14">
        <v>102.6</v>
      </c>
      <c r="ES6" s="14">
        <v>70.8</v>
      </c>
      <c r="ET6" s="14">
        <v>113.1</v>
      </c>
      <c r="EU6" s="14">
        <v>509.7</v>
      </c>
      <c r="EV6" s="14">
        <v>44.4</v>
      </c>
      <c r="EW6" s="14">
        <v>164.1</v>
      </c>
      <c r="EX6" s="14">
        <v>53</v>
      </c>
      <c r="EY6" s="14">
        <v>278.3</v>
      </c>
      <c r="EZ6" s="14">
        <v>63.8</v>
      </c>
      <c r="FA6" s="14">
        <v>1299.5999999999999</v>
      </c>
      <c r="FB6" s="14">
        <v>175.1</v>
      </c>
      <c r="FC6" s="14">
        <v>559.1</v>
      </c>
      <c r="FD6" s="14">
        <v>243.1</v>
      </c>
      <c r="FE6" s="14">
        <v>42.7</v>
      </c>
      <c r="FF6" s="14">
        <v>106.5</v>
      </c>
      <c r="FG6" s="14">
        <v>48.4</v>
      </c>
      <c r="FH6" s="14">
        <v>42.4</v>
      </c>
      <c r="FI6" s="14">
        <v>832.8</v>
      </c>
      <c r="FJ6" s="14">
        <v>604.5</v>
      </c>
      <c r="FK6" s="14">
        <v>1275.5999999999999</v>
      </c>
      <c r="FL6" s="14">
        <v>1577.8</v>
      </c>
      <c r="FM6" s="14">
        <v>926</v>
      </c>
      <c r="FN6" s="14">
        <v>15063.3</v>
      </c>
      <c r="FO6" s="14">
        <v>450.4</v>
      </c>
      <c r="FP6" s="14">
        <v>1386.2</v>
      </c>
      <c r="FQ6" s="14">
        <v>410.5</v>
      </c>
      <c r="FR6" s="14">
        <v>69.599999999999994</v>
      </c>
      <c r="FS6" s="14">
        <v>23.8</v>
      </c>
      <c r="FT6" s="14">
        <v>20.7</v>
      </c>
      <c r="FU6" s="14">
        <v>516.79999999999995</v>
      </c>
      <c r="FV6" s="14">
        <v>360.1</v>
      </c>
      <c r="FW6" s="14">
        <v>90.4</v>
      </c>
      <c r="FX6" s="14">
        <v>26.4</v>
      </c>
      <c r="FY6" s="14"/>
      <c r="FZ6" s="13">
        <f>SUM(C6:FY6)</f>
        <v>351285.89999999985</v>
      </c>
      <c r="GA6" s="13"/>
      <c r="GB6" s="13"/>
      <c r="GC6" s="13"/>
      <c r="GD6" s="13"/>
    </row>
    <row r="7" spans="1:255" x14ac:dyDescent="0.25">
      <c r="C7" s="15"/>
      <c r="D7" s="15"/>
      <c r="E7" s="15"/>
      <c r="F7" s="15"/>
      <c r="G7" s="15"/>
      <c r="H7" s="16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7"/>
      <c r="FX7" s="15"/>
      <c r="FY7" s="17"/>
    </row>
    <row r="8" spans="1:255" x14ac:dyDescent="0.25">
      <c r="A8" t="s">
        <v>396</v>
      </c>
      <c r="C8" s="17">
        <v>72550693.405990899</v>
      </c>
      <c r="D8" s="17">
        <v>373503138.0344131</v>
      </c>
      <c r="E8" s="17">
        <v>62563018.397784784</v>
      </c>
      <c r="F8" s="17">
        <v>231321560.62025738</v>
      </c>
      <c r="G8" s="17">
        <v>14393918.150578665</v>
      </c>
      <c r="H8" s="17">
        <v>12438420.238933271</v>
      </c>
      <c r="I8" s="17">
        <v>85877813.719019637</v>
      </c>
      <c r="J8" s="17">
        <v>22416858.313800015</v>
      </c>
      <c r="K8" s="17">
        <v>3836591.1149991327</v>
      </c>
      <c r="L8" s="17">
        <v>24861784.443930887</v>
      </c>
      <c r="M8" s="17">
        <v>13583354.164969461</v>
      </c>
      <c r="N8" s="17">
        <v>547075456.23410571</v>
      </c>
      <c r="O8" s="17">
        <v>136725829.6914264</v>
      </c>
      <c r="P8" s="17">
        <v>4584646.3739988813</v>
      </c>
      <c r="Q8" s="17">
        <v>419781338.73346186</v>
      </c>
      <c r="R8" s="17">
        <v>54072682.835825622</v>
      </c>
      <c r="S8" s="17">
        <v>17663375.208215337</v>
      </c>
      <c r="T8" s="17">
        <v>2897846.9954956369</v>
      </c>
      <c r="U8" s="17">
        <v>1142946.1991827511</v>
      </c>
      <c r="V8" s="17">
        <v>3837608.3831941183</v>
      </c>
      <c r="W8" s="17">
        <v>2481894.2741634632</v>
      </c>
      <c r="X8" s="17">
        <v>1037300.8258976385</v>
      </c>
      <c r="Y8" s="17">
        <v>8395046.2095641028</v>
      </c>
      <c r="Z8" s="17">
        <v>3413325.2378861685</v>
      </c>
      <c r="AA8" s="17">
        <v>323456596.90009516</v>
      </c>
      <c r="AB8" s="17">
        <v>292712288.53703016</v>
      </c>
      <c r="AC8" s="17">
        <v>10217137.257107783</v>
      </c>
      <c r="AD8" s="17">
        <v>12860098.608841233</v>
      </c>
      <c r="AE8" s="17">
        <v>1856364.773618931</v>
      </c>
      <c r="AF8" s="17">
        <v>3108448.4851762974</v>
      </c>
      <c r="AG8" s="17">
        <v>7384806.9267088119</v>
      </c>
      <c r="AH8" s="17">
        <v>10783318.181739086</v>
      </c>
      <c r="AI8" s="17">
        <v>4660207.4107406344</v>
      </c>
      <c r="AJ8" s="17">
        <v>2901647.5754681355</v>
      </c>
      <c r="AK8" s="17">
        <v>3231462.8446255694</v>
      </c>
      <c r="AL8" s="17">
        <v>4017718.0521788001</v>
      </c>
      <c r="AM8" s="17">
        <v>4895994.9512108378</v>
      </c>
      <c r="AN8" s="17">
        <v>4478775.8227245677</v>
      </c>
      <c r="AO8" s="17">
        <v>46001021.850027919</v>
      </c>
      <c r="AP8" s="17">
        <v>932320708.83021247</v>
      </c>
      <c r="AQ8" s="17">
        <v>3935700.4495641151</v>
      </c>
      <c r="AR8" s="17">
        <v>631225162.30433476</v>
      </c>
      <c r="AS8" s="17">
        <v>71218138.212331399</v>
      </c>
      <c r="AT8" s="17">
        <v>24673255.870609891</v>
      </c>
      <c r="AU8" s="17">
        <v>4257135.7977216542</v>
      </c>
      <c r="AV8" s="17">
        <v>4804130.1578168385</v>
      </c>
      <c r="AW8" s="17">
        <v>3928116.1134882946</v>
      </c>
      <c r="AX8" s="17">
        <v>1486872.3532532295</v>
      </c>
      <c r="AY8" s="17">
        <v>5480732.7413637778</v>
      </c>
      <c r="AZ8" s="17">
        <v>132023044.60189526</v>
      </c>
      <c r="BA8" s="17">
        <v>93568927.618715331</v>
      </c>
      <c r="BB8" s="17">
        <v>79304184.720602989</v>
      </c>
      <c r="BC8" s="17">
        <v>237670354.17081678</v>
      </c>
      <c r="BD8" s="17">
        <v>36283533.877976306</v>
      </c>
      <c r="BE8" s="17">
        <v>13971398.312144272</v>
      </c>
      <c r="BF8" s="17">
        <v>257203787.14486453</v>
      </c>
      <c r="BG8" s="17">
        <v>10766488.031913865</v>
      </c>
      <c r="BH8" s="17">
        <v>7132444.2425615154</v>
      </c>
      <c r="BI8" s="17">
        <v>4181750.60929769</v>
      </c>
      <c r="BJ8" s="17">
        <v>63484574.50743787</v>
      </c>
      <c r="BK8" s="17">
        <v>296650146.25158399</v>
      </c>
      <c r="BL8" s="17">
        <v>2519211.3092127265</v>
      </c>
      <c r="BM8" s="17">
        <v>4457527.9453653814</v>
      </c>
      <c r="BN8" s="17">
        <v>33582482.472790092</v>
      </c>
      <c r="BO8" s="17">
        <v>13748811.976494076</v>
      </c>
      <c r="BP8" s="17">
        <v>3254926.7769959942</v>
      </c>
      <c r="BQ8" s="17">
        <v>62820569.588839807</v>
      </c>
      <c r="BR8" s="17">
        <v>46559807.616052076</v>
      </c>
      <c r="BS8" s="17">
        <v>12916248.335633699</v>
      </c>
      <c r="BT8" s="17">
        <v>5294596.5340528237</v>
      </c>
      <c r="BU8" s="17">
        <v>5351299.2144494159</v>
      </c>
      <c r="BV8" s="17">
        <v>13433689.51</v>
      </c>
      <c r="BW8" s="17">
        <v>20842373.333638296</v>
      </c>
      <c r="BX8" s="17">
        <v>1737124.9757183809</v>
      </c>
      <c r="BY8" s="17">
        <v>5489249.9014275642</v>
      </c>
      <c r="BZ8" s="17">
        <v>3424190.4942468964</v>
      </c>
      <c r="CA8" s="17">
        <v>3041204.5137266023</v>
      </c>
      <c r="CB8" s="17">
        <v>783055348.19506729</v>
      </c>
      <c r="CC8" s="17">
        <v>3149024.6059043631</v>
      </c>
      <c r="CD8" s="17">
        <v>3329940.1273938981</v>
      </c>
      <c r="CE8" s="17">
        <v>2737701.7464284995</v>
      </c>
      <c r="CF8" s="17">
        <v>2334175.1210881555</v>
      </c>
      <c r="CG8" s="17">
        <v>3330910.7238722271</v>
      </c>
      <c r="CH8" s="17">
        <v>2141164.3500639508</v>
      </c>
      <c r="CI8" s="17">
        <v>7845704.2552300971</v>
      </c>
      <c r="CJ8" s="17">
        <v>10547084.272222614</v>
      </c>
      <c r="CK8" s="17">
        <v>55567148.016336471</v>
      </c>
      <c r="CL8" s="17">
        <v>14557670.352536479</v>
      </c>
      <c r="CM8" s="17">
        <v>9119209.2018623892</v>
      </c>
      <c r="CN8" s="17">
        <v>297980662.09177852</v>
      </c>
      <c r="CO8" s="17">
        <v>148428351.27042806</v>
      </c>
      <c r="CP8" s="17">
        <v>11291487.00917404</v>
      </c>
      <c r="CQ8" s="17">
        <v>9668155.4950202983</v>
      </c>
      <c r="CR8" s="17">
        <v>3725780.2330644759</v>
      </c>
      <c r="CS8" s="17">
        <v>4320612.1478378223</v>
      </c>
      <c r="CT8" s="17">
        <v>2138046.4608483426</v>
      </c>
      <c r="CU8" s="17">
        <v>4526786.8827826232</v>
      </c>
      <c r="CV8" s="17">
        <v>979323.12460468523</v>
      </c>
      <c r="CW8" s="17">
        <v>3264919.2988347914</v>
      </c>
      <c r="CX8" s="17">
        <v>5444714.2451883256</v>
      </c>
      <c r="CY8" s="17">
        <v>1069900.8378631547</v>
      </c>
      <c r="CZ8" s="17">
        <v>20099216.891983319</v>
      </c>
      <c r="DA8" s="17">
        <v>3331948.9899097839</v>
      </c>
      <c r="DB8" s="17">
        <v>4309808.969487058</v>
      </c>
      <c r="DC8" s="17">
        <v>3045824.3245762251</v>
      </c>
      <c r="DD8" s="17">
        <v>2823756.6543416567</v>
      </c>
      <c r="DE8" s="17">
        <v>4298219.4106110958</v>
      </c>
      <c r="DF8" s="17">
        <v>203524855.80948237</v>
      </c>
      <c r="DG8" s="17">
        <v>1856928.3387813771</v>
      </c>
      <c r="DH8" s="17">
        <v>19649340.64488139</v>
      </c>
      <c r="DI8" s="17">
        <v>25558872.931388255</v>
      </c>
      <c r="DJ8" s="17">
        <v>7274406.0589059303</v>
      </c>
      <c r="DK8" s="17">
        <v>5522882.8635211252</v>
      </c>
      <c r="DL8" s="17">
        <v>60444496.700732253</v>
      </c>
      <c r="DM8" s="17">
        <v>4130812.6586839226</v>
      </c>
      <c r="DN8" s="17">
        <v>14607616.344591102</v>
      </c>
      <c r="DO8" s="17">
        <v>34403838.995086767</v>
      </c>
      <c r="DP8" s="17">
        <v>3595176.0936542726</v>
      </c>
      <c r="DQ8" s="17">
        <v>9405775.4199999999</v>
      </c>
      <c r="DR8" s="17">
        <v>15275855.712876001</v>
      </c>
      <c r="DS8" s="17">
        <v>8074861.4094306165</v>
      </c>
      <c r="DT8" s="17">
        <v>3229155.1590851932</v>
      </c>
      <c r="DU8" s="17">
        <v>4668189.6918647839</v>
      </c>
      <c r="DV8" s="17">
        <v>3551739.6789035439</v>
      </c>
      <c r="DW8" s="17">
        <v>4357329.351408639</v>
      </c>
      <c r="DX8" s="17">
        <v>3329423.5292764148</v>
      </c>
      <c r="DY8" s="17">
        <v>4684414.6647692127</v>
      </c>
      <c r="DZ8" s="17">
        <v>8608250.2504103258</v>
      </c>
      <c r="EA8" s="17">
        <v>6745054.4530896749</v>
      </c>
      <c r="EB8" s="17">
        <v>6629025.9382845098</v>
      </c>
      <c r="EC8" s="17">
        <v>3991122.2418753305</v>
      </c>
      <c r="ED8" s="17">
        <v>21956312.75</v>
      </c>
      <c r="EE8" s="17">
        <v>3392243.1873709145</v>
      </c>
      <c r="EF8" s="17">
        <v>15675450.031975003</v>
      </c>
      <c r="EG8" s="17">
        <v>3727008.0211203988</v>
      </c>
      <c r="EH8" s="17">
        <v>3619170.3372198651</v>
      </c>
      <c r="EI8" s="17">
        <v>156998970.15802857</v>
      </c>
      <c r="EJ8" s="17">
        <v>103067581.58828829</v>
      </c>
      <c r="EK8" s="17">
        <v>7391390.3164007021</v>
      </c>
      <c r="EL8" s="17">
        <v>5203943.0789280906</v>
      </c>
      <c r="EM8" s="17">
        <v>4948410.813267326</v>
      </c>
      <c r="EN8" s="17">
        <v>11093243.138695279</v>
      </c>
      <c r="EO8" s="17">
        <v>4395169.9444791349</v>
      </c>
      <c r="EP8" s="17">
        <v>5448819.3086445173</v>
      </c>
      <c r="EQ8" s="17">
        <v>27156879.50354344</v>
      </c>
      <c r="ER8" s="17">
        <v>4638389.1067580217</v>
      </c>
      <c r="ES8" s="17">
        <v>2982131.7449185331</v>
      </c>
      <c r="ET8" s="17">
        <v>3677473.4410848669</v>
      </c>
      <c r="EU8" s="17">
        <v>7056897.3126685228</v>
      </c>
      <c r="EV8" s="17">
        <v>1765976.1590749219</v>
      </c>
      <c r="EW8" s="17">
        <v>12354628.805913053</v>
      </c>
      <c r="EX8" s="17">
        <v>3274288.2743321527</v>
      </c>
      <c r="EY8" s="17">
        <v>6092074.3452172847</v>
      </c>
      <c r="EZ8" s="17">
        <v>2437946.9709758381</v>
      </c>
      <c r="FA8" s="17">
        <v>38949846.395316444</v>
      </c>
      <c r="FB8" s="17">
        <v>4411746.9093474476</v>
      </c>
      <c r="FC8" s="17">
        <v>21589735.545701887</v>
      </c>
      <c r="FD8" s="17">
        <v>5242320.3721294459</v>
      </c>
      <c r="FE8" s="17">
        <v>1790940.19188814</v>
      </c>
      <c r="FF8" s="17">
        <v>3436135.4216737105</v>
      </c>
      <c r="FG8" s="17">
        <v>2470033.3184183789</v>
      </c>
      <c r="FH8" s="17">
        <v>1575062.809681355</v>
      </c>
      <c r="FI8" s="17">
        <v>19093659.339383293</v>
      </c>
      <c r="FJ8" s="17">
        <v>20919092.628923509</v>
      </c>
      <c r="FK8" s="17">
        <v>27371152.28253052</v>
      </c>
      <c r="FL8" s="17">
        <v>82740705.7524461</v>
      </c>
      <c r="FM8" s="17">
        <v>38413786.713422492</v>
      </c>
      <c r="FN8" s="17">
        <v>234202368.61197782</v>
      </c>
      <c r="FO8" s="17">
        <v>12024206.550000001</v>
      </c>
      <c r="FP8" s="17">
        <v>25771675.829999998</v>
      </c>
      <c r="FQ8" s="17">
        <v>10961367.58</v>
      </c>
      <c r="FR8" s="17">
        <v>3193288.0380844478</v>
      </c>
      <c r="FS8" s="17">
        <v>3268144.87</v>
      </c>
      <c r="FT8" s="17">
        <v>1330939.6599999999</v>
      </c>
      <c r="FU8" s="17">
        <v>9854741.8318912871</v>
      </c>
      <c r="FV8" s="17">
        <v>7950583.5370446481</v>
      </c>
      <c r="FW8" s="17">
        <v>3129994.2109765634</v>
      </c>
      <c r="FX8" s="17">
        <v>1395126.6952979509</v>
      </c>
      <c r="FY8" s="17">
        <v>226794011.06999996</v>
      </c>
      <c r="FZ8" s="11">
        <f>SUM(C8:FY8)</f>
        <v>9124883322.155901</v>
      </c>
      <c r="GA8" s="11"/>
    </row>
    <row r="9" spans="1:255" x14ac:dyDescent="0.25"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</row>
    <row r="10" spans="1:255" x14ac:dyDescent="0.25">
      <c r="A10" t="s">
        <v>397</v>
      </c>
      <c r="C10" s="18">
        <v>29011942.655704882</v>
      </c>
      <c r="D10" s="18">
        <v>110611126.42503007</v>
      </c>
      <c r="E10" s="18">
        <v>29531541.826713331</v>
      </c>
      <c r="F10" s="18">
        <v>79778883.311546445</v>
      </c>
      <c r="G10" s="18">
        <v>9731087.8117027897</v>
      </c>
      <c r="H10" s="18">
        <v>3455410.1781369136</v>
      </c>
      <c r="I10" s="18">
        <v>29012830.07023333</v>
      </c>
      <c r="J10" s="18">
        <v>4554143.386205229</v>
      </c>
      <c r="K10" s="18">
        <v>1335248.4678514181</v>
      </c>
      <c r="L10" s="18">
        <v>20131859.0611175</v>
      </c>
      <c r="M10" s="18">
        <v>6862023.0322554605</v>
      </c>
      <c r="N10" s="18">
        <v>161312662.96368015</v>
      </c>
      <c r="O10" s="18">
        <v>64953602.939083584</v>
      </c>
      <c r="P10" s="18">
        <v>1522398.1526461947</v>
      </c>
      <c r="Q10" s="18">
        <v>122183905.32513484</v>
      </c>
      <c r="R10" s="18">
        <v>1854170.2747306589</v>
      </c>
      <c r="S10" s="18">
        <v>10182639.834779313</v>
      </c>
      <c r="T10" s="18">
        <v>633630.36472488288</v>
      </c>
      <c r="U10" s="18">
        <v>640938.71556924819</v>
      </c>
      <c r="V10" s="18">
        <v>946015.07521129842</v>
      </c>
      <c r="W10" s="18">
        <v>183491.48837933262</v>
      </c>
      <c r="X10" s="18">
        <v>253296.87848137179</v>
      </c>
      <c r="Y10" s="18">
        <v>1684015.5824361576</v>
      </c>
      <c r="Z10" s="18">
        <v>592239.28567065019</v>
      </c>
      <c r="AA10" s="18">
        <v>149213786.68545696</v>
      </c>
      <c r="AB10" s="18">
        <v>233744913.5044198</v>
      </c>
      <c r="AC10" s="18">
        <v>7773486.2567451214</v>
      </c>
      <c r="AD10" s="18">
        <v>8823986.3950358517</v>
      </c>
      <c r="AE10" s="18">
        <v>562363.75222950173</v>
      </c>
      <c r="AF10" s="18">
        <v>982777.46563040221</v>
      </c>
      <c r="AG10" s="18">
        <v>4763146.6932060458</v>
      </c>
      <c r="AH10" s="18">
        <v>772440.19722275098</v>
      </c>
      <c r="AI10" s="18">
        <v>287616.23418271146</v>
      </c>
      <c r="AJ10" s="18">
        <v>717964.20440912177</v>
      </c>
      <c r="AK10" s="18">
        <v>1097718.7002704768</v>
      </c>
      <c r="AL10" s="18">
        <v>1911685.1619982957</v>
      </c>
      <c r="AM10" s="18">
        <v>1125215.3114815103</v>
      </c>
      <c r="AN10" s="18">
        <v>3289943.3664297778</v>
      </c>
      <c r="AO10" s="18">
        <v>11514255.60740765</v>
      </c>
      <c r="AP10" s="18">
        <v>678531491.985551</v>
      </c>
      <c r="AQ10" s="18">
        <v>1872135.0981348278</v>
      </c>
      <c r="AR10" s="18">
        <v>293405887.46503884</v>
      </c>
      <c r="AS10" s="18">
        <v>54067858.277270943</v>
      </c>
      <c r="AT10" s="18">
        <v>9288208.0546512753</v>
      </c>
      <c r="AU10" s="18">
        <v>1371261.8849949217</v>
      </c>
      <c r="AV10" s="18">
        <v>1252188.4028024659</v>
      </c>
      <c r="AW10" s="18">
        <v>725211.04400019685</v>
      </c>
      <c r="AX10" s="18">
        <v>605491.32265712298</v>
      </c>
      <c r="AY10" s="18">
        <v>1605916.7937143918</v>
      </c>
      <c r="AZ10" s="18">
        <v>16014052.763628311</v>
      </c>
      <c r="BA10" s="18">
        <v>21338017.518231865</v>
      </c>
      <c r="BB10" s="18">
        <v>5721750.9594345363</v>
      </c>
      <c r="BC10" s="18">
        <v>92445697.377273351</v>
      </c>
      <c r="BD10" s="18">
        <v>15208468.609824689</v>
      </c>
      <c r="BE10" s="18">
        <v>4805588.1619271785</v>
      </c>
      <c r="BF10" s="18">
        <v>73429053.997861803</v>
      </c>
      <c r="BG10" s="18">
        <v>1450162.1524713049</v>
      </c>
      <c r="BH10" s="18">
        <v>1796015.0224034744</v>
      </c>
      <c r="BI10" s="18">
        <v>625303.53425532533</v>
      </c>
      <c r="BJ10" s="18">
        <v>22633843.796848822</v>
      </c>
      <c r="BK10" s="18">
        <v>43219777.455244623</v>
      </c>
      <c r="BL10" s="18">
        <v>223677.70485694514</v>
      </c>
      <c r="BM10" s="18">
        <v>954808.37378012261</v>
      </c>
      <c r="BN10" s="18">
        <v>8897336.3618571069</v>
      </c>
      <c r="BO10" s="18">
        <v>3199152.1942143752</v>
      </c>
      <c r="BP10" s="18">
        <v>1896868.8528103959</v>
      </c>
      <c r="BQ10" s="18">
        <v>39883574.528297678</v>
      </c>
      <c r="BR10" s="18">
        <v>9282555.7708447929</v>
      </c>
      <c r="BS10" s="18">
        <v>5243318.7831249023</v>
      </c>
      <c r="BT10" s="18">
        <v>2748358.6975331772</v>
      </c>
      <c r="BU10" s="18">
        <v>2180622.3456054181</v>
      </c>
      <c r="BV10" s="18">
        <v>12754421.134199999</v>
      </c>
      <c r="BW10" s="18">
        <v>16139770.698932428</v>
      </c>
      <c r="BX10" s="18">
        <v>1102015.733845887</v>
      </c>
      <c r="BY10" s="18">
        <v>3009036.0405989164</v>
      </c>
      <c r="BZ10" s="18">
        <v>887009.26595519716</v>
      </c>
      <c r="CA10" s="18">
        <v>2515020.0252068243</v>
      </c>
      <c r="CB10" s="18">
        <v>369666122.67536503</v>
      </c>
      <c r="CC10" s="18">
        <v>564532.36813850771</v>
      </c>
      <c r="CD10" s="18">
        <v>429443.21963977534</v>
      </c>
      <c r="CE10" s="18">
        <v>1182670.8326398151</v>
      </c>
      <c r="CF10" s="18">
        <v>833826.77073929342</v>
      </c>
      <c r="CG10" s="18">
        <v>630931.51093945233</v>
      </c>
      <c r="CH10" s="18">
        <v>444647.9817600036</v>
      </c>
      <c r="CI10" s="18">
        <v>2857317.3298005345</v>
      </c>
      <c r="CJ10" s="18">
        <v>9789457.9638963118</v>
      </c>
      <c r="CK10" s="18">
        <v>14903015.554122757</v>
      </c>
      <c r="CL10" s="18">
        <v>2750848.257060437</v>
      </c>
      <c r="CM10" s="18">
        <v>1625561.9970394585</v>
      </c>
      <c r="CN10" s="18">
        <v>123208945.21338651</v>
      </c>
      <c r="CO10" s="18">
        <v>80615208.721823454</v>
      </c>
      <c r="CP10" s="18">
        <v>9909836.9805583712</v>
      </c>
      <c r="CQ10" s="18">
        <v>2365906.0983060137</v>
      </c>
      <c r="CR10" s="18">
        <v>552387.52844044089</v>
      </c>
      <c r="CS10" s="18">
        <v>1455685.8699187743</v>
      </c>
      <c r="CT10" s="18">
        <v>630215.57990428631</v>
      </c>
      <c r="CU10" s="18">
        <v>466604.46440585022</v>
      </c>
      <c r="CV10" s="18">
        <v>364780.89847639488</v>
      </c>
      <c r="CW10" s="18">
        <v>1380072.2687839577</v>
      </c>
      <c r="CX10" s="18">
        <v>2125327.0535831503</v>
      </c>
      <c r="CY10" s="18">
        <v>177229.63782632627</v>
      </c>
      <c r="CZ10" s="18">
        <v>6933840.9378183698</v>
      </c>
      <c r="DA10" s="18">
        <v>1415371.8167515015</v>
      </c>
      <c r="DB10" s="18">
        <v>1121382.5311282044</v>
      </c>
      <c r="DC10" s="18">
        <v>1417897.5488875504</v>
      </c>
      <c r="DD10" s="18">
        <v>1363299.7172947798</v>
      </c>
      <c r="DE10" s="18">
        <v>2989945.9943209304</v>
      </c>
      <c r="DF10" s="18">
        <v>67596192.924312919</v>
      </c>
      <c r="DG10" s="18">
        <v>1211110.8237477608</v>
      </c>
      <c r="DH10" s="18">
        <v>9309659.4423837569</v>
      </c>
      <c r="DI10" s="18">
        <v>11877174.766743043</v>
      </c>
      <c r="DJ10" s="18">
        <v>1449070.1190883268</v>
      </c>
      <c r="DK10" s="18">
        <v>959222.39455910155</v>
      </c>
      <c r="DL10" s="18">
        <v>18402391.657426003</v>
      </c>
      <c r="DM10" s="18">
        <v>586846.11376535159</v>
      </c>
      <c r="DN10" s="18">
        <v>6860166.6609643484</v>
      </c>
      <c r="DO10" s="18">
        <v>8327960.0455120131</v>
      </c>
      <c r="DP10" s="18">
        <v>848883.85089120432</v>
      </c>
      <c r="DQ10" s="18">
        <v>9016773.7337999996</v>
      </c>
      <c r="DR10" s="18">
        <v>2150963.2863256424</v>
      </c>
      <c r="DS10" s="18">
        <v>993777.79131545511</v>
      </c>
      <c r="DT10" s="18">
        <v>273855.82441280782</v>
      </c>
      <c r="DU10" s="18">
        <v>775619.75048475992</v>
      </c>
      <c r="DV10" s="18">
        <v>228112.10308211349</v>
      </c>
      <c r="DW10" s="18">
        <v>481927.80904324068</v>
      </c>
      <c r="DX10" s="18">
        <v>1871685.0018114005</v>
      </c>
      <c r="DY10" s="18">
        <v>2431831.9725011825</v>
      </c>
      <c r="DZ10" s="18">
        <v>4441230.8007853329</v>
      </c>
      <c r="EA10" s="18">
        <v>6122766.161389675</v>
      </c>
      <c r="EB10" s="18">
        <v>2144574.2651795959</v>
      </c>
      <c r="EC10" s="18">
        <v>961014.76005427958</v>
      </c>
      <c r="ED10" s="18">
        <v>21337944.617699999</v>
      </c>
      <c r="EE10" s="18">
        <v>459649.17915821029</v>
      </c>
      <c r="EF10" s="18">
        <v>2144784.6933786427</v>
      </c>
      <c r="EG10" s="18">
        <v>725616.6981398639</v>
      </c>
      <c r="EH10" s="18">
        <v>342262.66078852396</v>
      </c>
      <c r="EI10" s="18">
        <v>33384203.793364085</v>
      </c>
      <c r="EJ10" s="18">
        <v>23769384.495112162</v>
      </c>
      <c r="EK10" s="18">
        <v>3331283.4515756299</v>
      </c>
      <c r="EL10" s="18">
        <v>1486849.6366200459</v>
      </c>
      <c r="EM10" s="18">
        <v>2090166.49812782</v>
      </c>
      <c r="EN10" s="18">
        <v>1913957.1642838267</v>
      </c>
      <c r="EO10" s="18">
        <v>1255667.1010725903</v>
      </c>
      <c r="EP10" s="18">
        <v>3392510.8758249045</v>
      </c>
      <c r="EQ10" s="18">
        <v>9982739.7074281983</v>
      </c>
      <c r="ER10" s="18">
        <v>2763803.7268808847</v>
      </c>
      <c r="ES10" s="18">
        <v>739902.17521512357</v>
      </c>
      <c r="ET10" s="18">
        <v>901496.01098420867</v>
      </c>
      <c r="EU10" s="18">
        <v>1037386.8163472274</v>
      </c>
      <c r="EV10" s="18">
        <v>788122.72182642983</v>
      </c>
      <c r="EW10" s="18">
        <v>8010481.54588285</v>
      </c>
      <c r="EX10" s="18">
        <v>398998.05247890594</v>
      </c>
      <c r="EY10" s="18">
        <v>813702.02152892866</v>
      </c>
      <c r="EZ10" s="18">
        <v>697825.33195595408</v>
      </c>
      <c r="FA10" s="18">
        <v>37393068.904554859</v>
      </c>
      <c r="FB10" s="18">
        <v>3904718.9426919995</v>
      </c>
      <c r="FC10" s="18">
        <v>11057184.728167867</v>
      </c>
      <c r="FD10" s="18">
        <v>1341143.3419764237</v>
      </c>
      <c r="FE10" s="18">
        <v>539835.66788516415</v>
      </c>
      <c r="FF10" s="18">
        <v>565235.94616398856</v>
      </c>
      <c r="FG10" s="18">
        <v>611718.33286717348</v>
      </c>
      <c r="FH10" s="18">
        <v>857729.50044567662</v>
      </c>
      <c r="FI10" s="18">
        <v>18687654.567683294</v>
      </c>
      <c r="FJ10" s="18">
        <v>20309584.299123511</v>
      </c>
      <c r="FK10" s="18">
        <v>26656308.602830522</v>
      </c>
      <c r="FL10" s="18">
        <v>62524426.784174241</v>
      </c>
      <c r="FM10" s="18">
        <v>20333257.696074661</v>
      </c>
      <c r="FN10" s="18">
        <v>95379962.992507234</v>
      </c>
      <c r="FO10" s="18">
        <v>11502710.8035</v>
      </c>
      <c r="FP10" s="18">
        <v>25007720.555499997</v>
      </c>
      <c r="FQ10" s="18">
        <v>10648217.374014918</v>
      </c>
      <c r="FR10" s="18">
        <v>3100314.0992844477</v>
      </c>
      <c r="FS10" s="18">
        <v>3197406.6742000002</v>
      </c>
      <c r="FT10" s="18">
        <v>1241843.4342999998</v>
      </c>
      <c r="FU10" s="18">
        <v>3411136.5974964602</v>
      </c>
      <c r="FV10" s="18">
        <v>2423091.4575858298</v>
      </c>
      <c r="FW10" s="18">
        <v>549716.42571030022</v>
      </c>
      <c r="FX10" s="18">
        <v>367789.46769313887</v>
      </c>
      <c r="FY10" s="18">
        <v>0</v>
      </c>
      <c r="FZ10" s="11">
        <f>SUM(C10:FY10)</f>
        <v>3856746974.3874812</v>
      </c>
      <c r="GA10" s="11"/>
    </row>
    <row r="11" spans="1:255" x14ac:dyDescent="0.25">
      <c r="A11" s="15" t="s">
        <v>398</v>
      </c>
      <c r="C11" s="19">
        <v>1152688.9856</v>
      </c>
      <c r="D11" s="19">
        <v>5054552.9178999998</v>
      </c>
      <c r="E11" s="19">
        <v>1436452.7290000001</v>
      </c>
      <c r="F11" s="19">
        <v>2425447.6874000002</v>
      </c>
      <c r="G11" s="19">
        <v>459416.70920000004</v>
      </c>
      <c r="H11" s="19">
        <v>162883.15969999999</v>
      </c>
      <c r="I11" s="19">
        <v>1549072.8672</v>
      </c>
      <c r="J11" s="19">
        <v>562726.41989999998</v>
      </c>
      <c r="K11" s="19">
        <v>138714.91010000001</v>
      </c>
      <c r="L11" s="19">
        <v>995474.83260000008</v>
      </c>
      <c r="M11" s="19">
        <v>399130.23240000004</v>
      </c>
      <c r="N11" s="19">
        <v>11527055.3358</v>
      </c>
      <c r="O11" s="19">
        <v>4365365.8481000001</v>
      </c>
      <c r="P11" s="19">
        <v>91787.53330000001</v>
      </c>
      <c r="Q11" s="19">
        <v>6293323.9062999999</v>
      </c>
      <c r="R11" s="19">
        <v>119844.54789999999</v>
      </c>
      <c r="S11" s="19">
        <v>854999.69370000006</v>
      </c>
      <c r="T11" s="19">
        <v>49295.810300000005</v>
      </c>
      <c r="U11" s="19">
        <v>50012.927199999998</v>
      </c>
      <c r="V11" s="19">
        <v>88462.291599999997</v>
      </c>
      <c r="W11" s="19">
        <v>23634.349100000003</v>
      </c>
      <c r="X11" s="19">
        <v>20602.1836</v>
      </c>
      <c r="Y11" s="19">
        <v>134452.698</v>
      </c>
      <c r="Z11" s="19">
        <v>59753.060400000002</v>
      </c>
      <c r="AA11" s="19">
        <v>5887281.5087000001</v>
      </c>
      <c r="AB11" s="19">
        <v>11888761.7851</v>
      </c>
      <c r="AC11" s="19">
        <v>795060.39900000009</v>
      </c>
      <c r="AD11" s="19">
        <v>631118.4817</v>
      </c>
      <c r="AE11" s="19">
        <v>47201.089000000007</v>
      </c>
      <c r="AF11" s="19">
        <v>65858.900399999999</v>
      </c>
      <c r="AG11" s="19">
        <v>312399.3811</v>
      </c>
      <c r="AH11" s="19">
        <v>159271.23809999999</v>
      </c>
      <c r="AI11" s="19">
        <v>51471.046699999999</v>
      </c>
      <c r="AJ11" s="19">
        <v>117410.70939999999</v>
      </c>
      <c r="AK11" s="19">
        <v>76110.675799999997</v>
      </c>
      <c r="AL11" s="19">
        <v>86760.978800000012</v>
      </c>
      <c r="AM11" s="19">
        <v>109301.6018</v>
      </c>
      <c r="AN11" s="19">
        <v>401932.11050000001</v>
      </c>
      <c r="AO11" s="19">
        <v>1557087.5547</v>
      </c>
      <c r="AP11" s="19">
        <v>35337211.541099995</v>
      </c>
      <c r="AQ11" s="19">
        <v>112589.9283</v>
      </c>
      <c r="AR11" s="19">
        <v>19533486.664799999</v>
      </c>
      <c r="AS11" s="19">
        <v>2440060.5755000003</v>
      </c>
      <c r="AT11" s="19">
        <v>1251574.7844999998</v>
      </c>
      <c r="AU11" s="19">
        <v>173594.72710000002</v>
      </c>
      <c r="AV11" s="19">
        <v>165071.86850000001</v>
      </c>
      <c r="AW11" s="19">
        <v>101232.5818</v>
      </c>
      <c r="AX11" s="19">
        <v>66618.968300000008</v>
      </c>
      <c r="AY11" s="19">
        <v>155377.70420000001</v>
      </c>
      <c r="AZ11" s="19">
        <v>1517225.638</v>
      </c>
      <c r="BA11" s="19">
        <v>1837636.3694</v>
      </c>
      <c r="BB11" s="19">
        <v>438418.30520000006</v>
      </c>
      <c r="BC11" s="19">
        <v>8452501.8028999995</v>
      </c>
      <c r="BD11" s="19">
        <v>1366270.0122</v>
      </c>
      <c r="BE11" s="19">
        <v>400334.35389999999</v>
      </c>
      <c r="BF11" s="19">
        <v>7032351.3062000005</v>
      </c>
      <c r="BG11" s="19">
        <v>83793.270700000008</v>
      </c>
      <c r="BH11" s="19">
        <v>130168.52630000001</v>
      </c>
      <c r="BI11" s="19">
        <v>42159.970300000001</v>
      </c>
      <c r="BJ11" s="19">
        <v>1655625.4402000001</v>
      </c>
      <c r="BK11" s="19">
        <v>3370504.8955000001</v>
      </c>
      <c r="BL11" s="19">
        <v>17665.3652</v>
      </c>
      <c r="BM11" s="19">
        <v>73466.614300000001</v>
      </c>
      <c r="BN11" s="19">
        <v>1211374.3171000001</v>
      </c>
      <c r="BO11" s="19">
        <v>384074.78420000005</v>
      </c>
      <c r="BP11" s="19">
        <v>105716.31600000001</v>
      </c>
      <c r="BQ11" s="19">
        <v>1643988.3251</v>
      </c>
      <c r="BR11" s="19">
        <v>288217.82390000002</v>
      </c>
      <c r="BS11" s="19">
        <v>294797.69049999997</v>
      </c>
      <c r="BT11" s="19">
        <v>134142.32810000001</v>
      </c>
      <c r="BU11" s="19">
        <v>112935.13279999999</v>
      </c>
      <c r="BV11" s="19">
        <v>679268.37580000004</v>
      </c>
      <c r="BW11" s="19">
        <v>801501.79240000003</v>
      </c>
      <c r="BX11" s="19">
        <v>86496.917700000005</v>
      </c>
      <c r="BY11" s="19">
        <v>281711.8701</v>
      </c>
      <c r="BZ11" s="19">
        <v>100483.0817</v>
      </c>
      <c r="CA11" s="19">
        <v>330512.85810000001</v>
      </c>
      <c r="CB11" s="19">
        <v>24047453.744100001</v>
      </c>
      <c r="CC11" s="19">
        <v>88410.420800000007</v>
      </c>
      <c r="CD11" s="19">
        <v>74117.77</v>
      </c>
      <c r="CE11" s="19">
        <v>103953.2032</v>
      </c>
      <c r="CF11" s="19">
        <v>52325.328700000005</v>
      </c>
      <c r="CG11" s="19">
        <v>64587.530200000001</v>
      </c>
      <c r="CH11" s="19">
        <v>43258.990599999997</v>
      </c>
      <c r="CI11" s="19">
        <v>253690.94670000003</v>
      </c>
      <c r="CJ11" s="19">
        <v>310206.32569999999</v>
      </c>
      <c r="CK11" s="19">
        <v>1553657.6340999999</v>
      </c>
      <c r="CL11" s="19">
        <v>233822.19520000002</v>
      </c>
      <c r="CM11" s="19">
        <v>60748.751100000001</v>
      </c>
      <c r="CN11" s="19">
        <v>8479455.9862000011</v>
      </c>
      <c r="CO11" s="19">
        <v>4500724.4104999993</v>
      </c>
      <c r="CP11" s="19">
        <v>709462.72279999999</v>
      </c>
      <c r="CQ11" s="19">
        <v>318862.81650000002</v>
      </c>
      <c r="CR11" s="19">
        <v>50671.674000000006</v>
      </c>
      <c r="CS11" s="19">
        <v>226519.59820000001</v>
      </c>
      <c r="CT11" s="19">
        <v>83455.193800000008</v>
      </c>
      <c r="CU11" s="19">
        <v>49502.057500000003</v>
      </c>
      <c r="CV11" s="19">
        <v>59051.8364</v>
      </c>
      <c r="CW11" s="19">
        <v>121930.66869999999</v>
      </c>
      <c r="CX11" s="19">
        <v>228392.0558</v>
      </c>
      <c r="CY11" s="19">
        <v>18418.202499999999</v>
      </c>
      <c r="CZ11" s="19">
        <v>676402.23599999992</v>
      </c>
      <c r="DA11" s="19">
        <v>137869.8363</v>
      </c>
      <c r="DB11" s="19">
        <v>92953.462400000004</v>
      </c>
      <c r="DC11" s="19">
        <v>124581.35310000001</v>
      </c>
      <c r="DD11" s="19">
        <v>73965</v>
      </c>
      <c r="DE11" s="19">
        <v>373449.19090000005</v>
      </c>
      <c r="DF11" s="19">
        <v>7046853.2427000003</v>
      </c>
      <c r="DG11" s="19">
        <v>113077.2831</v>
      </c>
      <c r="DH11" s="19">
        <v>901353.9682</v>
      </c>
      <c r="DI11" s="19">
        <v>1303313.7548</v>
      </c>
      <c r="DJ11" s="19">
        <v>175028.51800000001</v>
      </c>
      <c r="DK11" s="19">
        <v>79566.305200000003</v>
      </c>
      <c r="DL11" s="19">
        <v>2201960.8314999999</v>
      </c>
      <c r="DM11" s="19">
        <v>85336.087100000004</v>
      </c>
      <c r="DN11" s="19">
        <v>612535.69550000003</v>
      </c>
      <c r="DO11" s="19">
        <v>715967.72900000005</v>
      </c>
      <c r="DP11" s="19">
        <v>74291.324999999997</v>
      </c>
      <c r="DQ11" s="19">
        <v>389001.6862</v>
      </c>
      <c r="DR11" s="19">
        <v>348161.1974</v>
      </c>
      <c r="DS11" s="19">
        <v>229691.94670000003</v>
      </c>
      <c r="DT11" s="19">
        <v>50685.599600000001</v>
      </c>
      <c r="DU11" s="19">
        <v>105476.25390000001</v>
      </c>
      <c r="DV11" s="19">
        <v>47939.938900000001</v>
      </c>
      <c r="DW11" s="19">
        <v>99853.071899999995</v>
      </c>
      <c r="DX11" s="19">
        <v>139102.2519</v>
      </c>
      <c r="DY11" s="19">
        <v>189570.10949999999</v>
      </c>
      <c r="DZ11" s="19">
        <v>337929.93960000004</v>
      </c>
      <c r="EA11" s="19">
        <v>622288.29170000006</v>
      </c>
      <c r="EB11" s="19">
        <v>245659.77920000002</v>
      </c>
      <c r="EC11" s="19">
        <v>130338.71320000001</v>
      </c>
      <c r="ED11" s="19">
        <v>618368.13230000006</v>
      </c>
      <c r="EE11" s="19">
        <v>68115.259600000005</v>
      </c>
      <c r="EF11" s="19">
        <v>291459.57380000001</v>
      </c>
      <c r="EG11" s="19">
        <v>154052.01180000001</v>
      </c>
      <c r="EH11" s="19">
        <v>41437.219299999997</v>
      </c>
      <c r="EI11" s="19">
        <v>3221057.4266000004</v>
      </c>
      <c r="EJ11" s="19">
        <v>3225096.7157999999</v>
      </c>
      <c r="EK11" s="19">
        <v>110865.88340000001</v>
      </c>
      <c r="EL11" s="19">
        <v>58004.697200000002</v>
      </c>
      <c r="EM11" s="19">
        <v>229129.91690000001</v>
      </c>
      <c r="EN11" s="19">
        <v>240896.90469999998</v>
      </c>
      <c r="EO11" s="19">
        <v>219884.10130000001</v>
      </c>
      <c r="EP11" s="19">
        <v>222393.4388</v>
      </c>
      <c r="EQ11" s="19">
        <v>813660.13900000008</v>
      </c>
      <c r="ER11" s="19">
        <v>238263.92600000001</v>
      </c>
      <c r="ES11" s="19">
        <v>92656.863599999997</v>
      </c>
      <c r="ET11" s="19">
        <v>115783.96859999999</v>
      </c>
      <c r="EU11" s="19">
        <v>229206.63130000001</v>
      </c>
      <c r="EV11" s="19">
        <v>42198.986700000001</v>
      </c>
      <c r="EW11" s="19">
        <v>333455.66080000001</v>
      </c>
      <c r="EX11" s="19">
        <v>88997.603199999998</v>
      </c>
      <c r="EY11" s="19">
        <v>88501.421300000002</v>
      </c>
      <c r="EZ11" s="19">
        <v>78621.887900000002</v>
      </c>
      <c r="FA11" s="19">
        <v>1511272.5985000001</v>
      </c>
      <c r="FB11" s="19">
        <v>406869.05499999999</v>
      </c>
      <c r="FC11" s="19">
        <v>849781.71370000008</v>
      </c>
      <c r="FD11" s="19">
        <v>132536.14610000001</v>
      </c>
      <c r="FE11" s="19">
        <v>54064.617599999998</v>
      </c>
      <c r="FF11" s="19">
        <v>79768.741400000014</v>
      </c>
      <c r="FG11" s="19">
        <v>54124.192800000004</v>
      </c>
      <c r="FH11" s="19">
        <v>103880.4749</v>
      </c>
      <c r="FI11" s="19">
        <v>406004.77170000004</v>
      </c>
      <c r="FJ11" s="19">
        <v>609508.32980000007</v>
      </c>
      <c r="FK11" s="19">
        <v>714843.67969999998</v>
      </c>
      <c r="FL11" s="19">
        <v>1883996.9475</v>
      </c>
      <c r="FM11" s="19">
        <v>516897.44540000003</v>
      </c>
      <c r="FN11" s="19">
        <v>3484361.6723000002</v>
      </c>
      <c r="FO11" s="19">
        <v>521495.74650000001</v>
      </c>
      <c r="FP11" s="19">
        <v>763955.27450000006</v>
      </c>
      <c r="FQ11" s="19">
        <v>313150.20990000002</v>
      </c>
      <c r="FR11" s="19">
        <v>92973.938800000004</v>
      </c>
      <c r="FS11" s="19">
        <v>70738.195800000001</v>
      </c>
      <c r="FT11" s="19">
        <v>89096.22570000001</v>
      </c>
      <c r="FU11" s="19">
        <v>246753.5465</v>
      </c>
      <c r="FV11" s="19">
        <v>240814.43260000003</v>
      </c>
      <c r="FW11" s="19">
        <v>45218.915800000002</v>
      </c>
      <c r="FX11" s="19">
        <v>38181.852800000001</v>
      </c>
      <c r="FY11" s="19">
        <v>0</v>
      </c>
      <c r="FZ11" s="11">
        <f>SUM(C11:FY11)</f>
        <v>235921623.68199998</v>
      </c>
      <c r="GA11" s="11"/>
    </row>
    <row r="12" spans="1:255" x14ac:dyDescent="0.25">
      <c r="A12" t="s">
        <v>0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7"/>
      <c r="FX12" s="15"/>
      <c r="FY12" s="17"/>
    </row>
    <row r="13" spans="1:255" x14ac:dyDescent="0.25">
      <c r="A13" t="s">
        <v>399</v>
      </c>
      <c r="C13" s="20">
        <v>42386061.764686011</v>
      </c>
      <c r="D13" s="20">
        <v>257837458.69148305</v>
      </c>
      <c r="E13" s="20">
        <v>31595023.842071455</v>
      </c>
      <c r="F13" s="20">
        <v>149117229.62131092</v>
      </c>
      <c r="G13" s="20">
        <v>4203413.6296758745</v>
      </c>
      <c r="H13" s="20">
        <v>8820126.901096357</v>
      </c>
      <c r="I13" s="20">
        <v>55315910.781586297</v>
      </c>
      <c r="J13" s="20">
        <v>17299988.507694785</v>
      </c>
      <c r="K13" s="20">
        <v>2362627.7370477146</v>
      </c>
      <c r="L13" s="20">
        <v>3734450.5502133863</v>
      </c>
      <c r="M13" s="20">
        <v>6322200.9003140004</v>
      </c>
      <c r="N13" s="20">
        <v>374235737.93462557</v>
      </c>
      <c r="O13" s="20">
        <v>67406860.904242814</v>
      </c>
      <c r="P13" s="20">
        <v>2970460.6880526869</v>
      </c>
      <c r="Q13" s="20">
        <v>291304109.50202703</v>
      </c>
      <c r="R13" s="20">
        <v>52098668.013194963</v>
      </c>
      <c r="S13" s="20">
        <v>6625735.6797360247</v>
      </c>
      <c r="T13" s="20">
        <v>2214920.8204707541</v>
      </c>
      <c r="U13" s="20">
        <v>451994.55641350296</v>
      </c>
      <c r="V13" s="20">
        <v>2803131.01638282</v>
      </c>
      <c r="W13" s="20">
        <v>2274768.4366841302</v>
      </c>
      <c r="X13" s="20">
        <v>763401.76381626667</v>
      </c>
      <c r="Y13" s="20">
        <v>6576577.9291279456</v>
      </c>
      <c r="Z13" s="20">
        <v>2761332.8918155185</v>
      </c>
      <c r="AA13" s="20">
        <v>168355528.70593819</v>
      </c>
      <c r="AB13" s="20">
        <v>47078613.247510359</v>
      </c>
      <c r="AC13" s="20">
        <v>1648590.6013626615</v>
      </c>
      <c r="AD13" s="20">
        <v>3404993.7321053799</v>
      </c>
      <c r="AE13" s="20">
        <v>1246799.9323894293</v>
      </c>
      <c r="AF13" s="20">
        <v>2059812.1191458951</v>
      </c>
      <c r="AG13" s="20">
        <v>2309260.8524027662</v>
      </c>
      <c r="AH13" s="20">
        <v>9851606.7464163359</v>
      </c>
      <c r="AI13" s="20">
        <v>4321120.1298579229</v>
      </c>
      <c r="AJ13" s="20">
        <v>2066272.6616590135</v>
      </c>
      <c r="AK13" s="20">
        <v>2057633.4685550926</v>
      </c>
      <c r="AL13" s="20">
        <v>2019271.9113805045</v>
      </c>
      <c r="AM13" s="20">
        <v>3661478.0379293277</v>
      </c>
      <c r="AN13" s="20">
        <v>786900.34579478996</v>
      </c>
      <c r="AO13" s="20">
        <v>32929678.687920269</v>
      </c>
      <c r="AP13" s="20">
        <v>218452005.30356148</v>
      </c>
      <c r="AQ13" s="20">
        <v>1950975.4231292873</v>
      </c>
      <c r="AR13" s="20">
        <v>318285788.17449594</v>
      </c>
      <c r="AS13" s="20">
        <v>14710219.359560456</v>
      </c>
      <c r="AT13" s="20">
        <v>14133473.031458616</v>
      </c>
      <c r="AU13" s="20">
        <v>2712279.1856267322</v>
      </c>
      <c r="AV13" s="20">
        <v>3386869.8865143727</v>
      </c>
      <c r="AW13" s="20">
        <v>3101672.4876880981</v>
      </c>
      <c r="AX13" s="20">
        <v>814762.06229610648</v>
      </c>
      <c r="AY13" s="20">
        <v>3719438.2434493857</v>
      </c>
      <c r="AZ13" s="20">
        <v>114491766.20026694</v>
      </c>
      <c r="BA13" s="20">
        <v>70393273.731083468</v>
      </c>
      <c r="BB13" s="20">
        <v>73144015.455968454</v>
      </c>
      <c r="BC13" s="20">
        <v>136772154.99064344</v>
      </c>
      <c r="BD13" s="20">
        <v>19708795.255951617</v>
      </c>
      <c r="BE13" s="20">
        <v>8765475.7963170931</v>
      </c>
      <c r="BF13" s="20">
        <v>176742381.84080273</v>
      </c>
      <c r="BG13" s="20">
        <v>9232532.6087425612</v>
      </c>
      <c r="BH13" s="20">
        <v>5206260.6938580405</v>
      </c>
      <c r="BI13" s="20">
        <v>3514287.1047423645</v>
      </c>
      <c r="BJ13" s="20">
        <v>39195105.27038905</v>
      </c>
      <c r="BK13" s="20">
        <v>250059863.90083936</v>
      </c>
      <c r="BL13" s="20">
        <v>2277868.2391557815</v>
      </c>
      <c r="BM13" s="20">
        <v>3429252.9572852589</v>
      </c>
      <c r="BN13" s="20">
        <v>23473771.793832984</v>
      </c>
      <c r="BO13" s="20">
        <v>10165584.9980797</v>
      </c>
      <c r="BP13" s="20">
        <v>1252341.6081855982</v>
      </c>
      <c r="BQ13" s="20">
        <v>21293006.735442128</v>
      </c>
      <c r="BR13" s="20">
        <v>36989034.021307282</v>
      </c>
      <c r="BS13" s="20">
        <v>7378131.862008797</v>
      </c>
      <c r="BT13" s="20">
        <v>2412095.5084196464</v>
      </c>
      <c r="BU13" s="20">
        <v>3057741.736043998</v>
      </c>
      <c r="BV13" s="20">
        <v>4.6566128730773926E-10</v>
      </c>
      <c r="BW13" s="20">
        <v>3901100.8423058675</v>
      </c>
      <c r="BX13" s="20">
        <v>548612.32417249389</v>
      </c>
      <c r="BY13" s="20">
        <v>2198501.9907286479</v>
      </c>
      <c r="BZ13" s="20">
        <v>2436698.1465916992</v>
      </c>
      <c r="CA13" s="20">
        <v>195671.630419778</v>
      </c>
      <c r="CB13" s="20">
        <v>389341771.77560228</v>
      </c>
      <c r="CC13" s="20">
        <v>2496081.8169658552</v>
      </c>
      <c r="CD13" s="20">
        <v>2826379.1377541227</v>
      </c>
      <c r="CE13" s="20">
        <v>1451077.7105886843</v>
      </c>
      <c r="CF13" s="20">
        <v>1448023.0216488622</v>
      </c>
      <c r="CG13" s="20">
        <v>2635391.6827327749</v>
      </c>
      <c r="CH13" s="20">
        <v>1653257.3777039472</v>
      </c>
      <c r="CI13" s="20">
        <v>4734695.9787295619</v>
      </c>
      <c r="CJ13" s="20">
        <v>447419.98262630211</v>
      </c>
      <c r="CK13" s="20">
        <v>39110474.82811372</v>
      </c>
      <c r="CL13" s="20">
        <v>11572999.900276043</v>
      </c>
      <c r="CM13" s="20">
        <v>7432898.4537229305</v>
      </c>
      <c r="CN13" s="20">
        <v>166292260.89219201</v>
      </c>
      <c r="CO13" s="20">
        <v>63312418.13810461</v>
      </c>
      <c r="CP13" s="20">
        <v>672187.30581566843</v>
      </c>
      <c r="CQ13" s="20">
        <v>6983386.5802142853</v>
      </c>
      <c r="CR13" s="20">
        <v>3122721.0306240348</v>
      </c>
      <c r="CS13" s="20">
        <v>2638406.6797190481</v>
      </c>
      <c r="CT13" s="20">
        <v>1424375.6871440564</v>
      </c>
      <c r="CU13" s="20">
        <v>4010680.360876773</v>
      </c>
      <c r="CV13" s="20">
        <v>555490.38972829038</v>
      </c>
      <c r="CW13" s="20">
        <v>1762916.3613508337</v>
      </c>
      <c r="CX13" s="20">
        <v>3090995.1358051752</v>
      </c>
      <c r="CY13" s="20">
        <v>874252.99753682839</v>
      </c>
      <c r="CZ13" s="20">
        <v>12488973.718164949</v>
      </c>
      <c r="DA13" s="20">
        <v>1778707.3368582823</v>
      </c>
      <c r="DB13" s="20">
        <v>3095472.9759588535</v>
      </c>
      <c r="DC13" s="20">
        <v>1503345.4225886748</v>
      </c>
      <c r="DD13" s="20">
        <v>1386491.9370468769</v>
      </c>
      <c r="DE13" s="20">
        <v>934824.22539016535</v>
      </c>
      <c r="DF13" s="20">
        <v>128881809.64246942</v>
      </c>
      <c r="DG13" s="20">
        <v>532740.23193361622</v>
      </c>
      <c r="DH13" s="20">
        <v>9438327.2342976332</v>
      </c>
      <c r="DI13" s="20">
        <v>12378384.409845212</v>
      </c>
      <c r="DJ13" s="20">
        <v>5650307.4218176035</v>
      </c>
      <c r="DK13" s="20">
        <v>4484094.1637620237</v>
      </c>
      <c r="DL13" s="20">
        <v>39840144.211806245</v>
      </c>
      <c r="DM13" s="20">
        <v>3458630.457818571</v>
      </c>
      <c r="DN13" s="20">
        <v>7134913.9881267529</v>
      </c>
      <c r="DO13" s="20">
        <v>25359911.220574755</v>
      </c>
      <c r="DP13" s="20">
        <v>2672000.9177630683</v>
      </c>
      <c r="DQ13" s="20">
        <v>3.4924596548080444E-10</v>
      </c>
      <c r="DR13" s="20">
        <v>12776731.229150359</v>
      </c>
      <c r="DS13" s="20">
        <v>6851391.6714151613</v>
      </c>
      <c r="DT13" s="20">
        <v>2904613.7350723855</v>
      </c>
      <c r="DU13" s="20">
        <v>3787093.6874800241</v>
      </c>
      <c r="DV13" s="20">
        <v>3275687.6369214305</v>
      </c>
      <c r="DW13" s="20">
        <v>3775548.4704653984</v>
      </c>
      <c r="DX13" s="20">
        <v>1318636.2755650142</v>
      </c>
      <c r="DY13" s="20">
        <v>2063012.5827680302</v>
      </c>
      <c r="DZ13" s="20">
        <v>3829089.5100249927</v>
      </c>
      <c r="EA13" s="20">
        <v>0</v>
      </c>
      <c r="EB13" s="20">
        <v>4238791.8939049141</v>
      </c>
      <c r="EC13" s="20">
        <v>2899768.7686210508</v>
      </c>
      <c r="ED13" s="20">
        <v>5.8207660913467407E-10</v>
      </c>
      <c r="EE13" s="20">
        <v>2864478.7486127042</v>
      </c>
      <c r="EF13" s="20">
        <v>13239205.764796361</v>
      </c>
      <c r="EG13" s="20">
        <v>2847339.3111805348</v>
      </c>
      <c r="EH13" s="20">
        <v>3235470.4571313411</v>
      </c>
      <c r="EI13" s="20">
        <v>120393708.9380645</v>
      </c>
      <c r="EJ13" s="20">
        <v>76073100.377376124</v>
      </c>
      <c r="EK13" s="20">
        <v>3949240.9814250721</v>
      </c>
      <c r="EL13" s="20">
        <v>3659088.7451080452</v>
      </c>
      <c r="EM13" s="20">
        <v>2629114.3982395059</v>
      </c>
      <c r="EN13" s="20">
        <v>8938389.0697114524</v>
      </c>
      <c r="EO13" s="20">
        <v>2919618.7421065443</v>
      </c>
      <c r="EP13" s="20">
        <v>1833914.9940196127</v>
      </c>
      <c r="EQ13" s="20">
        <v>16360479.657115242</v>
      </c>
      <c r="ER13" s="20">
        <v>1636321.453877137</v>
      </c>
      <c r="ES13" s="20">
        <v>2149572.7061034096</v>
      </c>
      <c r="ET13" s="20">
        <v>2660193.4615006582</v>
      </c>
      <c r="EU13" s="20">
        <v>5790303.8650212958</v>
      </c>
      <c r="EV13" s="20">
        <v>935654.45054849202</v>
      </c>
      <c r="EW13" s="20">
        <v>4010691.5992302033</v>
      </c>
      <c r="EX13" s="20">
        <v>2786292.6186532471</v>
      </c>
      <c r="EY13" s="20">
        <v>5189870.9023883566</v>
      </c>
      <c r="EZ13" s="20">
        <v>1661499.7511198842</v>
      </c>
      <c r="FA13" s="20">
        <v>45504.892261585454</v>
      </c>
      <c r="FB13" s="20">
        <v>100158.91165544809</v>
      </c>
      <c r="FC13" s="20">
        <v>9682769.10383402</v>
      </c>
      <c r="FD13" s="20">
        <v>3768640.8840530221</v>
      </c>
      <c r="FE13" s="20">
        <v>1197039.9064029758</v>
      </c>
      <c r="FF13" s="20">
        <v>2791130.7341097216</v>
      </c>
      <c r="FG13" s="20">
        <v>1804190.7927512054</v>
      </c>
      <c r="FH13" s="20">
        <v>613452.83433567837</v>
      </c>
      <c r="FI13" s="20">
        <v>0</v>
      </c>
      <c r="FJ13" s="20">
        <v>0</v>
      </c>
      <c r="FK13" s="20">
        <v>0</v>
      </c>
      <c r="FL13" s="20">
        <v>18332282.020771857</v>
      </c>
      <c r="FM13" s="20">
        <v>17563631.571947832</v>
      </c>
      <c r="FN13" s="20">
        <v>135338043.94717059</v>
      </c>
      <c r="FO13" s="20">
        <v>3.4924596548080444E-10</v>
      </c>
      <c r="FP13" s="20">
        <v>1.1641532182693481E-9</v>
      </c>
      <c r="FQ13" s="20">
        <v>0</v>
      </c>
      <c r="FR13" s="20">
        <v>1.1641532182693481E-10</v>
      </c>
      <c r="FS13" s="20">
        <v>0</v>
      </c>
      <c r="FT13" s="20">
        <v>5.8207660913467407E-11</v>
      </c>
      <c r="FU13" s="20">
        <v>6196851.6878948268</v>
      </c>
      <c r="FV13" s="20">
        <v>5286677.6468588179</v>
      </c>
      <c r="FW13" s="20">
        <v>2535058.8694662633</v>
      </c>
      <c r="FX13" s="20">
        <v>989155.37480481202</v>
      </c>
      <c r="FY13" s="20">
        <f>ROUND(FY8-FY10-FY11,2)</f>
        <v>226794011.06999999</v>
      </c>
      <c r="FZ13" s="11">
        <f>SUM(C13:FY13)</f>
        <v>5032214724.0903387</v>
      </c>
      <c r="GA13" s="11"/>
      <c r="GB13" s="11"/>
    </row>
    <row r="14" spans="1:255" x14ac:dyDescent="0.25">
      <c r="A14" t="s">
        <v>400</v>
      </c>
      <c r="C14" s="21">
        <v>12</v>
      </c>
      <c r="D14" s="21">
        <v>12</v>
      </c>
      <c r="E14" s="21">
        <v>12</v>
      </c>
      <c r="F14" s="21">
        <v>12</v>
      </c>
      <c r="G14" s="21">
        <v>12</v>
      </c>
      <c r="H14" s="21">
        <v>12</v>
      </c>
      <c r="I14" s="21">
        <v>12</v>
      </c>
      <c r="J14" s="21">
        <v>12</v>
      </c>
      <c r="K14" s="21">
        <v>12</v>
      </c>
      <c r="L14" s="21">
        <v>12</v>
      </c>
      <c r="M14" s="21">
        <v>12</v>
      </c>
      <c r="N14" s="21">
        <v>12</v>
      </c>
      <c r="O14" s="21">
        <v>12</v>
      </c>
      <c r="P14" s="21">
        <v>12</v>
      </c>
      <c r="Q14" s="21">
        <v>12</v>
      </c>
      <c r="R14" s="21">
        <v>12</v>
      </c>
      <c r="S14" s="21">
        <v>12</v>
      </c>
      <c r="T14" s="21">
        <v>12</v>
      </c>
      <c r="U14" s="21">
        <v>12</v>
      </c>
      <c r="V14" s="21">
        <v>12</v>
      </c>
      <c r="W14" s="21">
        <v>12</v>
      </c>
      <c r="X14" s="21">
        <v>12</v>
      </c>
      <c r="Y14" s="21">
        <v>12</v>
      </c>
      <c r="Z14" s="21">
        <v>12</v>
      </c>
      <c r="AA14" s="21">
        <v>12</v>
      </c>
      <c r="AB14" s="21">
        <v>12</v>
      </c>
      <c r="AC14" s="21">
        <v>12</v>
      </c>
      <c r="AD14" s="21">
        <v>12</v>
      </c>
      <c r="AE14" s="21">
        <v>12</v>
      </c>
      <c r="AF14" s="21">
        <v>12</v>
      </c>
      <c r="AG14" s="21">
        <v>12</v>
      </c>
      <c r="AH14" s="21">
        <v>12</v>
      </c>
      <c r="AI14" s="21">
        <v>12</v>
      </c>
      <c r="AJ14" s="21">
        <v>12</v>
      </c>
      <c r="AK14" s="21">
        <v>12</v>
      </c>
      <c r="AL14" s="21">
        <v>12</v>
      </c>
      <c r="AM14" s="21">
        <v>12</v>
      </c>
      <c r="AN14" s="21">
        <v>12</v>
      </c>
      <c r="AO14" s="21">
        <v>12</v>
      </c>
      <c r="AP14" s="21">
        <v>12</v>
      </c>
      <c r="AQ14" s="21">
        <v>12</v>
      </c>
      <c r="AR14" s="21">
        <v>12</v>
      </c>
      <c r="AS14" s="21">
        <v>12</v>
      </c>
      <c r="AT14" s="21">
        <v>12</v>
      </c>
      <c r="AU14" s="21">
        <v>12</v>
      </c>
      <c r="AV14" s="21">
        <v>12</v>
      </c>
      <c r="AW14" s="21">
        <v>12</v>
      </c>
      <c r="AX14" s="21">
        <v>12</v>
      </c>
      <c r="AY14" s="21">
        <v>12</v>
      </c>
      <c r="AZ14" s="21">
        <v>12</v>
      </c>
      <c r="BA14" s="21">
        <v>12</v>
      </c>
      <c r="BB14" s="21">
        <v>12</v>
      </c>
      <c r="BC14" s="21">
        <v>12</v>
      </c>
      <c r="BD14" s="21">
        <v>12</v>
      </c>
      <c r="BE14" s="21">
        <v>12</v>
      </c>
      <c r="BF14" s="21">
        <v>12</v>
      </c>
      <c r="BG14" s="21">
        <v>12</v>
      </c>
      <c r="BH14" s="21">
        <v>12</v>
      </c>
      <c r="BI14" s="21">
        <v>12</v>
      </c>
      <c r="BJ14" s="21">
        <v>12</v>
      </c>
      <c r="BK14" s="21">
        <v>12</v>
      </c>
      <c r="BL14" s="21">
        <v>12</v>
      </c>
      <c r="BM14" s="21">
        <v>12</v>
      </c>
      <c r="BN14" s="21">
        <v>12</v>
      </c>
      <c r="BO14" s="21">
        <v>12</v>
      </c>
      <c r="BP14" s="21">
        <v>12</v>
      </c>
      <c r="BQ14" s="21">
        <v>12</v>
      </c>
      <c r="BR14" s="21">
        <v>12</v>
      </c>
      <c r="BS14" s="21">
        <v>12</v>
      </c>
      <c r="BT14" s="21">
        <v>12</v>
      </c>
      <c r="BU14" s="21">
        <v>12</v>
      </c>
      <c r="BV14" s="21">
        <v>12</v>
      </c>
      <c r="BW14" s="21">
        <v>12</v>
      </c>
      <c r="BX14" s="21">
        <v>12</v>
      </c>
      <c r="BY14" s="21">
        <v>12</v>
      </c>
      <c r="BZ14" s="21">
        <v>12</v>
      </c>
      <c r="CA14" s="21">
        <v>12</v>
      </c>
      <c r="CB14" s="21">
        <v>12</v>
      </c>
      <c r="CC14" s="21">
        <v>12</v>
      </c>
      <c r="CD14" s="21">
        <v>12</v>
      </c>
      <c r="CE14" s="21">
        <v>12</v>
      </c>
      <c r="CF14" s="21">
        <v>12</v>
      </c>
      <c r="CG14" s="21">
        <v>12</v>
      </c>
      <c r="CH14" s="21">
        <v>12</v>
      </c>
      <c r="CI14" s="21">
        <v>12</v>
      </c>
      <c r="CJ14" s="21">
        <v>12</v>
      </c>
      <c r="CK14" s="21">
        <v>12</v>
      </c>
      <c r="CL14" s="21">
        <v>12</v>
      </c>
      <c r="CM14" s="21">
        <v>12</v>
      </c>
      <c r="CN14" s="21">
        <v>12</v>
      </c>
      <c r="CO14" s="21">
        <v>12</v>
      </c>
      <c r="CP14" s="21">
        <v>12</v>
      </c>
      <c r="CQ14" s="21">
        <v>12</v>
      </c>
      <c r="CR14" s="21">
        <v>12</v>
      </c>
      <c r="CS14" s="21">
        <v>12</v>
      </c>
      <c r="CT14" s="21">
        <v>12</v>
      </c>
      <c r="CU14" s="21">
        <v>12</v>
      </c>
      <c r="CV14" s="21">
        <v>12</v>
      </c>
      <c r="CW14" s="21">
        <v>12</v>
      </c>
      <c r="CX14" s="21">
        <v>12</v>
      </c>
      <c r="CY14" s="21">
        <v>12</v>
      </c>
      <c r="CZ14" s="21">
        <v>12</v>
      </c>
      <c r="DA14" s="21">
        <v>12</v>
      </c>
      <c r="DB14" s="21">
        <v>12</v>
      </c>
      <c r="DC14" s="21">
        <v>12</v>
      </c>
      <c r="DD14" s="21">
        <v>12</v>
      </c>
      <c r="DE14" s="21">
        <v>12</v>
      </c>
      <c r="DF14" s="21">
        <v>12</v>
      </c>
      <c r="DG14" s="21">
        <v>12</v>
      </c>
      <c r="DH14" s="21">
        <v>12</v>
      </c>
      <c r="DI14" s="21">
        <v>12</v>
      </c>
      <c r="DJ14" s="21">
        <v>12</v>
      </c>
      <c r="DK14" s="21">
        <v>12</v>
      </c>
      <c r="DL14" s="21">
        <v>12</v>
      </c>
      <c r="DM14" s="21">
        <v>12</v>
      </c>
      <c r="DN14" s="21">
        <v>12</v>
      </c>
      <c r="DO14" s="21">
        <v>12</v>
      </c>
      <c r="DP14" s="21">
        <v>12</v>
      </c>
      <c r="DQ14" s="21">
        <v>12</v>
      </c>
      <c r="DR14" s="21">
        <v>12</v>
      </c>
      <c r="DS14" s="21">
        <v>12</v>
      </c>
      <c r="DT14" s="21">
        <v>12</v>
      </c>
      <c r="DU14" s="21">
        <v>12</v>
      </c>
      <c r="DV14" s="21">
        <v>12</v>
      </c>
      <c r="DW14" s="21">
        <v>12</v>
      </c>
      <c r="DX14" s="21">
        <v>12</v>
      </c>
      <c r="DY14" s="21">
        <v>12</v>
      </c>
      <c r="DZ14" s="21">
        <v>12</v>
      </c>
      <c r="EA14" s="21">
        <v>12</v>
      </c>
      <c r="EB14" s="21">
        <v>12</v>
      </c>
      <c r="EC14" s="21">
        <v>12</v>
      </c>
      <c r="ED14" s="21">
        <v>12</v>
      </c>
      <c r="EE14" s="21">
        <v>12</v>
      </c>
      <c r="EF14" s="21">
        <v>12</v>
      </c>
      <c r="EG14" s="21">
        <v>12</v>
      </c>
      <c r="EH14" s="21">
        <v>12</v>
      </c>
      <c r="EI14" s="21">
        <v>12</v>
      </c>
      <c r="EJ14" s="21">
        <v>12</v>
      </c>
      <c r="EK14" s="21">
        <v>12</v>
      </c>
      <c r="EL14" s="21">
        <v>12</v>
      </c>
      <c r="EM14" s="21">
        <v>12</v>
      </c>
      <c r="EN14" s="21">
        <v>12</v>
      </c>
      <c r="EO14" s="21">
        <v>12</v>
      </c>
      <c r="EP14" s="21">
        <v>12</v>
      </c>
      <c r="EQ14" s="21">
        <v>12</v>
      </c>
      <c r="ER14" s="21">
        <v>12</v>
      </c>
      <c r="ES14" s="21">
        <v>12</v>
      </c>
      <c r="ET14" s="21">
        <v>12</v>
      </c>
      <c r="EU14" s="21">
        <v>12</v>
      </c>
      <c r="EV14" s="21">
        <v>12</v>
      </c>
      <c r="EW14" s="21">
        <v>12</v>
      </c>
      <c r="EX14" s="21">
        <v>12</v>
      </c>
      <c r="EY14" s="21">
        <v>12</v>
      </c>
      <c r="EZ14" s="21">
        <v>12</v>
      </c>
      <c r="FA14" s="21">
        <v>12</v>
      </c>
      <c r="FB14" s="21">
        <v>12</v>
      </c>
      <c r="FC14" s="21">
        <v>12</v>
      </c>
      <c r="FD14" s="21">
        <v>12</v>
      </c>
      <c r="FE14" s="21">
        <v>12</v>
      </c>
      <c r="FF14" s="21">
        <v>12</v>
      </c>
      <c r="FG14" s="21">
        <v>12</v>
      </c>
      <c r="FH14" s="21">
        <v>12</v>
      </c>
      <c r="FI14" s="21">
        <v>12</v>
      </c>
      <c r="FJ14" s="21">
        <v>12</v>
      </c>
      <c r="FK14" s="21">
        <v>12</v>
      </c>
      <c r="FL14" s="21">
        <v>12</v>
      </c>
      <c r="FM14" s="21">
        <v>12</v>
      </c>
      <c r="FN14" s="21">
        <v>12</v>
      </c>
      <c r="FO14" s="21">
        <v>12</v>
      </c>
      <c r="FP14" s="21">
        <v>12</v>
      </c>
      <c r="FQ14" s="21">
        <v>12</v>
      </c>
      <c r="FR14" s="21">
        <v>12</v>
      </c>
      <c r="FS14" s="21">
        <v>12</v>
      </c>
      <c r="FT14" s="21">
        <v>12</v>
      </c>
      <c r="FU14" s="21">
        <v>12</v>
      </c>
      <c r="FV14" s="21">
        <v>12</v>
      </c>
      <c r="FW14" s="21">
        <v>12</v>
      </c>
      <c r="FX14" s="21">
        <v>12</v>
      </c>
      <c r="FY14" s="21">
        <v>12</v>
      </c>
      <c r="FZ14" s="22"/>
      <c r="GA14" s="11"/>
    </row>
    <row r="15" spans="1:255" x14ac:dyDescent="0.25">
      <c r="A15" t="s">
        <v>401</v>
      </c>
      <c r="C15" s="17">
        <f>C13</f>
        <v>42386061.764686011</v>
      </c>
      <c r="D15" s="17">
        <f t="shared" ref="D15:BO15" si="0">D13</f>
        <v>257837458.69148305</v>
      </c>
      <c r="E15" s="17">
        <f t="shared" si="0"/>
        <v>31595023.842071455</v>
      </c>
      <c r="F15" s="17">
        <f t="shared" si="0"/>
        <v>149117229.62131092</v>
      </c>
      <c r="G15" s="17">
        <f t="shared" si="0"/>
        <v>4203413.6296758745</v>
      </c>
      <c r="H15" s="17">
        <f t="shared" si="0"/>
        <v>8820126.901096357</v>
      </c>
      <c r="I15" s="17">
        <f t="shared" si="0"/>
        <v>55315910.781586297</v>
      </c>
      <c r="J15" s="17">
        <f t="shared" si="0"/>
        <v>17299988.507694785</v>
      </c>
      <c r="K15" s="17">
        <f t="shared" si="0"/>
        <v>2362627.7370477146</v>
      </c>
      <c r="L15" s="17">
        <f t="shared" si="0"/>
        <v>3734450.5502133863</v>
      </c>
      <c r="M15" s="17">
        <f t="shared" si="0"/>
        <v>6322200.9003140004</v>
      </c>
      <c r="N15" s="17">
        <f t="shared" si="0"/>
        <v>374235737.93462557</v>
      </c>
      <c r="O15" s="17">
        <f t="shared" si="0"/>
        <v>67406860.904242814</v>
      </c>
      <c r="P15" s="17">
        <f t="shared" si="0"/>
        <v>2970460.6880526869</v>
      </c>
      <c r="Q15" s="17">
        <f t="shared" si="0"/>
        <v>291304109.50202703</v>
      </c>
      <c r="R15" s="17">
        <f t="shared" si="0"/>
        <v>52098668.013194963</v>
      </c>
      <c r="S15" s="17">
        <f t="shared" si="0"/>
        <v>6625735.6797360247</v>
      </c>
      <c r="T15" s="17">
        <f t="shared" si="0"/>
        <v>2214920.8204707541</v>
      </c>
      <c r="U15" s="17">
        <f t="shared" si="0"/>
        <v>451994.55641350296</v>
      </c>
      <c r="V15" s="17">
        <f t="shared" si="0"/>
        <v>2803131.01638282</v>
      </c>
      <c r="W15" s="17">
        <f t="shared" si="0"/>
        <v>2274768.4366841302</v>
      </c>
      <c r="X15" s="17">
        <f t="shared" si="0"/>
        <v>763401.76381626667</v>
      </c>
      <c r="Y15" s="17">
        <f t="shared" si="0"/>
        <v>6576577.9291279456</v>
      </c>
      <c r="Z15" s="17">
        <f t="shared" si="0"/>
        <v>2761332.8918155185</v>
      </c>
      <c r="AA15" s="17">
        <f t="shared" si="0"/>
        <v>168355528.70593819</v>
      </c>
      <c r="AB15" s="17">
        <f t="shared" si="0"/>
        <v>47078613.247510359</v>
      </c>
      <c r="AC15" s="17">
        <f t="shared" si="0"/>
        <v>1648590.6013626615</v>
      </c>
      <c r="AD15" s="17">
        <f t="shared" si="0"/>
        <v>3404993.7321053799</v>
      </c>
      <c r="AE15" s="17">
        <f t="shared" si="0"/>
        <v>1246799.9323894293</v>
      </c>
      <c r="AF15" s="17">
        <f t="shared" si="0"/>
        <v>2059812.1191458951</v>
      </c>
      <c r="AG15" s="17">
        <f t="shared" si="0"/>
        <v>2309260.8524027662</v>
      </c>
      <c r="AH15" s="17">
        <f t="shared" si="0"/>
        <v>9851606.7464163359</v>
      </c>
      <c r="AI15" s="17">
        <f t="shared" si="0"/>
        <v>4321120.1298579229</v>
      </c>
      <c r="AJ15" s="17">
        <f t="shared" si="0"/>
        <v>2066272.6616590135</v>
      </c>
      <c r="AK15" s="17">
        <f t="shared" si="0"/>
        <v>2057633.4685550926</v>
      </c>
      <c r="AL15" s="17">
        <f t="shared" si="0"/>
        <v>2019271.9113805045</v>
      </c>
      <c r="AM15" s="17">
        <f t="shared" si="0"/>
        <v>3661478.0379293277</v>
      </c>
      <c r="AN15" s="17">
        <f t="shared" si="0"/>
        <v>786900.34579478996</v>
      </c>
      <c r="AO15" s="17">
        <f t="shared" si="0"/>
        <v>32929678.687920269</v>
      </c>
      <c r="AP15" s="17">
        <f t="shared" si="0"/>
        <v>218452005.30356148</v>
      </c>
      <c r="AQ15" s="17">
        <f t="shared" si="0"/>
        <v>1950975.4231292873</v>
      </c>
      <c r="AR15" s="17">
        <f t="shared" si="0"/>
        <v>318285788.17449594</v>
      </c>
      <c r="AS15" s="17">
        <f t="shared" si="0"/>
        <v>14710219.359560456</v>
      </c>
      <c r="AT15" s="17">
        <f t="shared" si="0"/>
        <v>14133473.031458616</v>
      </c>
      <c r="AU15" s="17">
        <f t="shared" si="0"/>
        <v>2712279.1856267322</v>
      </c>
      <c r="AV15" s="17">
        <f t="shared" si="0"/>
        <v>3386869.8865143727</v>
      </c>
      <c r="AW15" s="17">
        <f t="shared" si="0"/>
        <v>3101672.4876880981</v>
      </c>
      <c r="AX15" s="17">
        <f t="shared" si="0"/>
        <v>814762.06229610648</v>
      </c>
      <c r="AY15" s="17">
        <f t="shared" si="0"/>
        <v>3719438.2434493857</v>
      </c>
      <c r="AZ15" s="17">
        <f t="shared" si="0"/>
        <v>114491766.20026694</v>
      </c>
      <c r="BA15" s="17">
        <f t="shared" si="0"/>
        <v>70393273.731083468</v>
      </c>
      <c r="BB15" s="17">
        <f t="shared" si="0"/>
        <v>73144015.455968454</v>
      </c>
      <c r="BC15" s="17">
        <f t="shared" si="0"/>
        <v>136772154.99064344</v>
      </c>
      <c r="BD15" s="17">
        <f t="shared" si="0"/>
        <v>19708795.255951617</v>
      </c>
      <c r="BE15" s="17">
        <f t="shared" si="0"/>
        <v>8765475.7963170931</v>
      </c>
      <c r="BF15" s="17">
        <f t="shared" si="0"/>
        <v>176742381.84080273</v>
      </c>
      <c r="BG15" s="17">
        <f t="shared" si="0"/>
        <v>9232532.6087425612</v>
      </c>
      <c r="BH15" s="17">
        <f t="shared" si="0"/>
        <v>5206260.6938580405</v>
      </c>
      <c r="BI15" s="17">
        <f t="shared" si="0"/>
        <v>3514287.1047423645</v>
      </c>
      <c r="BJ15" s="17">
        <f t="shared" si="0"/>
        <v>39195105.27038905</v>
      </c>
      <c r="BK15" s="17">
        <f t="shared" si="0"/>
        <v>250059863.90083936</v>
      </c>
      <c r="BL15" s="17">
        <f t="shared" si="0"/>
        <v>2277868.2391557815</v>
      </c>
      <c r="BM15" s="17">
        <f t="shared" si="0"/>
        <v>3429252.9572852589</v>
      </c>
      <c r="BN15" s="17">
        <f t="shared" si="0"/>
        <v>23473771.793832984</v>
      </c>
      <c r="BO15" s="17">
        <f t="shared" si="0"/>
        <v>10165584.9980797</v>
      </c>
      <c r="BP15" s="17">
        <f t="shared" ref="BP15:EA15" si="1">BP13</f>
        <v>1252341.6081855982</v>
      </c>
      <c r="BQ15" s="17">
        <f t="shared" si="1"/>
        <v>21293006.735442128</v>
      </c>
      <c r="BR15" s="17">
        <f t="shared" si="1"/>
        <v>36989034.021307282</v>
      </c>
      <c r="BS15" s="17">
        <f t="shared" si="1"/>
        <v>7378131.862008797</v>
      </c>
      <c r="BT15" s="17">
        <f t="shared" si="1"/>
        <v>2412095.5084196464</v>
      </c>
      <c r="BU15" s="17">
        <f t="shared" si="1"/>
        <v>3057741.736043998</v>
      </c>
      <c r="BV15" s="17">
        <f t="shared" si="1"/>
        <v>4.6566128730773926E-10</v>
      </c>
      <c r="BW15" s="17">
        <f t="shared" si="1"/>
        <v>3901100.8423058675</v>
      </c>
      <c r="BX15" s="17">
        <f t="shared" si="1"/>
        <v>548612.32417249389</v>
      </c>
      <c r="BY15" s="17">
        <f t="shared" si="1"/>
        <v>2198501.9907286479</v>
      </c>
      <c r="BZ15" s="17">
        <f t="shared" si="1"/>
        <v>2436698.1465916992</v>
      </c>
      <c r="CA15" s="17">
        <f t="shared" si="1"/>
        <v>195671.630419778</v>
      </c>
      <c r="CB15" s="17">
        <f t="shared" si="1"/>
        <v>389341771.77560228</v>
      </c>
      <c r="CC15" s="17">
        <f t="shared" si="1"/>
        <v>2496081.8169658552</v>
      </c>
      <c r="CD15" s="17">
        <f t="shared" si="1"/>
        <v>2826379.1377541227</v>
      </c>
      <c r="CE15" s="17">
        <f t="shared" si="1"/>
        <v>1451077.7105886843</v>
      </c>
      <c r="CF15" s="17">
        <f t="shared" si="1"/>
        <v>1448023.0216488622</v>
      </c>
      <c r="CG15" s="17">
        <f t="shared" si="1"/>
        <v>2635391.6827327749</v>
      </c>
      <c r="CH15" s="17">
        <f t="shared" si="1"/>
        <v>1653257.3777039472</v>
      </c>
      <c r="CI15" s="17">
        <f t="shared" si="1"/>
        <v>4734695.9787295619</v>
      </c>
      <c r="CJ15" s="17">
        <f t="shared" si="1"/>
        <v>447419.98262630211</v>
      </c>
      <c r="CK15" s="17">
        <f t="shared" si="1"/>
        <v>39110474.82811372</v>
      </c>
      <c r="CL15" s="17">
        <f t="shared" si="1"/>
        <v>11572999.900276043</v>
      </c>
      <c r="CM15" s="17">
        <f t="shared" si="1"/>
        <v>7432898.4537229305</v>
      </c>
      <c r="CN15" s="17">
        <f t="shared" si="1"/>
        <v>166292260.89219201</v>
      </c>
      <c r="CO15" s="17">
        <f t="shared" si="1"/>
        <v>63312418.13810461</v>
      </c>
      <c r="CP15" s="17">
        <f t="shared" si="1"/>
        <v>672187.30581566843</v>
      </c>
      <c r="CQ15" s="17">
        <f t="shared" si="1"/>
        <v>6983386.5802142853</v>
      </c>
      <c r="CR15" s="17">
        <f t="shared" si="1"/>
        <v>3122721.0306240348</v>
      </c>
      <c r="CS15" s="17">
        <f t="shared" si="1"/>
        <v>2638406.6797190481</v>
      </c>
      <c r="CT15" s="17">
        <f t="shared" si="1"/>
        <v>1424375.6871440564</v>
      </c>
      <c r="CU15" s="17">
        <f t="shared" si="1"/>
        <v>4010680.360876773</v>
      </c>
      <c r="CV15" s="17">
        <f t="shared" si="1"/>
        <v>555490.38972829038</v>
      </c>
      <c r="CW15" s="17">
        <f t="shared" si="1"/>
        <v>1762916.3613508337</v>
      </c>
      <c r="CX15" s="17">
        <f t="shared" si="1"/>
        <v>3090995.1358051752</v>
      </c>
      <c r="CY15" s="17">
        <f t="shared" si="1"/>
        <v>874252.99753682839</v>
      </c>
      <c r="CZ15" s="17">
        <f t="shared" si="1"/>
        <v>12488973.718164949</v>
      </c>
      <c r="DA15" s="17">
        <f t="shared" si="1"/>
        <v>1778707.3368582823</v>
      </c>
      <c r="DB15" s="17">
        <f t="shared" si="1"/>
        <v>3095472.9759588535</v>
      </c>
      <c r="DC15" s="17">
        <f t="shared" si="1"/>
        <v>1503345.4225886748</v>
      </c>
      <c r="DD15" s="17">
        <f t="shared" si="1"/>
        <v>1386491.9370468769</v>
      </c>
      <c r="DE15" s="17">
        <f t="shared" si="1"/>
        <v>934824.22539016535</v>
      </c>
      <c r="DF15" s="17">
        <f t="shared" si="1"/>
        <v>128881809.64246942</v>
      </c>
      <c r="DG15" s="17">
        <f t="shared" si="1"/>
        <v>532740.23193361622</v>
      </c>
      <c r="DH15" s="17">
        <f t="shared" si="1"/>
        <v>9438327.2342976332</v>
      </c>
      <c r="DI15" s="17">
        <f t="shared" si="1"/>
        <v>12378384.409845212</v>
      </c>
      <c r="DJ15" s="17">
        <f t="shared" si="1"/>
        <v>5650307.4218176035</v>
      </c>
      <c r="DK15" s="17">
        <f t="shared" si="1"/>
        <v>4484094.1637620237</v>
      </c>
      <c r="DL15" s="17">
        <f t="shared" si="1"/>
        <v>39840144.211806245</v>
      </c>
      <c r="DM15" s="17">
        <f t="shared" si="1"/>
        <v>3458630.457818571</v>
      </c>
      <c r="DN15" s="17">
        <f t="shared" si="1"/>
        <v>7134913.9881267529</v>
      </c>
      <c r="DO15" s="17">
        <f t="shared" si="1"/>
        <v>25359911.220574755</v>
      </c>
      <c r="DP15" s="17">
        <f t="shared" si="1"/>
        <v>2672000.9177630683</v>
      </c>
      <c r="DQ15" s="17">
        <f t="shared" si="1"/>
        <v>3.4924596548080444E-10</v>
      </c>
      <c r="DR15" s="17">
        <f t="shared" si="1"/>
        <v>12776731.229150359</v>
      </c>
      <c r="DS15" s="17">
        <f t="shared" si="1"/>
        <v>6851391.6714151613</v>
      </c>
      <c r="DT15" s="17">
        <f t="shared" si="1"/>
        <v>2904613.7350723855</v>
      </c>
      <c r="DU15" s="17">
        <f t="shared" si="1"/>
        <v>3787093.6874800241</v>
      </c>
      <c r="DV15" s="17">
        <f t="shared" si="1"/>
        <v>3275687.6369214305</v>
      </c>
      <c r="DW15" s="17">
        <f t="shared" si="1"/>
        <v>3775548.4704653984</v>
      </c>
      <c r="DX15" s="17">
        <f t="shared" si="1"/>
        <v>1318636.2755650142</v>
      </c>
      <c r="DY15" s="17">
        <f t="shared" si="1"/>
        <v>2063012.5827680302</v>
      </c>
      <c r="DZ15" s="17">
        <f t="shared" si="1"/>
        <v>3829089.5100249927</v>
      </c>
      <c r="EA15" s="17">
        <f t="shared" si="1"/>
        <v>0</v>
      </c>
      <c r="EB15" s="17">
        <f t="shared" ref="EB15:FY15" si="2">EB13</f>
        <v>4238791.8939049141</v>
      </c>
      <c r="EC15" s="17">
        <f t="shared" si="2"/>
        <v>2899768.7686210508</v>
      </c>
      <c r="ED15" s="17">
        <f t="shared" si="2"/>
        <v>5.8207660913467407E-10</v>
      </c>
      <c r="EE15" s="17">
        <f t="shared" si="2"/>
        <v>2864478.7486127042</v>
      </c>
      <c r="EF15" s="17">
        <f t="shared" si="2"/>
        <v>13239205.764796361</v>
      </c>
      <c r="EG15" s="17">
        <f t="shared" si="2"/>
        <v>2847339.3111805348</v>
      </c>
      <c r="EH15" s="17">
        <f t="shared" si="2"/>
        <v>3235470.4571313411</v>
      </c>
      <c r="EI15" s="17">
        <f t="shared" si="2"/>
        <v>120393708.9380645</v>
      </c>
      <c r="EJ15" s="17">
        <f t="shared" si="2"/>
        <v>76073100.377376124</v>
      </c>
      <c r="EK15" s="17">
        <f t="shared" si="2"/>
        <v>3949240.9814250721</v>
      </c>
      <c r="EL15" s="17">
        <f t="shared" si="2"/>
        <v>3659088.7451080452</v>
      </c>
      <c r="EM15" s="17">
        <f t="shared" si="2"/>
        <v>2629114.3982395059</v>
      </c>
      <c r="EN15" s="17">
        <f t="shared" si="2"/>
        <v>8938389.0697114524</v>
      </c>
      <c r="EO15" s="17">
        <f t="shared" si="2"/>
        <v>2919618.7421065443</v>
      </c>
      <c r="EP15" s="17">
        <f t="shared" si="2"/>
        <v>1833914.9940196127</v>
      </c>
      <c r="EQ15" s="17">
        <f t="shared" si="2"/>
        <v>16360479.657115242</v>
      </c>
      <c r="ER15" s="17">
        <f t="shared" si="2"/>
        <v>1636321.453877137</v>
      </c>
      <c r="ES15" s="17">
        <f t="shared" si="2"/>
        <v>2149572.7061034096</v>
      </c>
      <c r="ET15" s="17">
        <f t="shared" si="2"/>
        <v>2660193.4615006582</v>
      </c>
      <c r="EU15" s="17">
        <f t="shared" si="2"/>
        <v>5790303.8650212958</v>
      </c>
      <c r="EV15" s="17">
        <f t="shared" si="2"/>
        <v>935654.45054849202</v>
      </c>
      <c r="EW15" s="17">
        <f t="shared" si="2"/>
        <v>4010691.5992302033</v>
      </c>
      <c r="EX15" s="17">
        <f t="shared" si="2"/>
        <v>2786292.6186532471</v>
      </c>
      <c r="EY15" s="17">
        <f t="shared" si="2"/>
        <v>5189870.9023883566</v>
      </c>
      <c r="EZ15" s="17">
        <f t="shared" si="2"/>
        <v>1661499.7511198842</v>
      </c>
      <c r="FA15" s="17">
        <f t="shared" si="2"/>
        <v>45504.892261585454</v>
      </c>
      <c r="FB15" s="17">
        <f t="shared" si="2"/>
        <v>100158.91165544809</v>
      </c>
      <c r="FC15" s="17">
        <f t="shared" si="2"/>
        <v>9682769.10383402</v>
      </c>
      <c r="FD15" s="17">
        <f t="shared" si="2"/>
        <v>3768640.8840530221</v>
      </c>
      <c r="FE15" s="17">
        <f t="shared" si="2"/>
        <v>1197039.9064029758</v>
      </c>
      <c r="FF15" s="17">
        <f t="shared" si="2"/>
        <v>2791130.7341097216</v>
      </c>
      <c r="FG15" s="17">
        <f t="shared" si="2"/>
        <v>1804190.7927512054</v>
      </c>
      <c r="FH15" s="17">
        <f t="shared" si="2"/>
        <v>613452.83433567837</v>
      </c>
      <c r="FI15" s="17">
        <f t="shared" si="2"/>
        <v>0</v>
      </c>
      <c r="FJ15" s="17">
        <f t="shared" si="2"/>
        <v>0</v>
      </c>
      <c r="FK15" s="17">
        <f t="shared" si="2"/>
        <v>0</v>
      </c>
      <c r="FL15" s="17">
        <f t="shared" si="2"/>
        <v>18332282.020771857</v>
      </c>
      <c r="FM15" s="17">
        <f t="shared" si="2"/>
        <v>17563631.571947832</v>
      </c>
      <c r="FN15" s="17">
        <f t="shared" si="2"/>
        <v>135338043.94717059</v>
      </c>
      <c r="FO15" s="17">
        <f t="shared" si="2"/>
        <v>3.4924596548080444E-10</v>
      </c>
      <c r="FP15" s="17">
        <f t="shared" si="2"/>
        <v>1.1641532182693481E-9</v>
      </c>
      <c r="FQ15" s="17">
        <f t="shared" si="2"/>
        <v>0</v>
      </c>
      <c r="FR15" s="17">
        <f t="shared" si="2"/>
        <v>1.1641532182693481E-10</v>
      </c>
      <c r="FS15" s="17">
        <f t="shared" si="2"/>
        <v>0</v>
      </c>
      <c r="FT15" s="17">
        <f t="shared" si="2"/>
        <v>5.8207660913467407E-11</v>
      </c>
      <c r="FU15" s="17">
        <f t="shared" si="2"/>
        <v>6196851.6878948268</v>
      </c>
      <c r="FV15" s="17">
        <f t="shared" si="2"/>
        <v>5286677.6468588179</v>
      </c>
      <c r="FW15" s="17">
        <f t="shared" si="2"/>
        <v>2535058.8694662633</v>
      </c>
      <c r="FX15" s="17">
        <f t="shared" si="2"/>
        <v>989155.37480481202</v>
      </c>
      <c r="FY15" s="17">
        <f t="shared" si="2"/>
        <v>226794011.06999999</v>
      </c>
      <c r="FZ15" s="11">
        <f>SUM(C15:FY15)</f>
        <v>5032214724.0903387</v>
      </c>
      <c r="GA15" s="23"/>
      <c r="GB15" s="11"/>
      <c r="GC15" s="24"/>
    </row>
    <row r="16" spans="1:255" x14ac:dyDescent="0.25">
      <c r="A16" t="s">
        <v>402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25">
        <v>0</v>
      </c>
      <c r="T16" s="25">
        <v>0</v>
      </c>
      <c r="U16" s="25">
        <v>0</v>
      </c>
      <c r="V16" s="25">
        <v>0</v>
      </c>
      <c r="W16" s="25">
        <v>0</v>
      </c>
      <c r="X16" s="25">
        <v>0</v>
      </c>
      <c r="Y16" s="25">
        <v>0</v>
      </c>
      <c r="Z16" s="25">
        <v>0</v>
      </c>
      <c r="AA16" s="25">
        <v>0</v>
      </c>
      <c r="AB16" s="25">
        <v>0</v>
      </c>
      <c r="AC16" s="25">
        <v>0</v>
      </c>
      <c r="AD16" s="25">
        <v>0</v>
      </c>
      <c r="AE16" s="25">
        <v>0</v>
      </c>
      <c r="AF16" s="25">
        <v>0</v>
      </c>
      <c r="AG16" s="25">
        <v>0</v>
      </c>
      <c r="AH16" s="25">
        <v>0</v>
      </c>
      <c r="AI16" s="25">
        <v>0</v>
      </c>
      <c r="AJ16" s="25">
        <v>0</v>
      </c>
      <c r="AK16" s="25">
        <v>0</v>
      </c>
      <c r="AL16" s="25">
        <v>0</v>
      </c>
      <c r="AM16" s="25">
        <v>0</v>
      </c>
      <c r="AN16" s="25">
        <v>0</v>
      </c>
      <c r="AO16" s="25">
        <v>0</v>
      </c>
      <c r="AP16" s="25">
        <v>0</v>
      </c>
      <c r="AQ16" s="25">
        <v>0</v>
      </c>
      <c r="AR16" s="25">
        <v>0</v>
      </c>
      <c r="AS16" s="25">
        <v>0</v>
      </c>
      <c r="AT16" s="25">
        <v>0</v>
      </c>
      <c r="AU16" s="25">
        <v>0</v>
      </c>
      <c r="AV16" s="25">
        <v>0</v>
      </c>
      <c r="AW16" s="25">
        <v>0</v>
      </c>
      <c r="AX16" s="25">
        <v>0</v>
      </c>
      <c r="AY16" s="25">
        <v>0</v>
      </c>
      <c r="AZ16" s="25">
        <v>0</v>
      </c>
      <c r="BA16" s="25">
        <v>0</v>
      </c>
      <c r="BB16" s="25">
        <v>0</v>
      </c>
      <c r="BC16" s="25">
        <v>0</v>
      </c>
      <c r="BD16" s="25">
        <v>0</v>
      </c>
      <c r="BE16" s="25">
        <v>0</v>
      </c>
      <c r="BF16" s="25">
        <v>0</v>
      </c>
      <c r="BG16" s="25">
        <v>0</v>
      </c>
      <c r="BH16" s="25">
        <v>0</v>
      </c>
      <c r="BI16" s="25">
        <v>0</v>
      </c>
      <c r="BJ16" s="25">
        <v>0</v>
      </c>
      <c r="BK16" s="25">
        <v>0</v>
      </c>
      <c r="BL16" s="25">
        <v>0</v>
      </c>
      <c r="BM16" s="25">
        <v>0</v>
      </c>
      <c r="BN16" s="25">
        <v>0</v>
      </c>
      <c r="BO16" s="25">
        <v>0</v>
      </c>
      <c r="BP16" s="25">
        <v>0</v>
      </c>
      <c r="BQ16" s="25">
        <v>0</v>
      </c>
      <c r="BR16" s="25">
        <v>0</v>
      </c>
      <c r="BS16" s="25">
        <v>0</v>
      </c>
      <c r="BT16" s="25">
        <v>0</v>
      </c>
      <c r="BU16" s="25">
        <v>0</v>
      </c>
      <c r="BV16" s="25">
        <v>0</v>
      </c>
      <c r="BW16" s="25">
        <v>0</v>
      </c>
      <c r="BX16" s="25">
        <v>0</v>
      </c>
      <c r="BY16" s="25">
        <v>0</v>
      </c>
      <c r="BZ16" s="25">
        <v>0</v>
      </c>
      <c r="CA16" s="25">
        <v>0</v>
      </c>
      <c r="CB16" s="25">
        <v>0</v>
      </c>
      <c r="CC16" s="25">
        <v>0</v>
      </c>
      <c r="CD16" s="25">
        <v>0</v>
      </c>
      <c r="CE16" s="25">
        <v>0</v>
      </c>
      <c r="CF16" s="25">
        <v>0</v>
      </c>
      <c r="CG16" s="25">
        <v>0</v>
      </c>
      <c r="CH16" s="25">
        <v>0</v>
      </c>
      <c r="CI16" s="25">
        <v>0</v>
      </c>
      <c r="CJ16" s="25">
        <v>0</v>
      </c>
      <c r="CK16" s="25">
        <v>0</v>
      </c>
      <c r="CL16" s="25">
        <v>0</v>
      </c>
      <c r="CM16" s="25">
        <v>0</v>
      </c>
      <c r="CN16" s="25">
        <v>0</v>
      </c>
      <c r="CO16" s="25">
        <v>0</v>
      </c>
      <c r="CP16" s="25">
        <v>0</v>
      </c>
      <c r="CQ16" s="25">
        <v>0</v>
      </c>
      <c r="CR16" s="25">
        <v>0</v>
      </c>
      <c r="CS16" s="25">
        <v>0</v>
      </c>
      <c r="CT16" s="25">
        <v>0</v>
      </c>
      <c r="CU16" s="25">
        <v>0</v>
      </c>
      <c r="CV16" s="25">
        <v>0</v>
      </c>
      <c r="CW16" s="25">
        <v>0</v>
      </c>
      <c r="CX16" s="25">
        <v>0</v>
      </c>
      <c r="CY16" s="25">
        <v>0</v>
      </c>
      <c r="CZ16" s="25">
        <v>0</v>
      </c>
      <c r="DA16" s="25">
        <v>0</v>
      </c>
      <c r="DB16" s="25">
        <v>0</v>
      </c>
      <c r="DC16" s="25">
        <v>0</v>
      </c>
      <c r="DD16" s="25">
        <v>0</v>
      </c>
      <c r="DE16" s="25">
        <v>0</v>
      </c>
      <c r="DF16" s="25">
        <v>0</v>
      </c>
      <c r="DG16" s="25">
        <v>0</v>
      </c>
      <c r="DH16" s="25">
        <v>0</v>
      </c>
      <c r="DI16" s="25">
        <v>0</v>
      </c>
      <c r="DJ16" s="25">
        <v>0</v>
      </c>
      <c r="DK16" s="25">
        <v>0</v>
      </c>
      <c r="DL16" s="25">
        <v>0</v>
      </c>
      <c r="DM16" s="25">
        <v>0</v>
      </c>
      <c r="DN16" s="25">
        <v>0</v>
      </c>
      <c r="DO16" s="25">
        <v>0</v>
      </c>
      <c r="DP16" s="25">
        <v>0</v>
      </c>
      <c r="DQ16" s="25">
        <v>0</v>
      </c>
      <c r="DR16" s="25">
        <v>0</v>
      </c>
      <c r="DS16" s="25">
        <v>0</v>
      </c>
      <c r="DT16" s="25">
        <v>0</v>
      </c>
      <c r="DU16" s="25">
        <v>0</v>
      </c>
      <c r="DV16" s="25">
        <v>0</v>
      </c>
      <c r="DW16" s="25">
        <v>0</v>
      </c>
      <c r="DX16" s="25">
        <v>0</v>
      </c>
      <c r="DY16" s="25">
        <v>0</v>
      </c>
      <c r="DZ16" s="25">
        <v>0</v>
      </c>
      <c r="EA16" s="25">
        <v>0</v>
      </c>
      <c r="EB16" s="25">
        <v>0</v>
      </c>
      <c r="EC16" s="25">
        <v>0</v>
      </c>
      <c r="ED16" s="25">
        <v>0</v>
      </c>
      <c r="EE16" s="25">
        <v>0</v>
      </c>
      <c r="EF16" s="25">
        <v>0</v>
      </c>
      <c r="EG16" s="25">
        <v>0</v>
      </c>
      <c r="EH16" s="25">
        <v>0</v>
      </c>
      <c r="EI16" s="25">
        <v>0</v>
      </c>
      <c r="EJ16" s="25">
        <v>0</v>
      </c>
      <c r="EK16" s="25">
        <v>0</v>
      </c>
      <c r="EL16" s="25">
        <v>0</v>
      </c>
      <c r="EM16" s="25">
        <v>0</v>
      </c>
      <c r="EN16" s="25">
        <v>0</v>
      </c>
      <c r="EO16" s="25">
        <v>0</v>
      </c>
      <c r="EP16" s="25">
        <v>0</v>
      </c>
      <c r="EQ16" s="25">
        <v>0</v>
      </c>
      <c r="ER16" s="25">
        <v>0</v>
      </c>
      <c r="ES16" s="25">
        <v>0</v>
      </c>
      <c r="ET16" s="25">
        <v>0</v>
      </c>
      <c r="EU16" s="25">
        <v>0</v>
      </c>
      <c r="EV16" s="25">
        <v>0</v>
      </c>
      <c r="EW16" s="25">
        <v>0</v>
      </c>
      <c r="EX16" s="25">
        <v>0</v>
      </c>
      <c r="EY16" s="25">
        <v>0</v>
      </c>
      <c r="EZ16" s="25">
        <v>0</v>
      </c>
      <c r="FA16" s="25">
        <v>0</v>
      </c>
      <c r="FB16" s="25">
        <v>0</v>
      </c>
      <c r="FC16" s="25">
        <v>0</v>
      </c>
      <c r="FD16" s="25">
        <v>0</v>
      </c>
      <c r="FE16" s="25">
        <v>0</v>
      </c>
      <c r="FF16" s="25">
        <v>0</v>
      </c>
      <c r="FG16" s="25">
        <v>0</v>
      </c>
      <c r="FH16" s="25">
        <v>0</v>
      </c>
      <c r="FI16" s="25">
        <v>0</v>
      </c>
      <c r="FJ16" s="25">
        <v>0</v>
      </c>
      <c r="FK16" s="25">
        <v>0</v>
      </c>
      <c r="FL16" s="25">
        <v>0</v>
      </c>
      <c r="FM16" s="25">
        <v>0</v>
      </c>
      <c r="FN16" s="25">
        <v>0</v>
      </c>
      <c r="FO16" s="25">
        <v>0</v>
      </c>
      <c r="FP16" s="25">
        <v>0</v>
      </c>
      <c r="FQ16" s="25">
        <v>0</v>
      </c>
      <c r="FR16" s="25">
        <v>0</v>
      </c>
      <c r="FS16" s="25">
        <v>0</v>
      </c>
      <c r="FT16" s="25">
        <v>0</v>
      </c>
      <c r="FU16" s="25">
        <v>0</v>
      </c>
      <c r="FV16" s="25">
        <v>0</v>
      </c>
      <c r="FW16" s="25">
        <v>0</v>
      </c>
      <c r="FX16" s="25">
        <v>0</v>
      </c>
      <c r="FY16" s="25">
        <v>0</v>
      </c>
      <c r="FZ16" s="26">
        <f>SUM(C16:FY16)</f>
        <v>0</v>
      </c>
      <c r="GA16" s="11"/>
      <c r="GD16" s="11"/>
    </row>
    <row r="17" spans="1:255" s="19" customFormat="1" x14ac:dyDescent="0.25">
      <c r="A17" s="19" t="s">
        <v>403</v>
      </c>
      <c r="C17" s="18">
        <f>IF(C15-C16&lt;0,0,ROUND((C15-C16)/C14,2))</f>
        <v>3532171.81</v>
      </c>
      <c r="D17" s="18">
        <f t="shared" ref="D17:BO17" si="3">IF(D15-D16&lt;0,0,ROUND((D15-D16)/D14,2))</f>
        <v>21486454.890000001</v>
      </c>
      <c r="E17" s="18">
        <f t="shared" si="3"/>
        <v>2632918.65</v>
      </c>
      <c r="F17" s="18">
        <f t="shared" si="3"/>
        <v>12426435.800000001</v>
      </c>
      <c r="G17" s="18">
        <f t="shared" si="3"/>
        <v>350284.47</v>
      </c>
      <c r="H17" s="18">
        <f t="shared" si="3"/>
        <v>735010.58</v>
      </c>
      <c r="I17" s="18">
        <f t="shared" si="3"/>
        <v>4609659.2300000004</v>
      </c>
      <c r="J17" s="18">
        <f t="shared" si="3"/>
        <v>1441665.71</v>
      </c>
      <c r="K17" s="18">
        <f t="shared" si="3"/>
        <v>196885.64</v>
      </c>
      <c r="L17" s="18">
        <f t="shared" si="3"/>
        <v>311204.21000000002</v>
      </c>
      <c r="M17" s="18">
        <f t="shared" si="3"/>
        <v>526850.07999999996</v>
      </c>
      <c r="N17" s="18">
        <f t="shared" si="3"/>
        <v>31186311.489999998</v>
      </c>
      <c r="O17" s="18">
        <f t="shared" si="3"/>
        <v>5617238.4100000001</v>
      </c>
      <c r="P17" s="18">
        <f t="shared" si="3"/>
        <v>247538.39</v>
      </c>
      <c r="Q17" s="18">
        <f t="shared" si="3"/>
        <v>24275342.460000001</v>
      </c>
      <c r="R17" s="18">
        <f t="shared" si="3"/>
        <v>4341555.67</v>
      </c>
      <c r="S17" s="18">
        <f t="shared" si="3"/>
        <v>552144.64000000001</v>
      </c>
      <c r="T17" s="18">
        <f t="shared" si="3"/>
        <v>184576.74</v>
      </c>
      <c r="U17" s="18">
        <f t="shared" si="3"/>
        <v>37666.21</v>
      </c>
      <c r="V17" s="18">
        <f t="shared" si="3"/>
        <v>233594.25</v>
      </c>
      <c r="W17" s="18">
        <f t="shared" si="3"/>
        <v>189564.04</v>
      </c>
      <c r="X17" s="18">
        <f t="shared" si="3"/>
        <v>63616.81</v>
      </c>
      <c r="Y17" s="18">
        <f t="shared" si="3"/>
        <v>548048.16</v>
      </c>
      <c r="Z17" s="18">
        <f t="shared" si="3"/>
        <v>230111.07</v>
      </c>
      <c r="AA17" s="18">
        <f t="shared" si="3"/>
        <v>14029627.390000001</v>
      </c>
      <c r="AB17" s="18">
        <f t="shared" si="3"/>
        <v>3923217.77</v>
      </c>
      <c r="AC17" s="18">
        <f t="shared" si="3"/>
        <v>137382.54999999999</v>
      </c>
      <c r="AD17" s="18">
        <f t="shared" si="3"/>
        <v>283749.48</v>
      </c>
      <c r="AE17" s="18">
        <f t="shared" si="3"/>
        <v>103899.99</v>
      </c>
      <c r="AF17" s="18">
        <f t="shared" si="3"/>
        <v>171651.01</v>
      </c>
      <c r="AG17" s="18">
        <f t="shared" si="3"/>
        <v>192438.39999999999</v>
      </c>
      <c r="AH17" s="18">
        <f t="shared" si="3"/>
        <v>820967.23</v>
      </c>
      <c r="AI17" s="18">
        <f t="shared" si="3"/>
        <v>360093.34</v>
      </c>
      <c r="AJ17" s="18">
        <f t="shared" si="3"/>
        <v>172189.39</v>
      </c>
      <c r="AK17" s="18">
        <f t="shared" si="3"/>
        <v>171469.46</v>
      </c>
      <c r="AL17" s="18">
        <f t="shared" si="3"/>
        <v>168272.66</v>
      </c>
      <c r="AM17" s="18">
        <f t="shared" si="3"/>
        <v>305123.17</v>
      </c>
      <c r="AN17" s="18">
        <f t="shared" si="3"/>
        <v>65575.03</v>
      </c>
      <c r="AO17" s="18">
        <f t="shared" si="3"/>
        <v>2744139.89</v>
      </c>
      <c r="AP17" s="18">
        <f t="shared" si="3"/>
        <v>18204333.780000001</v>
      </c>
      <c r="AQ17" s="18">
        <f t="shared" si="3"/>
        <v>162581.29</v>
      </c>
      <c r="AR17" s="18">
        <f t="shared" si="3"/>
        <v>26523815.68</v>
      </c>
      <c r="AS17" s="18">
        <f t="shared" si="3"/>
        <v>1225851.6100000001</v>
      </c>
      <c r="AT17" s="18">
        <f t="shared" si="3"/>
        <v>1177789.42</v>
      </c>
      <c r="AU17" s="18">
        <f t="shared" si="3"/>
        <v>226023.27</v>
      </c>
      <c r="AV17" s="18">
        <f t="shared" si="3"/>
        <v>282239.15999999997</v>
      </c>
      <c r="AW17" s="18">
        <f t="shared" si="3"/>
        <v>258472.71</v>
      </c>
      <c r="AX17" s="18">
        <f t="shared" si="3"/>
        <v>67896.84</v>
      </c>
      <c r="AY17" s="18">
        <f t="shared" si="3"/>
        <v>309953.19</v>
      </c>
      <c r="AZ17" s="18">
        <f t="shared" si="3"/>
        <v>9540980.5199999996</v>
      </c>
      <c r="BA17" s="18">
        <f t="shared" si="3"/>
        <v>5866106.1399999997</v>
      </c>
      <c r="BB17" s="18">
        <f t="shared" si="3"/>
        <v>6095334.6200000001</v>
      </c>
      <c r="BC17" s="18">
        <f t="shared" si="3"/>
        <v>11397679.58</v>
      </c>
      <c r="BD17" s="18">
        <f t="shared" si="3"/>
        <v>1642399.6</v>
      </c>
      <c r="BE17" s="18">
        <f t="shared" si="3"/>
        <v>730456.32</v>
      </c>
      <c r="BF17" s="18">
        <f t="shared" si="3"/>
        <v>14728531.82</v>
      </c>
      <c r="BG17" s="18">
        <f t="shared" si="3"/>
        <v>769377.72</v>
      </c>
      <c r="BH17" s="18">
        <f t="shared" si="3"/>
        <v>433855.06</v>
      </c>
      <c r="BI17" s="18">
        <f t="shared" si="3"/>
        <v>292857.26</v>
      </c>
      <c r="BJ17" s="18">
        <f t="shared" si="3"/>
        <v>3266258.77</v>
      </c>
      <c r="BK17" s="18">
        <f t="shared" si="3"/>
        <v>20838321.989999998</v>
      </c>
      <c r="BL17" s="18">
        <f t="shared" si="3"/>
        <v>189822.35</v>
      </c>
      <c r="BM17" s="18">
        <f t="shared" si="3"/>
        <v>285771.08</v>
      </c>
      <c r="BN17" s="18">
        <f t="shared" si="3"/>
        <v>1956147.65</v>
      </c>
      <c r="BO17" s="18">
        <f t="shared" si="3"/>
        <v>847132.08</v>
      </c>
      <c r="BP17" s="18">
        <f t="shared" ref="BP17:EA17" si="4">IF(BP15-BP16&lt;0,0,ROUND((BP15-BP16)/BP14,2))</f>
        <v>104361.8</v>
      </c>
      <c r="BQ17" s="18">
        <f t="shared" si="4"/>
        <v>1774417.23</v>
      </c>
      <c r="BR17" s="18">
        <f t="shared" si="4"/>
        <v>3082419.5</v>
      </c>
      <c r="BS17" s="18">
        <f t="shared" si="4"/>
        <v>614844.31999999995</v>
      </c>
      <c r="BT17" s="18">
        <f t="shared" si="4"/>
        <v>201007.96</v>
      </c>
      <c r="BU17" s="18">
        <f t="shared" si="4"/>
        <v>254811.81</v>
      </c>
      <c r="BV17" s="18">
        <f t="shared" si="4"/>
        <v>0</v>
      </c>
      <c r="BW17" s="18">
        <f t="shared" si="4"/>
        <v>325091.74</v>
      </c>
      <c r="BX17" s="18">
        <f t="shared" si="4"/>
        <v>45717.69</v>
      </c>
      <c r="BY17" s="18">
        <f t="shared" si="4"/>
        <v>183208.5</v>
      </c>
      <c r="BZ17" s="18">
        <f t="shared" si="4"/>
        <v>203058.18</v>
      </c>
      <c r="CA17" s="18">
        <f t="shared" si="4"/>
        <v>16305.97</v>
      </c>
      <c r="CB17" s="18">
        <f t="shared" si="4"/>
        <v>32445147.649999999</v>
      </c>
      <c r="CC17" s="18">
        <f t="shared" si="4"/>
        <v>208006.82</v>
      </c>
      <c r="CD17" s="18">
        <f t="shared" si="4"/>
        <v>235531.59</v>
      </c>
      <c r="CE17" s="18">
        <f t="shared" si="4"/>
        <v>120923.14</v>
      </c>
      <c r="CF17" s="18">
        <f t="shared" si="4"/>
        <v>120668.59</v>
      </c>
      <c r="CG17" s="18">
        <f t="shared" si="4"/>
        <v>219615.97</v>
      </c>
      <c r="CH17" s="18">
        <f t="shared" si="4"/>
        <v>137771.45000000001</v>
      </c>
      <c r="CI17" s="18">
        <f t="shared" si="4"/>
        <v>394558</v>
      </c>
      <c r="CJ17" s="18">
        <f t="shared" si="4"/>
        <v>37285</v>
      </c>
      <c r="CK17" s="18">
        <f t="shared" si="4"/>
        <v>3259206.24</v>
      </c>
      <c r="CL17" s="18">
        <f t="shared" si="4"/>
        <v>964416.66</v>
      </c>
      <c r="CM17" s="18">
        <f t="shared" si="4"/>
        <v>619408.19999999995</v>
      </c>
      <c r="CN17" s="18">
        <f t="shared" si="4"/>
        <v>13857688.41</v>
      </c>
      <c r="CO17" s="18">
        <f t="shared" si="4"/>
        <v>5276034.84</v>
      </c>
      <c r="CP17" s="18">
        <f t="shared" si="4"/>
        <v>56015.61</v>
      </c>
      <c r="CQ17" s="18">
        <f t="shared" si="4"/>
        <v>581948.88</v>
      </c>
      <c r="CR17" s="18">
        <f t="shared" si="4"/>
        <v>260226.75</v>
      </c>
      <c r="CS17" s="18">
        <f t="shared" si="4"/>
        <v>219867.22</v>
      </c>
      <c r="CT17" s="18">
        <f t="shared" si="4"/>
        <v>118697.97</v>
      </c>
      <c r="CU17" s="18">
        <f t="shared" si="4"/>
        <v>334223.35999999999</v>
      </c>
      <c r="CV17" s="18">
        <f t="shared" si="4"/>
        <v>46290.87</v>
      </c>
      <c r="CW17" s="18">
        <f t="shared" si="4"/>
        <v>146909.70000000001</v>
      </c>
      <c r="CX17" s="18">
        <f t="shared" si="4"/>
        <v>257582.93</v>
      </c>
      <c r="CY17" s="18">
        <f t="shared" si="4"/>
        <v>72854.42</v>
      </c>
      <c r="CZ17" s="18">
        <f t="shared" si="4"/>
        <v>1040747.81</v>
      </c>
      <c r="DA17" s="18">
        <f t="shared" si="4"/>
        <v>148225.60999999999</v>
      </c>
      <c r="DB17" s="18">
        <f t="shared" si="4"/>
        <v>257956.08</v>
      </c>
      <c r="DC17" s="18">
        <f t="shared" si="4"/>
        <v>125278.79</v>
      </c>
      <c r="DD17" s="18">
        <f t="shared" si="4"/>
        <v>115540.99</v>
      </c>
      <c r="DE17" s="18">
        <f t="shared" si="4"/>
        <v>77902.02</v>
      </c>
      <c r="DF17" s="18">
        <f t="shared" si="4"/>
        <v>10740150.800000001</v>
      </c>
      <c r="DG17" s="18">
        <f t="shared" si="4"/>
        <v>44395.02</v>
      </c>
      <c r="DH17" s="18">
        <f t="shared" si="4"/>
        <v>786527.27</v>
      </c>
      <c r="DI17" s="18">
        <f t="shared" si="4"/>
        <v>1031532.03</v>
      </c>
      <c r="DJ17" s="18">
        <f t="shared" si="4"/>
        <v>470858.95</v>
      </c>
      <c r="DK17" s="18">
        <f t="shared" si="4"/>
        <v>373674.51</v>
      </c>
      <c r="DL17" s="18">
        <f t="shared" si="4"/>
        <v>3320012.02</v>
      </c>
      <c r="DM17" s="18">
        <f t="shared" si="4"/>
        <v>288219.2</v>
      </c>
      <c r="DN17" s="18">
        <f t="shared" si="4"/>
        <v>594576.17000000004</v>
      </c>
      <c r="DO17" s="18">
        <f t="shared" si="4"/>
        <v>2113325.94</v>
      </c>
      <c r="DP17" s="18">
        <f t="shared" si="4"/>
        <v>222666.74</v>
      </c>
      <c r="DQ17" s="18">
        <f t="shared" si="4"/>
        <v>0</v>
      </c>
      <c r="DR17" s="18">
        <f t="shared" si="4"/>
        <v>1064727.6000000001</v>
      </c>
      <c r="DS17" s="18">
        <f t="shared" si="4"/>
        <v>570949.31000000006</v>
      </c>
      <c r="DT17" s="18">
        <f t="shared" si="4"/>
        <v>242051.14</v>
      </c>
      <c r="DU17" s="18">
        <f t="shared" si="4"/>
        <v>315591.14</v>
      </c>
      <c r="DV17" s="18">
        <f t="shared" si="4"/>
        <v>272973.96999999997</v>
      </c>
      <c r="DW17" s="18">
        <f t="shared" si="4"/>
        <v>314629.03999999998</v>
      </c>
      <c r="DX17" s="18">
        <f t="shared" si="4"/>
        <v>109886.36</v>
      </c>
      <c r="DY17" s="18">
        <f t="shared" si="4"/>
        <v>171917.72</v>
      </c>
      <c r="DZ17" s="18">
        <f t="shared" si="4"/>
        <v>319090.78999999998</v>
      </c>
      <c r="EA17" s="18">
        <f t="shared" si="4"/>
        <v>0</v>
      </c>
      <c r="EB17" s="18">
        <f t="shared" ref="EB17:FX17" si="5">IF(EB15-EB16&lt;0,0,ROUND((EB15-EB16)/EB14,2))</f>
        <v>353232.66</v>
      </c>
      <c r="EC17" s="18">
        <f t="shared" si="5"/>
        <v>241647.4</v>
      </c>
      <c r="ED17" s="18">
        <f t="shared" si="5"/>
        <v>0</v>
      </c>
      <c r="EE17" s="18">
        <f t="shared" si="5"/>
        <v>238706.56</v>
      </c>
      <c r="EF17" s="18">
        <f t="shared" si="5"/>
        <v>1103267.1499999999</v>
      </c>
      <c r="EG17" s="18">
        <f t="shared" si="5"/>
        <v>237278.28</v>
      </c>
      <c r="EH17" s="18">
        <f t="shared" si="5"/>
        <v>269622.53999999998</v>
      </c>
      <c r="EI17" s="18">
        <f t="shared" si="5"/>
        <v>10032809.08</v>
      </c>
      <c r="EJ17" s="18">
        <f t="shared" si="5"/>
        <v>6339425.0300000003</v>
      </c>
      <c r="EK17" s="18">
        <f t="shared" si="5"/>
        <v>329103.42</v>
      </c>
      <c r="EL17" s="18">
        <f t="shared" si="5"/>
        <v>304924.06</v>
      </c>
      <c r="EM17" s="18">
        <f t="shared" si="5"/>
        <v>219092.87</v>
      </c>
      <c r="EN17" s="18">
        <f t="shared" si="5"/>
        <v>744865.76</v>
      </c>
      <c r="EO17" s="18">
        <f t="shared" si="5"/>
        <v>243301.56</v>
      </c>
      <c r="EP17" s="18">
        <f t="shared" si="5"/>
        <v>152826.25</v>
      </c>
      <c r="EQ17" s="18">
        <f t="shared" si="5"/>
        <v>1363373.3</v>
      </c>
      <c r="ER17" s="18">
        <f t="shared" si="5"/>
        <v>136360.12</v>
      </c>
      <c r="ES17" s="18">
        <f t="shared" si="5"/>
        <v>179131.06</v>
      </c>
      <c r="ET17" s="18">
        <f t="shared" si="5"/>
        <v>221682.79</v>
      </c>
      <c r="EU17" s="18">
        <f t="shared" si="5"/>
        <v>482525.32</v>
      </c>
      <c r="EV17" s="18">
        <f t="shared" si="5"/>
        <v>77971.199999999997</v>
      </c>
      <c r="EW17" s="18">
        <f t="shared" si="5"/>
        <v>334224.3</v>
      </c>
      <c r="EX17" s="18">
        <f t="shared" si="5"/>
        <v>232191.05</v>
      </c>
      <c r="EY17" s="18">
        <f t="shared" si="5"/>
        <v>432489.24</v>
      </c>
      <c r="EZ17" s="18">
        <f t="shared" si="5"/>
        <v>138458.31</v>
      </c>
      <c r="FA17" s="18">
        <f t="shared" si="5"/>
        <v>3792.07</v>
      </c>
      <c r="FB17" s="18">
        <f t="shared" si="5"/>
        <v>8346.58</v>
      </c>
      <c r="FC17" s="18">
        <f t="shared" si="5"/>
        <v>806897.43</v>
      </c>
      <c r="FD17" s="18">
        <f t="shared" si="5"/>
        <v>314053.40999999997</v>
      </c>
      <c r="FE17" s="18">
        <f t="shared" si="5"/>
        <v>99753.33</v>
      </c>
      <c r="FF17" s="18">
        <f t="shared" si="5"/>
        <v>232594.23</v>
      </c>
      <c r="FG17" s="18">
        <f t="shared" si="5"/>
        <v>150349.23000000001</v>
      </c>
      <c r="FH17" s="18">
        <f t="shared" si="5"/>
        <v>51121.07</v>
      </c>
      <c r="FI17" s="18">
        <f t="shared" si="5"/>
        <v>0</v>
      </c>
      <c r="FJ17" s="18">
        <f t="shared" si="5"/>
        <v>0</v>
      </c>
      <c r="FK17" s="18">
        <f t="shared" si="5"/>
        <v>0</v>
      </c>
      <c r="FL17" s="18">
        <f t="shared" si="5"/>
        <v>1527690.17</v>
      </c>
      <c r="FM17" s="18">
        <f t="shared" si="5"/>
        <v>1463635.96</v>
      </c>
      <c r="FN17" s="18">
        <f t="shared" si="5"/>
        <v>11278170.33</v>
      </c>
      <c r="FO17" s="18">
        <f t="shared" si="5"/>
        <v>0</v>
      </c>
      <c r="FP17" s="18">
        <f t="shared" si="5"/>
        <v>0</v>
      </c>
      <c r="FQ17" s="18">
        <f t="shared" si="5"/>
        <v>0</v>
      </c>
      <c r="FR17" s="18">
        <f t="shared" si="5"/>
        <v>0</v>
      </c>
      <c r="FS17" s="18">
        <f t="shared" si="5"/>
        <v>0</v>
      </c>
      <c r="FT17" s="18">
        <f t="shared" si="5"/>
        <v>0</v>
      </c>
      <c r="FU17" s="18">
        <f t="shared" si="5"/>
        <v>516404.31</v>
      </c>
      <c r="FV17" s="18">
        <f t="shared" si="5"/>
        <v>440556.47</v>
      </c>
      <c r="FW17" s="18">
        <f t="shared" si="5"/>
        <v>211254.91</v>
      </c>
      <c r="FX17" s="18">
        <f t="shared" si="5"/>
        <v>82429.61</v>
      </c>
      <c r="FY17" s="18">
        <f>IF(FY15-FY16&lt;0,0,ROUND((FY15-FY16)/FY14,2))-0.03</f>
        <v>18899500.890000001</v>
      </c>
      <c r="FZ17" s="11">
        <f>SUM(C17:FY17)</f>
        <v>419351226.98000014</v>
      </c>
      <c r="GB17" s="18"/>
    </row>
    <row r="18" spans="1:255" x14ac:dyDescent="0.25"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27"/>
      <c r="GB18" s="27"/>
      <c r="GC18" s="24"/>
    </row>
    <row r="19" spans="1:255" x14ac:dyDescent="0.25">
      <c r="A19" s="28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29"/>
      <c r="FZ19" s="11"/>
    </row>
    <row r="20" spans="1:255" s="28" customFormat="1" ht="13" x14ac:dyDescent="0.3">
      <c r="A20" s="30" t="s">
        <v>404</v>
      </c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</row>
    <row r="21" spans="1:255" s="28" customFormat="1" x14ac:dyDescent="0.25">
      <c r="A21" s="44" t="s">
        <v>405</v>
      </c>
      <c r="C21" s="31">
        <v>-20747.11</v>
      </c>
      <c r="D21" s="31">
        <v>-25394.444444444445</v>
      </c>
      <c r="E21" s="31">
        <v>-20833.563333333332</v>
      </c>
      <c r="F21" s="31">
        <v>0</v>
      </c>
      <c r="G21" s="31">
        <v>0</v>
      </c>
      <c r="H21" s="31">
        <v>0</v>
      </c>
      <c r="I21" s="31">
        <v>-22559.044259259259</v>
      </c>
      <c r="J21" s="31">
        <v>-13227.314814814814</v>
      </c>
      <c r="K21" s="31">
        <v>0</v>
      </c>
      <c r="L21" s="31">
        <v>-9923.0275925925907</v>
      </c>
      <c r="M21" s="31">
        <v>0</v>
      </c>
      <c r="N21" s="31">
        <v>0</v>
      </c>
      <c r="O21" s="31">
        <v>-24289.131666666661</v>
      </c>
      <c r="P21" s="31">
        <v>0</v>
      </c>
      <c r="Q21" s="31">
        <v>-17726.703333333331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1">
        <v>0</v>
      </c>
      <c r="Y21" s="31">
        <v>0</v>
      </c>
      <c r="Z21" s="31">
        <v>0</v>
      </c>
      <c r="AA21" s="31">
        <v>-38056.098333333335</v>
      </c>
      <c r="AB21" s="31">
        <v>-27603.980858600786</v>
      </c>
      <c r="AC21" s="31">
        <v>0</v>
      </c>
      <c r="AD21" s="31">
        <v>0</v>
      </c>
      <c r="AE21" s="31">
        <v>0</v>
      </c>
      <c r="AF21" s="31">
        <v>0</v>
      </c>
      <c r="AG21" s="31">
        <v>0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0</v>
      </c>
      <c r="AO21" s="31">
        <v>-12010.012088888887</v>
      </c>
      <c r="AP21" s="31">
        <v>-50377.100370370368</v>
      </c>
      <c r="AQ21" s="31">
        <v>0</v>
      </c>
      <c r="AR21" s="31">
        <v>-23637.105925925927</v>
      </c>
      <c r="AS21" s="31">
        <v>-10491.666666666666</v>
      </c>
      <c r="AT21" s="31">
        <v>0</v>
      </c>
      <c r="AU21" s="31">
        <v>0</v>
      </c>
      <c r="AV21" s="31">
        <v>0</v>
      </c>
      <c r="AW21" s="31">
        <v>0</v>
      </c>
      <c r="AX21" s="31">
        <v>0</v>
      </c>
      <c r="AY21" s="31">
        <v>0</v>
      </c>
      <c r="AZ21" s="31">
        <v>-7395.8885866666678</v>
      </c>
      <c r="BA21" s="31">
        <v>-5811.0545244444456</v>
      </c>
      <c r="BB21" s="31">
        <v>-4952.6031111111115</v>
      </c>
      <c r="BC21" s="31">
        <v>0</v>
      </c>
      <c r="BD21" s="31">
        <v>-3191.6788444444446</v>
      </c>
      <c r="BE21" s="31">
        <v>0</v>
      </c>
      <c r="BF21" s="31">
        <v>-22552.5</v>
      </c>
      <c r="BG21" s="31">
        <v>-660.34826666666675</v>
      </c>
      <c r="BH21" s="31">
        <v>0</v>
      </c>
      <c r="BI21" s="31">
        <v>0</v>
      </c>
      <c r="BJ21" s="31">
        <v>0</v>
      </c>
      <c r="BK21" s="31">
        <v>-4973.789074074075</v>
      </c>
      <c r="BL21" s="31">
        <v>0</v>
      </c>
      <c r="BM21" s="31">
        <v>0</v>
      </c>
      <c r="BN21" s="31">
        <v>0</v>
      </c>
      <c r="BO21" s="31">
        <v>0</v>
      </c>
      <c r="BP21" s="31">
        <v>0</v>
      </c>
      <c r="BQ21" s="31">
        <v>0</v>
      </c>
      <c r="BR21" s="31">
        <v>0</v>
      </c>
      <c r="BS21" s="31">
        <v>0</v>
      </c>
      <c r="BT21" s="31">
        <v>0</v>
      </c>
      <c r="BU21" s="31">
        <v>0</v>
      </c>
      <c r="BV21" s="31">
        <v>0</v>
      </c>
      <c r="BW21" s="31">
        <v>0</v>
      </c>
      <c r="BX21" s="31">
        <v>0</v>
      </c>
      <c r="BY21" s="31">
        <v>0</v>
      </c>
      <c r="BZ21" s="31">
        <v>0</v>
      </c>
      <c r="CA21" s="31">
        <v>0</v>
      </c>
      <c r="CB21" s="31">
        <v>-46057.775740740748</v>
      </c>
      <c r="CC21" s="31">
        <v>0</v>
      </c>
      <c r="CD21" s="31">
        <v>0</v>
      </c>
      <c r="CE21" s="31">
        <v>0</v>
      </c>
      <c r="CF21" s="31">
        <v>0</v>
      </c>
      <c r="CG21" s="31">
        <v>0</v>
      </c>
      <c r="CH21" s="31">
        <v>0</v>
      </c>
      <c r="CI21" s="31">
        <v>0</v>
      </c>
      <c r="CJ21" s="31">
        <v>0</v>
      </c>
      <c r="CK21" s="31">
        <v>0</v>
      </c>
      <c r="CL21" s="31">
        <v>0</v>
      </c>
      <c r="CM21" s="31">
        <v>0</v>
      </c>
      <c r="CN21" s="31">
        <v>-41783.525370370371</v>
      </c>
      <c r="CO21" s="31">
        <v>-20888.578703703704</v>
      </c>
      <c r="CP21" s="31">
        <v>0</v>
      </c>
      <c r="CQ21" s="31">
        <v>0</v>
      </c>
      <c r="CR21" s="31">
        <v>0</v>
      </c>
      <c r="CS21" s="31">
        <v>0</v>
      </c>
      <c r="CT21" s="31">
        <v>0</v>
      </c>
      <c r="CU21" s="31">
        <v>0</v>
      </c>
      <c r="CV21" s="31">
        <v>0</v>
      </c>
      <c r="CW21" s="31">
        <v>0</v>
      </c>
      <c r="CX21" s="31">
        <v>0</v>
      </c>
      <c r="CY21" s="31">
        <v>0</v>
      </c>
      <c r="CZ21" s="31">
        <v>-2749.8742592592589</v>
      </c>
      <c r="DA21" s="31">
        <v>0</v>
      </c>
      <c r="DB21" s="31">
        <v>0</v>
      </c>
      <c r="DC21" s="31">
        <v>0</v>
      </c>
      <c r="DD21" s="31">
        <v>0</v>
      </c>
      <c r="DE21" s="31">
        <v>0</v>
      </c>
      <c r="DF21" s="31">
        <v>-33556.666666666664</v>
      </c>
      <c r="DG21" s="31">
        <v>0</v>
      </c>
      <c r="DH21" s="31">
        <v>-11283.888888888889</v>
      </c>
      <c r="DI21" s="31">
        <v>0</v>
      </c>
      <c r="DJ21" s="31">
        <v>0</v>
      </c>
      <c r="DK21" s="31">
        <v>0</v>
      </c>
      <c r="DL21" s="31">
        <v>-6934.0481481481484</v>
      </c>
      <c r="DM21" s="31">
        <v>0</v>
      </c>
      <c r="DN21" s="31">
        <v>0</v>
      </c>
      <c r="DO21" s="31">
        <v>0</v>
      </c>
      <c r="DP21" s="31">
        <v>0</v>
      </c>
      <c r="DQ21" s="31">
        <v>0</v>
      </c>
      <c r="DR21" s="31">
        <v>0</v>
      </c>
      <c r="DS21" s="31">
        <v>0</v>
      </c>
      <c r="DT21" s="31">
        <v>0</v>
      </c>
      <c r="DU21" s="31">
        <v>0</v>
      </c>
      <c r="DV21" s="31">
        <v>0</v>
      </c>
      <c r="DW21" s="31">
        <v>0</v>
      </c>
      <c r="DX21" s="31">
        <v>0</v>
      </c>
      <c r="DY21" s="31">
        <v>0</v>
      </c>
      <c r="DZ21" s="31">
        <v>0</v>
      </c>
      <c r="EA21" s="31">
        <v>0</v>
      </c>
      <c r="EB21" s="31">
        <v>0</v>
      </c>
      <c r="EC21" s="31">
        <v>0</v>
      </c>
      <c r="ED21" s="31">
        <v>0</v>
      </c>
      <c r="EE21" s="31">
        <v>0</v>
      </c>
      <c r="EF21" s="31">
        <v>0</v>
      </c>
      <c r="EG21" s="31">
        <v>0</v>
      </c>
      <c r="EH21" s="31">
        <v>0</v>
      </c>
      <c r="EI21" s="31">
        <v>0</v>
      </c>
      <c r="EJ21" s="31">
        <v>0</v>
      </c>
      <c r="EK21" s="31">
        <v>0</v>
      </c>
      <c r="EL21" s="31">
        <v>-9425.8333333333339</v>
      </c>
      <c r="EM21" s="31">
        <v>0</v>
      </c>
      <c r="EN21" s="31">
        <v>0</v>
      </c>
      <c r="EO21" s="31">
        <v>0</v>
      </c>
      <c r="EP21" s="31">
        <v>0</v>
      </c>
      <c r="EQ21" s="31">
        <v>0</v>
      </c>
      <c r="ER21" s="31">
        <v>0</v>
      </c>
      <c r="ES21" s="31">
        <v>0</v>
      </c>
      <c r="ET21" s="31">
        <v>0</v>
      </c>
      <c r="EU21" s="31">
        <v>0</v>
      </c>
      <c r="EV21" s="31">
        <v>0</v>
      </c>
      <c r="EW21" s="31">
        <v>0</v>
      </c>
      <c r="EX21" s="31">
        <v>0</v>
      </c>
      <c r="EY21" s="31">
        <v>0</v>
      </c>
      <c r="EZ21" s="31">
        <v>0</v>
      </c>
      <c r="FA21" s="31">
        <v>0</v>
      </c>
      <c r="FB21" s="31">
        <v>0</v>
      </c>
      <c r="FC21" s="31">
        <v>-18550.664629629631</v>
      </c>
      <c r="FD21" s="31">
        <v>0</v>
      </c>
      <c r="FE21" s="31">
        <v>0</v>
      </c>
      <c r="FF21" s="31">
        <v>0</v>
      </c>
      <c r="FG21" s="31">
        <v>0</v>
      </c>
      <c r="FH21" s="31">
        <v>0</v>
      </c>
      <c r="FI21" s="31">
        <v>0</v>
      </c>
      <c r="FJ21" s="31">
        <v>0</v>
      </c>
      <c r="FK21" s="31">
        <v>0</v>
      </c>
      <c r="FL21" s="31">
        <v>-21871.481481481482</v>
      </c>
      <c r="FM21" s="31">
        <v>0</v>
      </c>
      <c r="FN21" s="31">
        <v>-15194.943888888885</v>
      </c>
      <c r="FO21" s="31">
        <v>0</v>
      </c>
      <c r="FP21" s="31">
        <v>0</v>
      </c>
      <c r="FQ21" s="31">
        <v>0</v>
      </c>
      <c r="FR21" s="31">
        <v>0</v>
      </c>
      <c r="FS21" s="31">
        <v>0</v>
      </c>
      <c r="FT21" s="31">
        <v>0</v>
      </c>
      <c r="FU21" s="31">
        <v>0</v>
      </c>
      <c r="FV21" s="31">
        <v>0</v>
      </c>
      <c r="FW21" s="31">
        <v>0</v>
      </c>
      <c r="FX21" s="31">
        <v>0</v>
      </c>
      <c r="FY21" s="31">
        <v>0</v>
      </c>
      <c r="FZ21" s="28">
        <f>SUM(C21:FY21)</f>
        <v>-594711.447206749</v>
      </c>
    </row>
    <row r="22" spans="1:255" s="28" customFormat="1" x14ac:dyDescent="0.25">
      <c r="A22" s="44" t="s">
        <v>406</v>
      </c>
      <c r="C22" s="31">
        <v>0</v>
      </c>
      <c r="D22" s="31">
        <v>-457360.55</v>
      </c>
      <c r="E22" s="31">
        <v>0</v>
      </c>
      <c r="F22" s="31">
        <v>-190958.09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v>-79064.87</v>
      </c>
      <c r="O22" s="31">
        <v>-81829.53</v>
      </c>
      <c r="P22" s="31">
        <v>0</v>
      </c>
      <c r="Q22" s="31">
        <v>-424227.26</v>
      </c>
      <c r="R22" s="31">
        <v>0</v>
      </c>
      <c r="S22" s="31">
        <v>0</v>
      </c>
      <c r="T22" s="31">
        <v>0</v>
      </c>
      <c r="U22" s="31">
        <v>0</v>
      </c>
      <c r="V22" s="31">
        <v>0</v>
      </c>
      <c r="W22" s="31">
        <v>0</v>
      </c>
      <c r="X22" s="31">
        <v>0</v>
      </c>
      <c r="Y22" s="31">
        <v>0</v>
      </c>
      <c r="Z22" s="31">
        <v>0</v>
      </c>
      <c r="AA22" s="31">
        <v>-364077.53</v>
      </c>
      <c r="AB22" s="31">
        <v>-119289.58</v>
      </c>
      <c r="AC22" s="31">
        <v>0</v>
      </c>
      <c r="AD22" s="31">
        <v>0</v>
      </c>
      <c r="AE22" s="31">
        <v>0</v>
      </c>
      <c r="AF22" s="31">
        <v>0</v>
      </c>
      <c r="AG22" s="31">
        <v>0</v>
      </c>
      <c r="AH22" s="31">
        <v>0</v>
      </c>
      <c r="AI22" s="31">
        <v>0</v>
      </c>
      <c r="AJ22" s="31">
        <v>0</v>
      </c>
      <c r="AK22" s="31">
        <v>0</v>
      </c>
      <c r="AL22" s="31">
        <v>0</v>
      </c>
      <c r="AM22" s="31">
        <v>0</v>
      </c>
      <c r="AN22" s="31">
        <v>0</v>
      </c>
      <c r="AO22" s="31">
        <v>0</v>
      </c>
      <c r="AP22" s="31">
        <v>-196082.48</v>
      </c>
      <c r="AQ22" s="31">
        <v>0</v>
      </c>
      <c r="AR22" s="31">
        <v>-1657781.9100000004</v>
      </c>
      <c r="AS22" s="31">
        <v>0</v>
      </c>
      <c r="AT22" s="31">
        <v>-52815.46</v>
      </c>
      <c r="AU22" s="31">
        <v>0</v>
      </c>
      <c r="AV22" s="31">
        <v>0</v>
      </c>
      <c r="AW22" s="31">
        <v>0</v>
      </c>
      <c r="AX22" s="31">
        <v>0</v>
      </c>
      <c r="AY22" s="31">
        <v>0</v>
      </c>
      <c r="AZ22" s="31">
        <v>-254756.49</v>
      </c>
      <c r="BA22" s="31">
        <v>-13864.58</v>
      </c>
      <c r="BB22" s="31">
        <v>0</v>
      </c>
      <c r="BC22" s="31">
        <v>-44679</v>
      </c>
      <c r="BD22" s="31">
        <v>0</v>
      </c>
      <c r="BE22" s="31">
        <v>0</v>
      </c>
      <c r="BF22" s="31">
        <v>-369262.51</v>
      </c>
      <c r="BG22" s="31">
        <v>0</v>
      </c>
      <c r="BH22" s="31">
        <v>0</v>
      </c>
      <c r="BI22" s="31">
        <v>0</v>
      </c>
      <c r="BJ22" s="31">
        <v>-231403.95999999996</v>
      </c>
      <c r="BK22" s="31">
        <v>-711704.08</v>
      </c>
      <c r="BL22" s="31">
        <v>0</v>
      </c>
      <c r="BM22" s="31">
        <v>0</v>
      </c>
      <c r="BN22" s="31">
        <v>0</v>
      </c>
      <c r="BO22" s="31">
        <v>0</v>
      </c>
      <c r="BP22" s="31">
        <v>0</v>
      </c>
      <c r="BQ22" s="31">
        <v>-42338.87</v>
      </c>
      <c r="BR22" s="31">
        <v>0</v>
      </c>
      <c r="BS22" s="31">
        <v>0</v>
      </c>
      <c r="BT22" s="31">
        <v>0</v>
      </c>
      <c r="BU22" s="31">
        <v>0</v>
      </c>
      <c r="BV22" s="31">
        <v>0</v>
      </c>
      <c r="BW22" s="31">
        <v>0</v>
      </c>
      <c r="BX22" s="31">
        <v>0</v>
      </c>
      <c r="BY22" s="31">
        <v>0</v>
      </c>
      <c r="BZ22" s="31">
        <v>0</v>
      </c>
      <c r="CA22" s="31">
        <v>0</v>
      </c>
      <c r="CB22" s="31">
        <v>-449663.27999999997</v>
      </c>
      <c r="CC22" s="31">
        <v>0</v>
      </c>
      <c r="CD22" s="31">
        <v>0</v>
      </c>
      <c r="CE22" s="31">
        <v>0</v>
      </c>
      <c r="CF22" s="31">
        <v>0</v>
      </c>
      <c r="CG22" s="31">
        <v>0</v>
      </c>
      <c r="CH22" s="31">
        <v>0</v>
      </c>
      <c r="CI22" s="31">
        <v>0</v>
      </c>
      <c r="CJ22" s="31">
        <v>0</v>
      </c>
      <c r="CK22" s="31">
        <v>-18702.38</v>
      </c>
      <c r="CL22" s="31">
        <v>0</v>
      </c>
      <c r="CM22" s="31">
        <v>0</v>
      </c>
      <c r="CN22" s="31">
        <v>-224429.38</v>
      </c>
      <c r="CO22" s="31">
        <v>-294238.59000000003</v>
      </c>
      <c r="CP22" s="31">
        <v>0</v>
      </c>
      <c r="CQ22" s="31">
        <v>0</v>
      </c>
      <c r="CR22" s="31">
        <v>0</v>
      </c>
      <c r="CS22" s="31">
        <v>0</v>
      </c>
      <c r="CT22" s="31">
        <v>0</v>
      </c>
      <c r="CU22" s="31">
        <v>0</v>
      </c>
      <c r="CV22" s="31">
        <v>0</v>
      </c>
      <c r="CW22" s="31">
        <v>0</v>
      </c>
      <c r="CX22" s="31">
        <v>0</v>
      </c>
      <c r="CY22" s="31">
        <v>0</v>
      </c>
      <c r="CZ22" s="31">
        <v>0</v>
      </c>
      <c r="DA22" s="31">
        <v>0</v>
      </c>
      <c r="DB22" s="31">
        <v>0</v>
      </c>
      <c r="DC22" s="31">
        <v>0</v>
      </c>
      <c r="DD22" s="31">
        <v>0</v>
      </c>
      <c r="DE22" s="31">
        <v>0</v>
      </c>
      <c r="DF22" s="31">
        <v>-59553.96</v>
      </c>
      <c r="DG22" s="31">
        <v>0</v>
      </c>
      <c r="DH22" s="31">
        <v>0</v>
      </c>
      <c r="DI22" s="31">
        <v>0</v>
      </c>
      <c r="DJ22" s="31">
        <v>0</v>
      </c>
      <c r="DK22" s="31">
        <v>0</v>
      </c>
      <c r="DL22" s="31">
        <v>0</v>
      </c>
      <c r="DM22" s="31">
        <v>0</v>
      </c>
      <c r="DN22" s="31">
        <v>0</v>
      </c>
      <c r="DO22" s="31">
        <v>0</v>
      </c>
      <c r="DP22" s="31">
        <v>0</v>
      </c>
      <c r="DQ22" s="31">
        <v>0</v>
      </c>
      <c r="DR22" s="31">
        <v>0</v>
      </c>
      <c r="DS22" s="31">
        <v>0</v>
      </c>
      <c r="DT22" s="31">
        <v>0</v>
      </c>
      <c r="DU22" s="31">
        <v>0</v>
      </c>
      <c r="DV22" s="31">
        <v>0</v>
      </c>
      <c r="DW22" s="31">
        <v>0</v>
      </c>
      <c r="DX22" s="31">
        <v>0</v>
      </c>
      <c r="DY22" s="31">
        <v>0</v>
      </c>
      <c r="DZ22" s="31">
        <v>0</v>
      </c>
      <c r="EA22" s="31">
        <v>0</v>
      </c>
      <c r="EB22" s="31">
        <v>0</v>
      </c>
      <c r="EC22" s="31">
        <v>0</v>
      </c>
      <c r="ED22" s="31">
        <v>0</v>
      </c>
      <c r="EE22" s="31">
        <v>0</v>
      </c>
      <c r="EF22" s="31">
        <v>0</v>
      </c>
      <c r="EG22" s="31">
        <v>0</v>
      </c>
      <c r="EH22" s="31">
        <v>0</v>
      </c>
      <c r="EI22" s="31">
        <v>-185237.51</v>
      </c>
      <c r="EJ22" s="31">
        <v>-87490.69</v>
      </c>
      <c r="EK22" s="31">
        <v>0</v>
      </c>
      <c r="EL22" s="31">
        <v>0</v>
      </c>
      <c r="EM22" s="31">
        <v>0</v>
      </c>
      <c r="EN22" s="31">
        <v>0</v>
      </c>
      <c r="EO22" s="31">
        <v>0</v>
      </c>
      <c r="EP22" s="31">
        <v>0</v>
      </c>
      <c r="EQ22" s="31">
        <v>0</v>
      </c>
      <c r="ER22" s="31">
        <v>0</v>
      </c>
      <c r="ES22" s="31">
        <v>0</v>
      </c>
      <c r="ET22" s="31">
        <v>0</v>
      </c>
      <c r="EU22" s="31">
        <v>0</v>
      </c>
      <c r="EV22" s="31">
        <v>0</v>
      </c>
      <c r="EW22" s="31">
        <v>0</v>
      </c>
      <c r="EX22" s="31">
        <v>0</v>
      </c>
      <c r="EY22" s="31">
        <v>0</v>
      </c>
      <c r="EZ22" s="31">
        <v>0</v>
      </c>
      <c r="FA22" s="31">
        <v>0</v>
      </c>
      <c r="FB22" s="31">
        <v>0</v>
      </c>
      <c r="FC22" s="31">
        <v>0</v>
      </c>
      <c r="FD22" s="31">
        <v>0</v>
      </c>
      <c r="FE22" s="31">
        <v>0</v>
      </c>
      <c r="FF22" s="31">
        <v>0</v>
      </c>
      <c r="FG22" s="31">
        <v>0</v>
      </c>
      <c r="FH22" s="31">
        <v>0</v>
      </c>
      <c r="FI22" s="31">
        <v>0</v>
      </c>
      <c r="FJ22" s="31">
        <v>0</v>
      </c>
      <c r="FK22" s="31">
        <v>0</v>
      </c>
      <c r="FL22" s="31">
        <v>-117753.76</v>
      </c>
      <c r="FM22" s="31">
        <v>-60663.97</v>
      </c>
      <c r="FN22" s="31">
        <v>-487069.93000000005</v>
      </c>
      <c r="FO22" s="31">
        <v>0</v>
      </c>
      <c r="FP22" s="31">
        <v>0</v>
      </c>
      <c r="FQ22" s="31">
        <v>0</v>
      </c>
      <c r="FR22" s="31">
        <v>0</v>
      </c>
      <c r="FS22" s="31">
        <v>0</v>
      </c>
      <c r="FT22" s="31">
        <v>0</v>
      </c>
      <c r="FU22" s="31">
        <v>0</v>
      </c>
      <c r="FV22" s="31">
        <v>0</v>
      </c>
      <c r="FW22" s="31">
        <v>0</v>
      </c>
      <c r="FX22" s="31">
        <v>0</v>
      </c>
      <c r="FY22" s="31">
        <v>-1957428.3</v>
      </c>
      <c r="FZ22" s="28">
        <f>SUM(C22:FY22)</f>
        <v>-9233728.5</v>
      </c>
    </row>
    <row r="23" spans="1:255" s="33" customFormat="1" x14ac:dyDescent="0.25">
      <c r="A23" s="44" t="s">
        <v>407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 s="31">
        <v>0</v>
      </c>
      <c r="AC23" s="31">
        <v>0</v>
      </c>
      <c r="AD23" s="31">
        <v>0</v>
      </c>
      <c r="AE23" s="31">
        <v>0</v>
      </c>
      <c r="AF23" s="31">
        <v>0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1">
        <v>0</v>
      </c>
      <c r="AQ23" s="31">
        <v>0</v>
      </c>
      <c r="AR23" s="31">
        <v>0</v>
      </c>
      <c r="AS23" s="31">
        <v>0</v>
      </c>
      <c r="AT23" s="31">
        <v>0</v>
      </c>
      <c r="AU23" s="31">
        <v>0</v>
      </c>
      <c r="AV23" s="31">
        <v>0</v>
      </c>
      <c r="AW23" s="31">
        <v>0</v>
      </c>
      <c r="AX23" s="31">
        <v>0</v>
      </c>
      <c r="AY23" s="31">
        <v>0</v>
      </c>
      <c r="AZ23" s="31">
        <v>0</v>
      </c>
      <c r="BA23" s="31">
        <v>0</v>
      </c>
      <c r="BB23" s="31">
        <v>0</v>
      </c>
      <c r="BC23" s="31">
        <v>0</v>
      </c>
      <c r="BD23" s="31">
        <v>0</v>
      </c>
      <c r="BE23" s="31">
        <v>0</v>
      </c>
      <c r="BF23" s="31">
        <v>0</v>
      </c>
      <c r="BG23" s="31">
        <v>0</v>
      </c>
      <c r="BH23" s="31">
        <v>0</v>
      </c>
      <c r="BI23" s="31">
        <v>0</v>
      </c>
      <c r="BJ23" s="31">
        <v>0</v>
      </c>
      <c r="BK23" s="31">
        <v>0</v>
      </c>
      <c r="BL23" s="31">
        <v>0</v>
      </c>
      <c r="BM23" s="31">
        <v>0</v>
      </c>
      <c r="BN23" s="31">
        <v>0</v>
      </c>
      <c r="BO23" s="31">
        <v>0</v>
      </c>
      <c r="BP23" s="31">
        <v>0</v>
      </c>
      <c r="BQ23" s="31">
        <v>0</v>
      </c>
      <c r="BR23" s="31">
        <v>0</v>
      </c>
      <c r="BS23" s="31">
        <v>0</v>
      </c>
      <c r="BT23" s="31">
        <v>0</v>
      </c>
      <c r="BU23" s="31">
        <v>0</v>
      </c>
      <c r="BV23" s="31">
        <v>0</v>
      </c>
      <c r="BW23" s="31">
        <v>0</v>
      </c>
      <c r="BX23" s="31">
        <v>0</v>
      </c>
      <c r="BY23" s="31">
        <v>0</v>
      </c>
      <c r="BZ23" s="31">
        <v>0</v>
      </c>
      <c r="CA23" s="31">
        <v>0</v>
      </c>
      <c r="CB23" s="31">
        <v>0</v>
      </c>
      <c r="CC23" s="31">
        <v>0</v>
      </c>
      <c r="CD23" s="31">
        <v>0</v>
      </c>
      <c r="CE23" s="31">
        <v>0</v>
      </c>
      <c r="CF23" s="31">
        <v>0</v>
      </c>
      <c r="CG23" s="31">
        <v>0</v>
      </c>
      <c r="CH23" s="31">
        <v>0</v>
      </c>
      <c r="CI23" s="31">
        <v>0</v>
      </c>
      <c r="CJ23" s="31">
        <v>0</v>
      </c>
      <c r="CK23" s="31">
        <v>0</v>
      </c>
      <c r="CL23" s="31">
        <v>0</v>
      </c>
      <c r="CM23" s="31">
        <v>0</v>
      </c>
      <c r="CN23" s="31">
        <v>0</v>
      </c>
      <c r="CO23" s="31">
        <v>0</v>
      </c>
      <c r="CP23" s="31">
        <v>0</v>
      </c>
      <c r="CQ23" s="31">
        <v>0</v>
      </c>
      <c r="CR23" s="31">
        <v>0</v>
      </c>
      <c r="CS23" s="31">
        <v>0</v>
      </c>
      <c r="CT23" s="31">
        <v>0</v>
      </c>
      <c r="CU23" s="31">
        <v>0</v>
      </c>
      <c r="CV23" s="31">
        <v>0</v>
      </c>
      <c r="CW23" s="31">
        <v>0</v>
      </c>
      <c r="CX23" s="31">
        <v>0</v>
      </c>
      <c r="CY23" s="31">
        <v>0</v>
      </c>
      <c r="CZ23" s="31">
        <v>0</v>
      </c>
      <c r="DA23" s="31">
        <v>0</v>
      </c>
      <c r="DB23" s="31">
        <v>0</v>
      </c>
      <c r="DC23" s="31">
        <v>0</v>
      </c>
      <c r="DD23" s="31">
        <v>0</v>
      </c>
      <c r="DE23" s="31">
        <v>0</v>
      </c>
      <c r="DF23" s="31">
        <v>0</v>
      </c>
      <c r="DG23" s="31">
        <v>0</v>
      </c>
      <c r="DH23" s="31">
        <v>0</v>
      </c>
      <c r="DI23" s="31">
        <v>0</v>
      </c>
      <c r="DJ23" s="31">
        <v>0</v>
      </c>
      <c r="DK23" s="31">
        <v>0</v>
      </c>
      <c r="DL23" s="31">
        <v>0</v>
      </c>
      <c r="DM23" s="31">
        <v>0</v>
      </c>
      <c r="DN23" s="31">
        <v>0</v>
      </c>
      <c r="DO23" s="31">
        <v>0</v>
      </c>
      <c r="DP23" s="31">
        <v>0</v>
      </c>
      <c r="DQ23" s="31">
        <v>0</v>
      </c>
      <c r="DR23" s="31">
        <v>0</v>
      </c>
      <c r="DS23" s="31">
        <v>0</v>
      </c>
      <c r="DT23" s="31">
        <v>0</v>
      </c>
      <c r="DU23" s="31">
        <v>0</v>
      </c>
      <c r="DV23" s="31">
        <v>0</v>
      </c>
      <c r="DW23" s="31">
        <v>0</v>
      </c>
      <c r="DX23" s="31">
        <v>0</v>
      </c>
      <c r="DY23" s="31">
        <v>0</v>
      </c>
      <c r="DZ23" s="31">
        <v>0</v>
      </c>
      <c r="EA23" s="31">
        <v>0</v>
      </c>
      <c r="EB23" s="31">
        <v>0</v>
      </c>
      <c r="EC23" s="31">
        <v>0</v>
      </c>
      <c r="ED23" s="31">
        <v>0</v>
      </c>
      <c r="EE23" s="31">
        <v>0</v>
      </c>
      <c r="EF23" s="31">
        <v>0</v>
      </c>
      <c r="EG23" s="31">
        <v>0</v>
      </c>
      <c r="EH23" s="31">
        <v>0</v>
      </c>
      <c r="EI23" s="31">
        <v>0</v>
      </c>
      <c r="EJ23" s="31">
        <v>0</v>
      </c>
      <c r="EK23" s="31">
        <v>0</v>
      </c>
      <c r="EL23" s="31">
        <v>0</v>
      </c>
      <c r="EM23" s="31">
        <v>0</v>
      </c>
      <c r="EN23" s="31">
        <v>0</v>
      </c>
      <c r="EO23" s="31">
        <v>0</v>
      </c>
      <c r="EP23" s="31">
        <v>0</v>
      </c>
      <c r="EQ23" s="31">
        <v>0</v>
      </c>
      <c r="ER23" s="31">
        <v>0</v>
      </c>
      <c r="ES23" s="31">
        <v>0</v>
      </c>
      <c r="ET23" s="31">
        <v>0</v>
      </c>
      <c r="EU23" s="31">
        <v>0</v>
      </c>
      <c r="EV23" s="31">
        <v>0</v>
      </c>
      <c r="EW23" s="31">
        <v>0</v>
      </c>
      <c r="EX23" s="31">
        <v>0</v>
      </c>
      <c r="EY23" s="31">
        <v>0</v>
      </c>
      <c r="EZ23" s="31">
        <v>0</v>
      </c>
      <c r="FA23" s="31">
        <v>0</v>
      </c>
      <c r="FB23" s="31">
        <v>0</v>
      </c>
      <c r="FC23" s="31">
        <v>0</v>
      </c>
      <c r="FD23" s="31">
        <v>0</v>
      </c>
      <c r="FE23" s="31">
        <v>0</v>
      </c>
      <c r="FF23" s="31">
        <v>0</v>
      </c>
      <c r="FG23" s="31">
        <v>0</v>
      </c>
      <c r="FH23" s="31">
        <v>0</v>
      </c>
      <c r="FI23" s="31">
        <v>0</v>
      </c>
      <c r="FJ23" s="31">
        <v>0</v>
      </c>
      <c r="FK23" s="31">
        <v>0</v>
      </c>
      <c r="FL23" s="31">
        <v>0</v>
      </c>
      <c r="FM23" s="31">
        <v>0</v>
      </c>
      <c r="FN23" s="31">
        <v>0</v>
      </c>
      <c r="FO23" s="31">
        <v>0</v>
      </c>
      <c r="FP23" s="31">
        <v>0</v>
      </c>
      <c r="FQ23" s="31">
        <v>0</v>
      </c>
      <c r="FR23" s="31">
        <v>0</v>
      </c>
      <c r="FS23" s="31">
        <v>0</v>
      </c>
      <c r="FT23" s="31">
        <v>0</v>
      </c>
      <c r="FU23" s="31">
        <v>0</v>
      </c>
      <c r="FV23" s="31">
        <v>0</v>
      </c>
      <c r="FW23" s="31">
        <v>0</v>
      </c>
      <c r="FX23" s="31">
        <v>0</v>
      </c>
      <c r="FY23" s="31">
        <v>-566985.01</v>
      </c>
      <c r="FZ23" s="28">
        <f>SUM(C23:FY23)</f>
        <v>-566985.01</v>
      </c>
      <c r="GA23" s="28"/>
      <c r="GB23" s="28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</row>
    <row r="24" spans="1:255" s="33" customFormat="1" x14ac:dyDescent="0.25">
      <c r="A24" s="44" t="s">
        <v>408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1">
        <v>0</v>
      </c>
      <c r="W24" s="31">
        <v>0</v>
      </c>
      <c r="X24" s="31">
        <v>0</v>
      </c>
      <c r="Y24" s="31">
        <v>0</v>
      </c>
      <c r="Z24" s="31">
        <v>0</v>
      </c>
      <c r="AA24" s="31">
        <v>0</v>
      </c>
      <c r="AB24" s="32">
        <v>0</v>
      </c>
      <c r="AC24" s="31">
        <v>0</v>
      </c>
      <c r="AD24" s="31">
        <v>0</v>
      </c>
      <c r="AE24" s="31">
        <v>0</v>
      </c>
      <c r="AF24" s="31">
        <v>0</v>
      </c>
      <c r="AG24" s="31">
        <v>0</v>
      </c>
      <c r="AH24" s="31">
        <v>0</v>
      </c>
      <c r="AI24" s="31">
        <v>0</v>
      </c>
      <c r="AJ24" s="31">
        <v>0</v>
      </c>
      <c r="AK24" s="31">
        <v>0</v>
      </c>
      <c r="AL24" s="31">
        <v>0</v>
      </c>
      <c r="AM24" s="31">
        <v>0</v>
      </c>
      <c r="AN24" s="31">
        <v>0</v>
      </c>
      <c r="AO24" s="31">
        <v>0</v>
      </c>
      <c r="AP24" s="31">
        <v>0</v>
      </c>
      <c r="AQ24" s="31">
        <v>0</v>
      </c>
      <c r="AR24" s="31">
        <v>0</v>
      </c>
      <c r="AS24" s="31">
        <v>0</v>
      </c>
      <c r="AT24" s="31">
        <v>0</v>
      </c>
      <c r="AU24" s="31">
        <v>0</v>
      </c>
      <c r="AV24" s="31">
        <v>0</v>
      </c>
      <c r="AW24" s="31">
        <v>0</v>
      </c>
      <c r="AX24" s="31">
        <v>0</v>
      </c>
      <c r="AY24" s="31">
        <v>0</v>
      </c>
      <c r="AZ24" s="31">
        <v>0</v>
      </c>
      <c r="BA24" s="31">
        <v>0</v>
      </c>
      <c r="BB24" s="31">
        <v>0</v>
      </c>
      <c r="BC24" s="31">
        <v>0</v>
      </c>
      <c r="BD24" s="31">
        <v>0</v>
      </c>
      <c r="BE24" s="31">
        <v>0</v>
      </c>
      <c r="BF24" s="31">
        <v>0</v>
      </c>
      <c r="BG24" s="31">
        <v>0</v>
      </c>
      <c r="BH24" s="31">
        <v>0</v>
      </c>
      <c r="BI24" s="31">
        <v>0</v>
      </c>
      <c r="BJ24" s="31">
        <v>0</v>
      </c>
      <c r="BK24" s="31">
        <v>0</v>
      </c>
      <c r="BL24" s="31">
        <v>0</v>
      </c>
      <c r="BM24" s="31">
        <v>0</v>
      </c>
      <c r="BN24" s="31">
        <v>0</v>
      </c>
      <c r="BO24" s="31">
        <v>0</v>
      </c>
      <c r="BP24" s="31">
        <v>0</v>
      </c>
      <c r="BQ24" s="31">
        <v>0</v>
      </c>
      <c r="BR24" s="31">
        <v>0</v>
      </c>
      <c r="BS24" s="31">
        <v>0</v>
      </c>
      <c r="BT24" s="31">
        <v>0</v>
      </c>
      <c r="BU24" s="31">
        <v>0</v>
      </c>
      <c r="BV24" s="31">
        <v>0</v>
      </c>
      <c r="BW24" s="31">
        <v>0</v>
      </c>
      <c r="BX24" s="31">
        <v>0</v>
      </c>
      <c r="BY24" s="31">
        <v>0</v>
      </c>
      <c r="BZ24" s="31">
        <v>0</v>
      </c>
      <c r="CA24" s="31">
        <v>0</v>
      </c>
      <c r="CB24" s="31">
        <v>0</v>
      </c>
      <c r="CC24" s="31">
        <v>0</v>
      </c>
      <c r="CD24" s="31">
        <v>0</v>
      </c>
      <c r="CE24" s="34">
        <v>-700</v>
      </c>
      <c r="CF24" s="31">
        <v>0</v>
      </c>
      <c r="CG24" s="31">
        <v>0</v>
      </c>
      <c r="CH24" s="31">
        <v>0</v>
      </c>
      <c r="CI24" s="31">
        <v>0</v>
      </c>
      <c r="CJ24" s="31">
        <v>0</v>
      </c>
      <c r="CK24" s="31">
        <v>0</v>
      </c>
      <c r="CL24" s="31">
        <v>0</v>
      </c>
      <c r="CM24" s="31">
        <v>0</v>
      </c>
      <c r="CN24" s="31">
        <v>0</v>
      </c>
      <c r="CO24" s="31">
        <v>0</v>
      </c>
      <c r="CP24" s="31">
        <v>0</v>
      </c>
      <c r="CQ24" s="31">
        <v>0</v>
      </c>
      <c r="CR24" s="31">
        <v>0</v>
      </c>
      <c r="CS24" s="31">
        <v>0</v>
      </c>
      <c r="CT24" s="31">
        <v>0</v>
      </c>
      <c r="CU24" s="31">
        <v>0</v>
      </c>
      <c r="CV24" s="31">
        <v>0</v>
      </c>
      <c r="CW24" s="31">
        <v>0</v>
      </c>
      <c r="CX24" s="31">
        <v>0</v>
      </c>
      <c r="CY24" s="35">
        <v>0</v>
      </c>
      <c r="CZ24" s="31">
        <v>0</v>
      </c>
      <c r="DA24" s="31">
        <v>0</v>
      </c>
      <c r="DB24" s="31">
        <v>0</v>
      </c>
      <c r="DC24" s="31">
        <v>0</v>
      </c>
      <c r="DD24" s="31">
        <v>0</v>
      </c>
      <c r="DE24" s="31">
        <v>0</v>
      </c>
      <c r="DF24" s="31">
        <v>0</v>
      </c>
      <c r="DG24" s="31">
        <v>0</v>
      </c>
      <c r="DH24" s="31">
        <v>0</v>
      </c>
      <c r="DI24" s="32">
        <v>0</v>
      </c>
      <c r="DJ24" s="31">
        <v>0</v>
      </c>
      <c r="DK24" s="31">
        <v>0</v>
      </c>
      <c r="DL24" s="31">
        <v>0</v>
      </c>
      <c r="DM24" s="31">
        <v>0</v>
      </c>
      <c r="DN24" s="31">
        <v>0</v>
      </c>
      <c r="DO24" s="31">
        <v>0</v>
      </c>
      <c r="DP24" s="31">
        <v>0</v>
      </c>
      <c r="DQ24" s="31">
        <v>0</v>
      </c>
      <c r="DR24" s="31">
        <v>0</v>
      </c>
      <c r="DS24" s="31">
        <v>0</v>
      </c>
      <c r="DT24" s="31">
        <v>0</v>
      </c>
      <c r="DU24" s="31">
        <v>0</v>
      </c>
      <c r="DV24" s="31">
        <v>0</v>
      </c>
      <c r="DW24" s="31">
        <v>0</v>
      </c>
      <c r="DX24" s="31">
        <v>0</v>
      </c>
      <c r="DY24" s="31">
        <v>0</v>
      </c>
      <c r="DZ24" s="31">
        <v>0</v>
      </c>
      <c r="EA24" s="31">
        <v>0</v>
      </c>
      <c r="EB24" s="31">
        <v>0</v>
      </c>
      <c r="EC24" s="31">
        <v>0</v>
      </c>
      <c r="ED24" s="32">
        <v>0</v>
      </c>
      <c r="EE24" s="31">
        <v>0</v>
      </c>
      <c r="EF24" s="31">
        <v>0</v>
      </c>
      <c r="EG24" s="31">
        <v>0</v>
      </c>
      <c r="EH24" s="31">
        <v>0</v>
      </c>
      <c r="EI24" s="31">
        <v>0</v>
      </c>
      <c r="EJ24" s="31">
        <v>0</v>
      </c>
      <c r="EK24" s="31">
        <v>0</v>
      </c>
      <c r="EL24" s="31">
        <v>0</v>
      </c>
      <c r="EM24" s="31">
        <v>0</v>
      </c>
      <c r="EN24" s="31">
        <v>0</v>
      </c>
      <c r="EO24" s="31">
        <v>0</v>
      </c>
      <c r="EP24" s="31">
        <v>0</v>
      </c>
      <c r="EQ24" s="31">
        <v>0</v>
      </c>
      <c r="ER24" s="31">
        <v>0</v>
      </c>
      <c r="ES24" s="31">
        <v>0</v>
      </c>
      <c r="ET24" s="31">
        <v>0</v>
      </c>
      <c r="EU24" s="31">
        <v>0</v>
      </c>
      <c r="EV24" s="31">
        <v>0</v>
      </c>
      <c r="EW24" s="31">
        <v>0</v>
      </c>
      <c r="EX24" s="31">
        <v>0</v>
      </c>
      <c r="EY24" s="31">
        <v>0</v>
      </c>
      <c r="EZ24" s="31">
        <v>0</v>
      </c>
      <c r="FA24" s="31">
        <v>0</v>
      </c>
      <c r="FB24" s="31">
        <v>0</v>
      </c>
      <c r="FC24" s="31">
        <v>0</v>
      </c>
      <c r="FD24" s="31">
        <v>0</v>
      </c>
      <c r="FE24" s="31">
        <v>0</v>
      </c>
      <c r="FF24" s="31">
        <v>0</v>
      </c>
      <c r="FG24" s="31">
        <v>0</v>
      </c>
      <c r="FH24" s="31">
        <v>0</v>
      </c>
      <c r="FI24" s="31">
        <v>0</v>
      </c>
      <c r="FJ24" s="31">
        <v>0</v>
      </c>
      <c r="FK24" s="31">
        <v>0</v>
      </c>
      <c r="FL24" s="31">
        <v>0</v>
      </c>
      <c r="FM24" s="31">
        <v>0</v>
      </c>
      <c r="FN24" s="31">
        <v>0</v>
      </c>
      <c r="FO24" s="31">
        <v>0</v>
      </c>
      <c r="FP24" s="31">
        <v>0</v>
      </c>
      <c r="FQ24" s="31">
        <v>0</v>
      </c>
      <c r="FR24" s="31">
        <v>0</v>
      </c>
      <c r="FS24" s="31">
        <v>0</v>
      </c>
      <c r="FT24" s="31">
        <v>0</v>
      </c>
      <c r="FU24" s="31">
        <v>0</v>
      </c>
      <c r="FV24" s="31">
        <v>0</v>
      </c>
      <c r="FW24" s="31">
        <v>0</v>
      </c>
      <c r="FX24" s="31">
        <v>0</v>
      </c>
      <c r="FY24" s="31">
        <v>0</v>
      </c>
      <c r="FZ24" s="28">
        <f>SUM(C24:FY24)</f>
        <v>-700</v>
      </c>
      <c r="GA24" s="11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</row>
    <row r="25" spans="1:255" x14ac:dyDescent="0.25">
      <c r="A25" s="44" t="s">
        <v>409</v>
      </c>
      <c r="B25" s="28"/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1">
        <v>0</v>
      </c>
      <c r="W25" s="31">
        <v>0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1">
        <v>0</v>
      </c>
      <c r="AQ25" s="31">
        <v>0</v>
      </c>
      <c r="AR25" s="31">
        <v>0</v>
      </c>
      <c r="AS25" s="31">
        <v>0</v>
      </c>
      <c r="AT25" s="31">
        <v>0</v>
      </c>
      <c r="AU25" s="31">
        <v>0</v>
      </c>
      <c r="AV25" s="31">
        <v>0</v>
      </c>
      <c r="AW25" s="31">
        <v>0</v>
      </c>
      <c r="AX25" s="31">
        <v>0</v>
      </c>
      <c r="AY25" s="31">
        <v>0</v>
      </c>
      <c r="AZ25" s="31">
        <v>0</v>
      </c>
      <c r="BA25" s="31">
        <v>0</v>
      </c>
      <c r="BB25" s="31">
        <v>0</v>
      </c>
      <c r="BC25" s="31">
        <v>0</v>
      </c>
      <c r="BD25" s="31">
        <v>0</v>
      </c>
      <c r="BE25" s="31">
        <v>0</v>
      </c>
      <c r="BF25" s="31">
        <v>0</v>
      </c>
      <c r="BG25" s="31">
        <v>0</v>
      </c>
      <c r="BH25" s="31">
        <v>0</v>
      </c>
      <c r="BI25" s="31">
        <v>0</v>
      </c>
      <c r="BJ25" s="31">
        <v>0</v>
      </c>
      <c r="BK25" s="31">
        <v>0</v>
      </c>
      <c r="BL25" s="31">
        <v>0</v>
      </c>
      <c r="BM25" s="31">
        <v>0</v>
      </c>
      <c r="BN25" s="31">
        <v>0</v>
      </c>
      <c r="BO25" s="31">
        <v>0</v>
      </c>
      <c r="BP25" s="31">
        <v>0</v>
      </c>
      <c r="BQ25" s="31">
        <v>0</v>
      </c>
      <c r="BR25" s="31">
        <v>0</v>
      </c>
      <c r="BS25" s="31">
        <v>0</v>
      </c>
      <c r="BT25" s="31">
        <v>0</v>
      </c>
      <c r="BU25" s="31">
        <v>0</v>
      </c>
      <c r="BV25" s="31">
        <v>0</v>
      </c>
      <c r="BW25" s="31">
        <v>0</v>
      </c>
      <c r="BX25" s="31">
        <v>0</v>
      </c>
      <c r="BY25" s="31">
        <v>0</v>
      </c>
      <c r="BZ25" s="31">
        <v>0</v>
      </c>
      <c r="CA25" s="31">
        <v>0</v>
      </c>
      <c r="CB25" s="31">
        <v>0</v>
      </c>
      <c r="CC25" s="31">
        <v>0</v>
      </c>
      <c r="CD25" s="31">
        <v>0</v>
      </c>
      <c r="CE25" s="31">
        <v>0</v>
      </c>
      <c r="CF25" s="31">
        <v>0</v>
      </c>
      <c r="CG25" s="31">
        <v>0</v>
      </c>
      <c r="CH25" s="31">
        <v>0</v>
      </c>
      <c r="CI25" s="31">
        <v>0</v>
      </c>
      <c r="CJ25" s="31">
        <v>0</v>
      </c>
      <c r="CK25" s="31">
        <v>0</v>
      </c>
      <c r="CL25" s="31">
        <v>0</v>
      </c>
      <c r="CM25" s="31">
        <v>0</v>
      </c>
      <c r="CN25" s="31">
        <v>0</v>
      </c>
      <c r="CO25" s="31">
        <v>0</v>
      </c>
      <c r="CP25" s="31">
        <v>0</v>
      </c>
      <c r="CQ25" s="31">
        <v>0</v>
      </c>
      <c r="CR25" s="31">
        <v>0</v>
      </c>
      <c r="CS25" s="31">
        <v>0</v>
      </c>
      <c r="CT25" s="31">
        <v>0</v>
      </c>
      <c r="CU25" s="31">
        <v>0</v>
      </c>
      <c r="CV25" s="31">
        <v>0</v>
      </c>
      <c r="CW25" s="31">
        <v>0</v>
      </c>
      <c r="CX25" s="31">
        <v>0</v>
      </c>
      <c r="CY25" s="31">
        <v>0</v>
      </c>
      <c r="CZ25" s="31">
        <v>0</v>
      </c>
      <c r="DA25" s="31">
        <v>0</v>
      </c>
      <c r="DB25" s="31">
        <v>0</v>
      </c>
      <c r="DC25" s="31">
        <v>0</v>
      </c>
      <c r="DD25" s="31">
        <v>0</v>
      </c>
      <c r="DE25" s="31">
        <v>0</v>
      </c>
      <c r="DF25" s="31">
        <v>0</v>
      </c>
      <c r="DG25" s="31">
        <v>0</v>
      </c>
      <c r="DH25" s="31">
        <v>0</v>
      </c>
      <c r="DI25" s="31">
        <v>0</v>
      </c>
      <c r="DJ25" s="31">
        <v>0</v>
      </c>
      <c r="DK25" s="31">
        <v>0</v>
      </c>
      <c r="DL25" s="31">
        <v>0</v>
      </c>
      <c r="DM25" s="31">
        <v>0</v>
      </c>
      <c r="DN25" s="31">
        <v>0</v>
      </c>
      <c r="DO25" s="31">
        <v>0</v>
      </c>
      <c r="DP25" s="31">
        <v>0</v>
      </c>
      <c r="DQ25" s="31">
        <v>0</v>
      </c>
      <c r="DR25" s="31">
        <v>0</v>
      </c>
      <c r="DS25" s="31">
        <v>0</v>
      </c>
      <c r="DT25" s="31">
        <v>0</v>
      </c>
      <c r="DU25" s="31">
        <v>0</v>
      </c>
      <c r="DV25" s="31">
        <v>0</v>
      </c>
      <c r="DW25" s="31">
        <v>0</v>
      </c>
      <c r="DX25" s="31">
        <v>0</v>
      </c>
      <c r="DY25" s="31">
        <v>0</v>
      </c>
      <c r="DZ25" s="31">
        <v>0</v>
      </c>
      <c r="EA25" s="31">
        <v>0</v>
      </c>
      <c r="EB25" s="31">
        <v>0</v>
      </c>
      <c r="EC25" s="31">
        <v>0</v>
      </c>
      <c r="ED25" s="31">
        <v>0</v>
      </c>
      <c r="EE25" s="31">
        <v>0</v>
      </c>
      <c r="EF25" s="31">
        <v>0</v>
      </c>
      <c r="EG25" s="31">
        <v>0</v>
      </c>
      <c r="EH25" s="31">
        <v>0</v>
      </c>
      <c r="EI25" s="31">
        <v>0</v>
      </c>
      <c r="EJ25" s="31">
        <v>0</v>
      </c>
      <c r="EK25" s="31">
        <v>0</v>
      </c>
      <c r="EL25" s="31">
        <v>0</v>
      </c>
      <c r="EM25" s="31">
        <v>0</v>
      </c>
      <c r="EN25" s="31">
        <v>0</v>
      </c>
      <c r="EO25" s="31">
        <v>0</v>
      </c>
      <c r="EP25" s="31">
        <v>0</v>
      </c>
      <c r="EQ25" s="31">
        <v>0</v>
      </c>
      <c r="ER25" s="31">
        <v>0</v>
      </c>
      <c r="ES25" s="31">
        <v>0</v>
      </c>
      <c r="ET25" s="31">
        <v>0</v>
      </c>
      <c r="EU25" s="31">
        <v>0</v>
      </c>
      <c r="EV25" s="31">
        <v>0</v>
      </c>
      <c r="EW25" s="31">
        <v>0</v>
      </c>
      <c r="EX25" s="31">
        <v>0</v>
      </c>
      <c r="EY25" s="31">
        <v>0</v>
      </c>
      <c r="EZ25" s="31">
        <v>0</v>
      </c>
      <c r="FA25" s="31">
        <v>0</v>
      </c>
      <c r="FB25" s="31">
        <v>0</v>
      </c>
      <c r="FC25" s="31">
        <v>0</v>
      </c>
      <c r="FD25" s="31">
        <v>0</v>
      </c>
      <c r="FE25" s="31">
        <v>0</v>
      </c>
      <c r="FF25" s="31">
        <v>0</v>
      </c>
      <c r="FG25" s="31">
        <v>0</v>
      </c>
      <c r="FH25" s="31">
        <v>0</v>
      </c>
      <c r="FI25" s="31">
        <v>0</v>
      </c>
      <c r="FJ25" s="31">
        <v>0</v>
      </c>
      <c r="FK25" s="31">
        <v>0</v>
      </c>
      <c r="FL25" s="31">
        <v>0</v>
      </c>
      <c r="FM25" s="31">
        <v>0</v>
      </c>
      <c r="FN25" s="31">
        <v>0</v>
      </c>
      <c r="FO25" s="31">
        <v>0</v>
      </c>
      <c r="FP25" s="31">
        <v>0</v>
      </c>
      <c r="FQ25" s="31">
        <v>0</v>
      </c>
      <c r="FR25" s="31">
        <v>0</v>
      </c>
      <c r="FS25" s="31">
        <v>0</v>
      </c>
      <c r="FT25" s="31">
        <v>0</v>
      </c>
      <c r="FU25" s="31">
        <v>0</v>
      </c>
      <c r="FV25" s="31">
        <v>0</v>
      </c>
      <c r="FW25" s="31">
        <v>0</v>
      </c>
      <c r="FX25" s="31">
        <v>0</v>
      </c>
      <c r="FY25" s="31">
        <v>0</v>
      </c>
      <c r="FZ25" s="36">
        <f>SUM(C25:FY25)</f>
        <v>0</v>
      </c>
      <c r="GA25" s="28"/>
    </row>
    <row r="26" spans="1:255" x14ac:dyDescent="0.25">
      <c r="A26" s="28"/>
      <c r="FY26" s="11"/>
      <c r="FZ26" s="28"/>
      <c r="GA26" s="11"/>
    </row>
    <row r="27" spans="1:255" x14ac:dyDescent="0.25">
      <c r="A27" s="28" t="s">
        <v>410</v>
      </c>
      <c r="C27" s="28">
        <f>SUM(C21:C26)</f>
        <v>-20747.11</v>
      </c>
      <c r="D27" s="28">
        <f>SUM(D21:D26)</f>
        <v>-482754.99444444443</v>
      </c>
      <c r="E27" s="28">
        <f t="shared" ref="E27:BP27" si="6">SUM(E21:E26)</f>
        <v>-20833.563333333332</v>
      </c>
      <c r="F27" s="28">
        <f t="shared" si="6"/>
        <v>-190958.09</v>
      </c>
      <c r="G27" s="28">
        <f t="shared" si="6"/>
        <v>0</v>
      </c>
      <c r="H27" s="28">
        <f t="shared" si="6"/>
        <v>0</v>
      </c>
      <c r="I27" s="28">
        <f t="shared" si="6"/>
        <v>-22559.044259259259</v>
      </c>
      <c r="J27" s="28">
        <f t="shared" si="6"/>
        <v>-13227.314814814814</v>
      </c>
      <c r="K27" s="28">
        <f t="shared" si="6"/>
        <v>0</v>
      </c>
      <c r="L27" s="28">
        <f t="shared" si="6"/>
        <v>-9923.0275925925907</v>
      </c>
      <c r="M27" s="28">
        <f t="shared" si="6"/>
        <v>0</v>
      </c>
      <c r="N27" s="28">
        <f t="shared" si="6"/>
        <v>-79064.87</v>
      </c>
      <c r="O27" s="28">
        <f t="shared" si="6"/>
        <v>-106118.66166666665</v>
      </c>
      <c r="P27" s="28">
        <f t="shared" si="6"/>
        <v>0</v>
      </c>
      <c r="Q27" s="28">
        <f t="shared" si="6"/>
        <v>-441953.96333333332</v>
      </c>
      <c r="R27" s="28">
        <f t="shared" si="6"/>
        <v>0</v>
      </c>
      <c r="S27" s="28">
        <f t="shared" si="6"/>
        <v>0</v>
      </c>
      <c r="T27" s="28">
        <f t="shared" si="6"/>
        <v>0</v>
      </c>
      <c r="U27" s="28">
        <f t="shared" si="6"/>
        <v>0</v>
      </c>
      <c r="V27" s="28">
        <f t="shared" si="6"/>
        <v>0</v>
      </c>
      <c r="W27" s="28">
        <f t="shared" si="6"/>
        <v>0</v>
      </c>
      <c r="X27" s="28">
        <f t="shared" si="6"/>
        <v>0</v>
      </c>
      <c r="Y27" s="28">
        <f t="shared" si="6"/>
        <v>0</v>
      </c>
      <c r="Z27" s="28">
        <f t="shared" si="6"/>
        <v>0</v>
      </c>
      <c r="AA27" s="28">
        <f t="shared" si="6"/>
        <v>-402133.62833333336</v>
      </c>
      <c r="AB27" s="28">
        <f t="shared" si="6"/>
        <v>-146893.56085860077</v>
      </c>
      <c r="AC27" s="28">
        <f t="shared" si="6"/>
        <v>0</v>
      </c>
      <c r="AD27" s="28">
        <f t="shared" si="6"/>
        <v>0</v>
      </c>
      <c r="AE27" s="28">
        <f t="shared" si="6"/>
        <v>0</v>
      </c>
      <c r="AF27" s="28">
        <f t="shared" si="6"/>
        <v>0</v>
      </c>
      <c r="AG27" s="28">
        <f t="shared" si="6"/>
        <v>0</v>
      </c>
      <c r="AH27" s="28">
        <f t="shared" si="6"/>
        <v>0</v>
      </c>
      <c r="AI27" s="28">
        <f t="shared" si="6"/>
        <v>0</v>
      </c>
      <c r="AJ27" s="28">
        <f t="shared" si="6"/>
        <v>0</v>
      </c>
      <c r="AK27" s="28">
        <f t="shared" si="6"/>
        <v>0</v>
      </c>
      <c r="AL27" s="28">
        <f t="shared" si="6"/>
        <v>0</v>
      </c>
      <c r="AM27" s="28">
        <f t="shared" si="6"/>
        <v>0</v>
      </c>
      <c r="AN27" s="28">
        <f t="shared" si="6"/>
        <v>0</v>
      </c>
      <c r="AO27" s="28">
        <f t="shared" si="6"/>
        <v>-12010.012088888887</v>
      </c>
      <c r="AP27" s="28">
        <f t="shared" si="6"/>
        <v>-246459.58037037039</v>
      </c>
      <c r="AQ27" s="28">
        <f t="shared" si="6"/>
        <v>0</v>
      </c>
      <c r="AR27" s="28">
        <f t="shared" si="6"/>
        <v>-1681419.0159259264</v>
      </c>
      <c r="AS27" s="28">
        <f t="shared" si="6"/>
        <v>-10491.666666666666</v>
      </c>
      <c r="AT27" s="28">
        <f t="shared" si="6"/>
        <v>-52815.46</v>
      </c>
      <c r="AU27" s="28">
        <f t="shared" si="6"/>
        <v>0</v>
      </c>
      <c r="AV27" s="28">
        <f t="shared" si="6"/>
        <v>0</v>
      </c>
      <c r="AW27" s="28">
        <f t="shared" si="6"/>
        <v>0</v>
      </c>
      <c r="AX27" s="28">
        <f t="shared" si="6"/>
        <v>0</v>
      </c>
      <c r="AY27" s="28">
        <f t="shared" si="6"/>
        <v>0</v>
      </c>
      <c r="AZ27" s="28">
        <f t="shared" si="6"/>
        <v>-262152.37858666666</v>
      </c>
      <c r="BA27" s="28">
        <f t="shared" si="6"/>
        <v>-19675.634524444446</v>
      </c>
      <c r="BB27" s="28">
        <f t="shared" si="6"/>
        <v>-4952.6031111111115</v>
      </c>
      <c r="BC27" s="28">
        <f t="shared" si="6"/>
        <v>-44679</v>
      </c>
      <c r="BD27" s="28">
        <f t="shared" si="6"/>
        <v>-3191.6788444444446</v>
      </c>
      <c r="BE27" s="28">
        <f t="shared" si="6"/>
        <v>0</v>
      </c>
      <c r="BF27" s="28">
        <f t="shared" si="6"/>
        <v>-391815.01</v>
      </c>
      <c r="BG27" s="28">
        <f t="shared" si="6"/>
        <v>-660.34826666666675</v>
      </c>
      <c r="BH27" s="28">
        <f t="shared" si="6"/>
        <v>0</v>
      </c>
      <c r="BI27" s="28">
        <f t="shared" si="6"/>
        <v>0</v>
      </c>
      <c r="BJ27" s="28">
        <f t="shared" si="6"/>
        <v>-231403.95999999996</v>
      </c>
      <c r="BK27" s="28">
        <f t="shared" si="6"/>
        <v>-716677.86907407409</v>
      </c>
      <c r="BL27" s="28">
        <f t="shared" si="6"/>
        <v>0</v>
      </c>
      <c r="BM27" s="28">
        <f t="shared" si="6"/>
        <v>0</v>
      </c>
      <c r="BN27" s="28">
        <f t="shared" si="6"/>
        <v>0</v>
      </c>
      <c r="BO27" s="28">
        <f t="shared" si="6"/>
        <v>0</v>
      </c>
      <c r="BP27" s="28">
        <f t="shared" si="6"/>
        <v>0</v>
      </c>
      <c r="BQ27" s="28">
        <f t="shared" ref="BQ27:EB27" si="7">SUM(BQ21:BQ26)</f>
        <v>-42338.87</v>
      </c>
      <c r="BR27" s="28">
        <f t="shared" si="7"/>
        <v>0</v>
      </c>
      <c r="BS27" s="28">
        <f t="shared" si="7"/>
        <v>0</v>
      </c>
      <c r="BT27" s="28">
        <f t="shared" si="7"/>
        <v>0</v>
      </c>
      <c r="BU27" s="28">
        <f t="shared" si="7"/>
        <v>0</v>
      </c>
      <c r="BV27" s="28">
        <f t="shared" si="7"/>
        <v>0</v>
      </c>
      <c r="BW27" s="28">
        <f t="shared" si="7"/>
        <v>0</v>
      </c>
      <c r="BX27" s="28">
        <f t="shared" si="7"/>
        <v>0</v>
      </c>
      <c r="BY27" s="28">
        <f t="shared" si="7"/>
        <v>0</v>
      </c>
      <c r="BZ27" s="28">
        <f t="shared" si="7"/>
        <v>0</v>
      </c>
      <c r="CA27" s="28">
        <f t="shared" si="7"/>
        <v>0</v>
      </c>
      <c r="CB27" s="28">
        <f t="shared" si="7"/>
        <v>-495721.05574074073</v>
      </c>
      <c r="CC27" s="28">
        <f t="shared" si="7"/>
        <v>0</v>
      </c>
      <c r="CD27" s="28">
        <f t="shared" si="7"/>
        <v>0</v>
      </c>
      <c r="CE27" s="28">
        <f t="shared" si="7"/>
        <v>-700</v>
      </c>
      <c r="CF27" s="28">
        <f t="shared" si="7"/>
        <v>0</v>
      </c>
      <c r="CG27" s="28">
        <f t="shared" si="7"/>
        <v>0</v>
      </c>
      <c r="CH27" s="28">
        <f t="shared" si="7"/>
        <v>0</v>
      </c>
      <c r="CI27" s="28">
        <f t="shared" si="7"/>
        <v>0</v>
      </c>
      <c r="CJ27" s="28">
        <f t="shared" si="7"/>
        <v>0</v>
      </c>
      <c r="CK27" s="28">
        <f t="shared" si="7"/>
        <v>-18702.38</v>
      </c>
      <c r="CL27" s="28">
        <f t="shared" si="7"/>
        <v>0</v>
      </c>
      <c r="CM27" s="28">
        <f t="shared" si="7"/>
        <v>0</v>
      </c>
      <c r="CN27" s="28">
        <f t="shared" si="7"/>
        <v>-266212.90537037037</v>
      </c>
      <c r="CO27" s="28">
        <f t="shared" si="7"/>
        <v>-315127.16870370373</v>
      </c>
      <c r="CP27" s="28">
        <f t="shared" si="7"/>
        <v>0</v>
      </c>
      <c r="CQ27" s="28">
        <f t="shared" si="7"/>
        <v>0</v>
      </c>
      <c r="CR27" s="28">
        <f t="shared" si="7"/>
        <v>0</v>
      </c>
      <c r="CS27" s="28">
        <f t="shared" si="7"/>
        <v>0</v>
      </c>
      <c r="CT27" s="28">
        <f t="shared" si="7"/>
        <v>0</v>
      </c>
      <c r="CU27" s="28">
        <f t="shared" si="7"/>
        <v>0</v>
      </c>
      <c r="CV27" s="28">
        <f t="shared" si="7"/>
        <v>0</v>
      </c>
      <c r="CW27" s="28">
        <f t="shared" si="7"/>
        <v>0</v>
      </c>
      <c r="CX27" s="28">
        <f t="shared" si="7"/>
        <v>0</v>
      </c>
      <c r="CY27" s="28">
        <f t="shared" si="7"/>
        <v>0</v>
      </c>
      <c r="CZ27" s="28">
        <f t="shared" si="7"/>
        <v>-2749.8742592592589</v>
      </c>
      <c r="DA27" s="28">
        <f t="shared" si="7"/>
        <v>0</v>
      </c>
      <c r="DB27" s="28">
        <f t="shared" si="7"/>
        <v>0</v>
      </c>
      <c r="DC27" s="28">
        <f t="shared" si="7"/>
        <v>0</v>
      </c>
      <c r="DD27" s="28">
        <f t="shared" si="7"/>
        <v>0</v>
      </c>
      <c r="DE27" s="28">
        <f t="shared" si="7"/>
        <v>0</v>
      </c>
      <c r="DF27" s="28">
        <f t="shared" si="7"/>
        <v>-93110.626666666663</v>
      </c>
      <c r="DG27" s="28">
        <f t="shared" si="7"/>
        <v>0</v>
      </c>
      <c r="DH27" s="28">
        <f t="shared" si="7"/>
        <v>-11283.888888888889</v>
      </c>
      <c r="DI27" s="28">
        <f t="shared" si="7"/>
        <v>0</v>
      </c>
      <c r="DJ27" s="28">
        <f t="shared" si="7"/>
        <v>0</v>
      </c>
      <c r="DK27" s="28">
        <f t="shared" si="7"/>
        <v>0</v>
      </c>
      <c r="DL27" s="28">
        <f t="shared" si="7"/>
        <v>-6934.0481481481484</v>
      </c>
      <c r="DM27" s="28">
        <f t="shared" si="7"/>
        <v>0</v>
      </c>
      <c r="DN27" s="28">
        <f t="shared" si="7"/>
        <v>0</v>
      </c>
      <c r="DO27" s="28">
        <f t="shared" si="7"/>
        <v>0</v>
      </c>
      <c r="DP27" s="28">
        <f t="shared" si="7"/>
        <v>0</v>
      </c>
      <c r="DQ27" s="28">
        <f t="shared" si="7"/>
        <v>0</v>
      </c>
      <c r="DR27" s="28">
        <f t="shared" si="7"/>
        <v>0</v>
      </c>
      <c r="DS27" s="28">
        <f t="shared" si="7"/>
        <v>0</v>
      </c>
      <c r="DT27" s="28">
        <f t="shared" si="7"/>
        <v>0</v>
      </c>
      <c r="DU27" s="28">
        <f t="shared" si="7"/>
        <v>0</v>
      </c>
      <c r="DV27" s="28">
        <f t="shared" si="7"/>
        <v>0</v>
      </c>
      <c r="DW27" s="28">
        <f t="shared" si="7"/>
        <v>0</v>
      </c>
      <c r="DX27" s="28">
        <f t="shared" si="7"/>
        <v>0</v>
      </c>
      <c r="DY27" s="28">
        <f t="shared" si="7"/>
        <v>0</v>
      </c>
      <c r="DZ27" s="28">
        <f t="shared" si="7"/>
        <v>0</v>
      </c>
      <c r="EA27" s="28">
        <f t="shared" si="7"/>
        <v>0</v>
      </c>
      <c r="EB27" s="28">
        <f t="shared" si="7"/>
        <v>0</v>
      </c>
      <c r="EC27" s="28">
        <f t="shared" ref="EC27:FY27" si="8">SUM(EC21:EC26)</f>
        <v>0</v>
      </c>
      <c r="ED27" s="28">
        <f t="shared" si="8"/>
        <v>0</v>
      </c>
      <c r="EE27" s="28">
        <f t="shared" si="8"/>
        <v>0</v>
      </c>
      <c r="EF27" s="28">
        <f t="shared" si="8"/>
        <v>0</v>
      </c>
      <c r="EG27" s="28">
        <f t="shared" si="8"/>
        <v>0</v>
      </c>
      <c r="EH27" s="28">
        <f t="shared" si="8"/>
        <v>0</v>
      </c>
      <c r="EI27" s="28">
        <f t="shared" si="8"/>
        <v>-185237.51</v>
      </c>
      <c r="EJ27" s="28">
        <f t="shared" si="8"/>
        <v>-87490.69</v>
      </c>
      <c r="EK27" s="28">
        <f t="shared" si="8"/>
        <v>0</v>
      </c>
      <c r="EL27" s="28">
        <f t="shared" si="8"/>
        <v>-9425.8333333333339</v>
      </c>
      <c r="EM27" s="28">
        <f t="shared" si="8"/>
        <v>0</v>
      </c>
      <c r="EN27" s="28">
        <f t="shared" si="8"/>
        <v>0</v>
      </c>
      <c r="EO27" s="28">
        <f t="shared" si="8"/>
        <v>0</v>
      </c>
      <c r="EP27" s="28">
        <f t="shared" si="8"/>
        <v>0</v>
      </c>
      <c r="EQ27" s="28">
        <f t="shared" si="8"/>
        <v>0</v>
      </c>
      <c r="ER27" s="28">
        <f t="shared" si="8"/>
        <v>0</v>
      </c>
      <c r="ES27" s="28">
        <f t="shared" si="8"/>
        <v>0</v>
      </c>
      <c r="ET27" s="28">
        <f t="shared" si="8"/>
        <v>0</v>
      </c>
      <c r="EU27" s="28">
        <f t="shared" si="8"/>
        <v>0</v>
      </c>
      <c r="EV27" s="28">
        <f t="shared" si="8"/>
        <v>0</v>
      </c>
      <c r="EW27" s="28">
        <f t="shared" si="8"/>
        <v>0</v>
      </c>
      <c r="EX27" s="28">
        <f t="shared" si="8"/>
        <v>0</v>
      </c>
      <c r="EY27" s="28">
        <f t="shared" si="8"/>
        <v>0</v>
      </c>
      <c r="EZ27" s="28">
        <f t="shared" si="8"/>
        <v>0</v>
      </c>
      <c r="FA27" s="28">
        <f t="shared" si="8"/>
        <v>0</v>
      </c>
      <c r="FB27" s="28">
        <f t="shared" si="8"/>
        <v>0</v>
      </c>
      <c r="FC27" s="28">
        <f t="shared" si="8"/>
        <v>-18550.664629629631</v>
      </c>
      <c r="FD27" s="28">
        <f t="shared" si="8"/>
        <v>0</v>
      </c>
      <c r="FE27" s="28">
        <f t="shared" si="8"/>
        <v>0</v>
      </c>
      <c r="FF27" s="28">
        <f t="shared" si="8"/>
        <v>0</v>
      </c>
      <c r="FG27" s="28">
        <f t="shared" si="8"/>
        <v>0</v>
      </c>
      <c r="FH27" s="28">
        <f t="shared" si="8"/>
        <v>0</v>
      </c>
      <c r="FI27" s="28">
        <f t="shared" si="8"/>
        <v>0</v>
      </c>
      <c r="FJ27" s="28">
        <f t="shared" si="8"/>
        <v>0</v>
      </c>
      <c r="FK27" s="28">
        <f t="shared" si="8"/>
        <v>0</v>
      </c>
      <c r="FL27" s="28">
        <f t="shared" si="8"/>
        <v>-139625.24148148147</v>
      </c>
      <c r="FM27" s="28">
        <f t="shared" si="8"/>
        <v>-60663.97</v>
      </c>
      <c r="FN27" s="28">
        <f t="shared" si="8"/>
        <v>-502264.87388888892</v>
      </c>
      <c r="FO27" s="28">
        <f t="shared" si="8"/>
        <v>0</v>
      </c>
      <c r="FP27" s="28">
        <f t="shared" si="8"/>
        <v>0</v>
      </c>
      <c r="FQ27" s="28">
        <f t="shared" si="8"/>
        <v>0</v>
      </c>
      <c r="FR27" s="28">
        <f t="shared" si="8"/>
        <v>0</v>
      </c>
      <c r="FS27" s="28">
        <f t="shared" si="8"/>
        <v>0</v>
      </c>
      <c r="FT27" s="28">
        <f t="shared" si="8"/>
        <v>0</v>
      </c>
      <c r="FU27" s="28">
        <f t="shared" si="8"/>
        <v>0</v>
      </c>
      <c r="FV27" s="28">
        <f t="shared" si="8"/>
        <v>0</v>
      </c>
      <c r="FW27" s="28">
        <f t="shared" si="8"/>
        <v>0</v>
      </c>
      <c r="FX27" s="28">
        <f t="shared" si="8"/>
        <v>0</v>
      </c>
      <c r="FY27" s="28">
        <f t="shared" si="8"/>
        <v>-2524413.31</v>
      </c>
      <c r="FZ27" s="28">
        <f>SUM(C27:FY27)</f>
        <v>-10396124.95720675</v>
      </c>
    </row>
    <row r="28" spans="1:255" x14ac:dyDescent="0.25">
      <c r="FW28" s="33"/>
      <c r="FY28" s="11"/>
      <c r="FZ28" s="28"/>
    </row>
    <row r="29" spans="1:255" ht="13" x14ac:dyDescent="0.3">
      <c r="A29" s="37" t="s">
        <v>411</v>
      </c>
      <c r="C29" s="38">
        <f>ROUND(C17+C27,2)</f>
        <v>3511424.7</v>
      </c>
      <c r="D29" s="38">
        <f t="shared" ref="D29:BO29" si="9">ROUND(D17+D27,2)</f>
        <v>21003699.899999999</v>
      </c>
      <c r="E29" s="38">
        <f t="shared" si="9"/>
        <v>2612085.09</v>
      </c>
      <c r="F29" s="38">
        <f t="shared" si="9"/>
        <v>12235477.710000001</v>
      </c>
      <c r="G29" s="38">
        <f t="shared" si="9"/>
        <v>350284.47</v>
      </c>
      <c r="H29" s="38">
        <f t="shared" si="9"/>
        <v>735010.58</v>
      </c>
      <c r="I29" s="38">
        <f t="shared" si="9"/>
        <v>4587100.1900000004</v>
      </c>
      <c r="J29" s="38">
        <f t="shared" si="9"/>
        <v>1428438.4</v>
      </c>
      <c r="K29" s="38">
        <f t="shared" si="9"/>
        <v>196885.64</v>
      </c>
      <c r="L29" s="38">
        <f t="shared" si="9"/>
        <v>301281.18</v>
      </c>
      <c r="M29" s="38">
        <f t="shared" si="9"/>
        <v>526850.07999999996</v>
      </c>
      <c r="N29" s="38">
        <f t="shared" si="9"/>
        <v>31107246.620000001</v>
      </c>
      <c r="O29" s="38">
        <f t="shared" si="9"/>
        <v>5511119.75</v>
      </c>
      <c r="P29" s="38">
        <f t="shared" si="9"/>
        <v>247538.39</v>
      </c>
      <c r="Q29" s="38">
        <f t="shared" si="9"/>
        <v>23833388.5</v>
      </c>
      <c r="R29" s="38">
        <f t="shared" si="9"/>
        <v>4341555.67</v>
      </c>
      <c r="S29" s="38">
        <f t="shared" si="9"/>
        <v>552144.64000000001</v>
      </c>
      <c r="T29" s="38">
        <f t="shared" si="9"/>
        <v>184576.74</v>
      </c>
      <c r="U29" s="38">
        <f t="shared" si="9"/>
        <v>37666.21</v>
      </c>
      <c r="V29" s="38">
        <f t="shared" si="9"/>
        <v>233594.25</v>
      </c>
      <c r="W29" s="38">
        <f t="shared" si="9"/>
        <v>189564.04</v>
      </c>
      <c r="X29" s="38">
        <f t="shared" si="9"/>
        <v>63616.81</v>
      </c>
      <c r="Y29" s="38">
        <f t="shared" si="9"/>
        <v>548048.16</v>
      </c>
      <c r="Z29" s="38">
        <f t="shared" si="9"/>
        <v>230111.07</v>
      </c>
      <c r="AA29" s="38">
        <f t="shared" si="9"/>
        <v>13627493.76</v>
      </c>
      <c r="AB29" s="38">
        <f t="shared" si="9"/>
        <v>3776324.21</v>
      </c>
      <c r="AC29" s="38">
        <f t="shared" si="9"/>
        <v>137382.54999999999</v>
      </c>
      <c r="AD29" s="38">
        <f t="shared" si="9"/>
        <v>283749.48</v>
      </c>
      <c r="AE29" s="38">
        <f t="shared" si="9"/>
        <v>103899.99</v>
      </c>
      <c r="AF29" s="38">
        <f t="shared" si="9"/>
        <v>171651.01</v>
      </c>
      <c r="AG29" s="38">
        <f t="shared" si="9"/>
        <v>192438.39999999999</v>
      </c>
      <c r="AH29" s="38">
        <f t="shared" si="9"/>
        <v>820967.23</v>
      </c>
      <c r="AI29" s="38">
        <f t="shared" si="9"/>
        <v>360093.34</v>
      </c>
      <c r="AJ29" s="38">
        <f t="shared" si="9"/>
        <v>172189.39</v>
      </c>
      <c r="AK29" s="38">
        <f t="shared" si="9"/>
        <v>171469.46</v>
      </c>
      <c r="AL29" s="38">
        <f t="shared" si="9"/>
        <v>168272.66</v>
      </c>
      <c r="AM29" s="38">
        <f t="shared" si="9"/>
        <v>305123.17</v>
      </c>
      <c r="AN29" s="38">
        <f t="shared" si="9"/>
        <v>65575.03</v>
      </c>
      <c r="AO29" s="38">
        <f t="shared" si="9"/>
        <v>2732129.88</v>
      </c>
      <c r="AP29" s="38">
        <f t="shared" si="9"/>
        <v>17957874.199999999</v>
      </c>
      <c r="AQ29" s="38">
        <f t="shared" si="9"/>
        <v>162581.29</v>
      </c>
      <c r="AR29" s="38">
        <f t="shared" si="9"/>
        <v>24842396.66</v>
      </c>
      <c r="AS29" s="38">
        <f t="shared" si="9"/>
        <v>1215359.94</v>
      </c>
      <c r="AT29" s="38">
        <f t="shared" si="9"/>
        <v>1124973.96</v>
      </c>
      <c r="AU29" s="38">
        <f t="shared" si="9"/>
        <v>226023.27</v>
      </c>
      <c r="AV29" s="38">
        <f t="shared" si="9"/>
        <v>282239.15999999997</v>
      </c>
      <c r="AW29" s="38">
        <f t="shared" si="9"/>
        <v>258472.71</v>
      </c>
      <c r="AX29" s="38">
        <f t="shared" si="9"/>
        <v>67896.84</v>
      </c>
      <c r="AY29" s="38">
        <f t="shared" si="9"/>
        <v>309953.19</v>
      </c>
      <c r="AZ29" s="38">
        <f t="shared" si="9"/>
        <v>9278828.1400000006</v>
      </c>
      <c r="BA29" s="38">
        <f t="shared" si="9"/>
        <v>5846430.5099999998</v>
      </c>
      <c r="BB29" s="38">
        <f t="shared" si="9"/>
        <v>6090382.0199999996</v>
      </c>
      <c r="BC29" s="38">
        <f t="shared" si="9"/>
        <v>11353000.58</v>
      </c>
      <c r="BD29" s="38">
        <f t="shared" si="9"/>
        <v>1639207.92</v>
      </c>
      <c r="BE29" s="38">
        <f t="shared" si="9"/>
        <v>730456.32</v>
      </c>
      <c r="BF29" s="38">
        <f t="shared" si="9"/>
        <v>14336716.810000001</v>
      </c>
      <c r="BG29" s="38">
        <f t="shared" si="9"/>
        <v>768717.37</v>
      </c>
      <c r="BH29" s="38">
        <f t="shared" si="9"/>
        <v>433855.06</v>
      </c>
      <c r="BI29" s="38">
        <f t="shared" si="9"/>
        <v>292857.26</v>
      </c>
      <c r="BJ29" s="38">
        <f t="shared" si="9"/>
        <v>3034854.81</v>
      </c>
      <c r="BK29" s="38">
        <f t="shared" si="9"/>
        <v>20121644.120000001</v>
      </c>
      <c r="BL29" s="38">
        <f t="shared" si="9"/>
        <v>189822.35</v>
      </c>
      <c r="BM29" s="38">
        <f t="shared" si="9"/>
        <v>285771.08</v>
      </c>
      <c r="BN29" s="38">
        <f t="shared" si="9"/>
        <v>1956147.65</v>
      </c>
      <c r="BO29" s="38">
        <f t="shared" si="9"/>
        <v>847132.08</v>
      </c>
      <c r="BP29" s="38">
        <f t="shared" ref="BP29:EA29" si="10">ROUND(BP17+BP27,2)</f>
        <v>104361.8</v>
      </c>
      <c r="BQ29" s="38">
        <f t="shared" si="10"/>
        <v>1732078.36</v>
      </c>
      <c r="BR29" s="38">
        <f t="shared" si="10"/>
        <v>3082419.5</v>
      </c>
      <c r="BS29" s="38">
        <f t="shared" si="10"/>
        <v>614844.31999999995</v>
      </c>
      <c r="BT29" s="38">
        <f t="shared" si="10"/>
        <v>201007.96</v>
      </c>
      <c r="BU29" s="38">
        <f t="shared" si="10"/>
        <v>254811.81</v>
      </c>
      <c r="BV29" s="38">
        <f t="shared" si="10"/>
        <v>0</v>
      </c>
      <c r="BW29" s="38">
        <f t="shared" si="10"/>
        <v>325091.74</v>
      </c>
      <c r="BX29" s="38">
        <f t="shared" si="10"/>
        <v>45717.69</v>
      </c>
      <c r="BY29" s="38">
        <f t="shared" si="10"/>
        <v>183208.5</v>
      </c>
      <c r="BZ29" s="38">
        <f t="shared" si="10"/>
        <v>203058.18</v>
      </c>
      <c r="CA29" s="38">
        <f t="shared" si="10"/>
        <v>16305.97</v>
      </c>
      <c r="CB29" s="38">
        <f t="shared" si="10"/>
        <v>31949426.59</v>
      </c>
      <c r="CC29" s="38">
        <f t="shared" si="10"/>
        <v>208006.82</v>
      </c>
      <c r="CD29" s="38">
        <f t="shared" si="10"/>
        <v>235531.59</v>
      </c>
      <c r="CE29" s="38">
        <f t="shared" si="10"/>
        <v>120223.14</v>
      </c>
      <c r="CF29" s="38">
        <f t="shared" si="10"/>
        <v>120668.59</v>
      </c>
      <c r="CG29" s="38">
        <f t="shared" si="10"/>
        <v>219615.97</v>
      </c>
      <c r="CH29" s="38">
        <f t="shared" si="10"/>
        <v>137771.45000000001</v>
      </c>
      <c r="CI29" s="38">
        <f t="shared" si="10"/>
        <v>394558</v>
      </c>
      <c r="CJ29" s="38">
        <f t="shared" si="10"/>
        <v>37285</v>
      </c>
      <c r="CK29" s="38">
        <f t="shared" si="10"/>
        <v>3240503.86</v>
      </c>
      <c r="CL29" s="38">
        <f t="shared" si="10"/>
        <v>964416.66</v>
      </c>
      <c r="CM29" s="38">
        <f t="shared" si="10"/>
        <v>619408.19999999995</v>
      </c>
      <c r="CN29" s="38">
        <f t="shared" si="10"/>
        <v>13591475.5</v>
      </c>
      <c r="CO29" s="38">
        <f t="shared" si="10"/>
        <v>4960907.67</v>
      </c>
      <c r="CP29" s="38">
        <f t="shared" si="10"/>
        <v>56015.61</v>
      </c>
      <c r="CQ29" s="38">
        <f t="shared" si="10"/>
        <v>581948.88</v>
      </c>
      <c r="CR29" s="38">
        <f t="shared" si="10"/>
        <v>260226.75</v>
      </c>
      <c r="CS29" s="38">
        <f t="shared" si="10"/>
        <v>219867.22</v>
      </c>
      <c r="CT29" s="38">
        <f t="shared" si="10"/>
        <v>118697.97</v>
      </c>
      <c r="CU29" s="38">
        <f t="shared" si="10"/>
        <v>334223.35999999999</v>
      </c>
      <c r="CV29" s="38">
        <f t="shared" si="10"/>
        <v>46290.87</v>
      </c>
      <c r="CW29" s="38">
        <f t="shared" si="10"/>
        <v>146909.70000000001</v>
      </c>
      <c r="CX29" s="38">
        <f t="shared" si="10"/>
        <v>257582.93</v>
      </c>
      <c r="CY29" s="38">
        <f t="shared" si="10"/>
        <v>72854.42</v>
      </c>
      <c r="CZ29" s="38">
        <f t="shared" si="10"/>
        <v>1037997.94</v>
      </c>
      <c r="DA29" s="38">
        <f t="shared" si="10"/>
        <v>148225.60999999999</v>
      </c>
      <c r="DB29" s="38">
        <f t="shared" si="10"/>
        <v>257956.08</v>
      </c>
      <c r="DC29" s="38">
        <f t="shared" si="10"/>
        <v>125278.79</v>
      </c>
      <c r="DD29" s="38">
        <f t="shared" si="10"/>
        <v>115540.99</v>
      </c>
      <c r="DE29" s="38">
        <f t="shared" si="10"/>
        <v>77902.02</v>
      </c>
      <c r="DF29" s="38">
        <f t="shared" si="10"/>
        <v>10647040.17</v>
      </c>
      <c r="DG29" s="38">
        <f t="shared" si="10"/>
        <v>44395.02</v>
      </c>
      <c r="DH29" s="38">
        <f t="shared" si="10"/>
        <v>775243.38</v>
      </c>
      <c r="DI29" s="38">
        <f t="shared" si="10"/>
        <v>1031532.03</v>
      </c>
      <c r="DJ29" s="38">
        <f t="shared" si="10"/>
        <v>470858.95</v>
      </c>
      <c r="DK29" s="38">
        <f t="shared" si="10"/>
        <v>373674.51</v>
      </c>
      <c r="DL29" s="38">
        <f t="shared" si="10"/>
        <v>3313077.97</v>
      </c>
      <c r="DM29" s="38">
        <f t="shared" si="10"/>
        <v>288219.2</v>
      </c>
      <c r="DN29" s="38">
        <f t="shared" si="10"/>
        <v>594576.17000000004</v>
      </c>
      <c r="DO29" s="38">
        <f t="shared" si="10"/>
        <v>2113325.94</v>
      </c>
      <c r="DP29" s="38">
        <f t="shared" si="10"/>
        <v>222666.74</v>
      </c>
      <c r="DQ29" s="38">
        <f t="shared" si="10"/>
        <v>0</v>
      </c>
      <c r="DR29" s="38">
        <f t="shared" si="10"/>
        <v>1064727.6000000001</v>
      </c>
      <c r="DS29" s="38">
        <f t="shared" si="10"/>
        <v>570949.31000000006</v>
      </c>
      <c r="DT29" s="38">
        <f t="shared" si="10"/>
        <v>242051.14</v>
      </c>
      <c r="DU29" s="38">
        <f t="shared" si="10"/>
        <v>315591.14</v>
      </c>
      <c r="DV29" s="38">
        <f t="shared" si="10"/>
        <v>272973.96999999997</v>
      </c>
      <c r="DW29" s="38">
        <f t="shared" si="10"/>
        <v>314629.03999999998</v>
      </c>
      <c r="DX29" s="38">
        <f t="shared" si="10"/>
        <v>109886.36</v>
      </c>
      <c r="DY29" s="38">
        <f t="shared" si="10"/>
        <v>171917.72</v>
      </c>
      <c r="DZ29" s="38">
        <f t="shared" si="10"/>
        <v>319090.78999999998</v>
      </c>
      <c r="EA29" s="38">
        <f t="shared" si="10"/>
        <v>0</v>
      </c>
      <c r="EB29" s="38">
        <f t="shared" ref="EB29:FY29" si="11">ROUND(EB17+EB27,2)</f>
        <v>353232.66</v>
      </c>
      <c r="EC29" s="38">
        <f t="shared" si="11"/>
        <v>241647.4</v>
      </c>
      <c r="ED29" s="38">
        <f t="shared" si="11"/>
        <v>0</v>
      </c>
      <c r="EE29" s="38">
        <f t="shared" si="11"/>
        <v>238706.56</v>
      </c>
      <c r="EF29" s="38">
        <f t="shared" si="11"/>
        <v>1103267.1499999999</v>
      </c>
      <c r="EG29" s="38">
        <f t="shared" si="11"/>
        <v>237278.28</v>
      </c>
      <c r="EH29" s="38">
        <f t="shared" si="11"/>
        <v>269622.53999999998</v>
      </c>
      <c r="EI29" s="38">
        <f t="shared" si="11"/>
        <v>9847571.5700000003</v>
      </c>
      <c r="EJ29" s="38">
        <f t="shared" si="11"/>
        <v>6251934.3399999999</v>
      </c>
      <c r="EK29" s="38">
        <f t="shared" si="11"/>
        <v>329103.42</v>
      </c>
      <c r="EL29" s="38">
        <f t="shared" si="11"/>
        <v>295498.23</v>
      </c>
      <c r="EM29" s="38">
        <f t="shared" si="11"/>
        <v>219092.87</v>
      </c>
      <c r="EN29" s="38">
        <f t="shared" si="11"/>
        <v>744865.76</v>
      </c>
      <c r="EO29" s="38">
        <f t="shared" si="11"/>
        <v>243301.56</v>
      </c>
      <c r="EP29" s="38">
        <f t="shared" si="11"/>
        <v>152826.25</v>
      </c>
      <c r="EQ29" s="38">
        <f t="shared" si="11"/>
        <v>1363373.3</v>
      </c>
      <c r="ER29" s="38">
        <f t="shared" si="11"/>
        <v>136360.12</v>
      </c>
      <c r="ES29" s="38">
        <f t="shared" si="11"/>
        <v>179131.06</v>
      </c>
      <c r="ET29" s="38">
        <f t="shared" si="11"/>
        <v>221682.79</v>
      </c>
      <c r="EU29" s="38">
        <f t="shared" si="11"/>
        <v>482525.32</v>
      </c>
      <c r="EV29" s="38">
        <f t="shared" si="11"/>
        <v>77971.199999999997</v>
      </c>
      <c r="EW29" s="38">
        <f t="shared" si="11"/>
        <v>334224.3</v>
      </c>
      <c r="EX29" s="38">
        <f t="shared" si="11"/>
        <v>232191.05</v>
      </c>
      <c r="EY29" s="38">
        <f t="shared" si="11"/>
        <v>432489.24</v>
      </c>
      <c r="EZ29" s="38">
        <f t="shared" si="11"/>
        <v>138458.31</v>
      </c>
      <c r="FA29" s="38">
        <f t="shared" si="11"/>
        <v>3792.07</v>
      </c>
      <c r="FB29" s="38">
        <f t="shared" si="11"/>
        <v>8346.58</v>
      </c>
      <c r="FC29" s="38">
        <f t="shared" si="11"/>
        <v>788346.77</v>
      </c>
      <c r="FD29" s="38">
        <f t="shared" si="11"/>
        <v>314053.40999999997</v>
      </c>
      <c r="FE29" s="38">
        <f t="shared" si="11"/>
        <v>99753.33</v>
      </c>
      <c r="FF29" s="38">
        <f t="shared" si="11"/>
        <v>232594.23</v>
      </c>
      <c r="FG29" s="38">
        <f t="shared" si="11"/>
        <v>150349.23000000001</v>
      </c>
      <c r="FH29" s="38">
        <f t="shared" si="11"/>
        <v>51121.07</v>
      </c>
      <c r="FI29" s="38">
        <f t="shared" si="11"/>
        <v>0</v>
      </c>
      <c r="FJ29" s="38">
        <f t="shared" si="11"/>
        <v>0</v>
      </c>
      <c r="FK29" s="38">
        <f t="shared" si="11"/>
        <v>0</v>
      </c>
      <c r="FL29" s="38">
        <f t="shared" si="11"/>
        <v>1388064.93</v>
      </c>
      <c r="FM29" s="38">
        <f t="shared" si="11"/>
        <v>1402971.99</v>
      </c>
      <c r="FN29" s="38">
        <f t="shared" si="11"/>
        <v>10775905.460000001</v>
      </c>
      <c r="FO29" s="38">
        <f t="shared" si="11"/>
        <v>0</v>
      </c>
      <c r="FP29" s="38">
        <f t="shared" si="11"/>
        <v>0</v>
      </c>
      <c r="FQ29" s="38">
        <f t="shared" si="11"/>
        <v>0</v>
      </c>
      <c r="FR29" s="38">
        <f t="shared" si="11"/>
        <v>0</v>
      </c>
      <c r="FS29" s="38">
        <f t="shared" si="11"/>
        <v>0</v>
      </c>
      <c r="FT29" s="38">
        <f t="shared" si="11"/>
        <v>0</v>
      </c>
      <c r="FU29" s="38">
        <f t="shared" si="11"/>
        <v>516404.31</v>
      </c>
      <c r="FV29" s="38">
        <f t="shared" si="11"/>
        <v>440556.47</v>
      </c>
      <c r="FW29" s="38">
        <f t="shared" si="11"/>
        <v>211254.91</v>
      </c>
      <c r="FX29" s="38">
        <f t="shared" si="11"/>
        <v>82429.61</v>
      </c>
      <c r="FY29" s="38">
        <f t="shared" si="11"/>
        <v>16375087.58</v>
      </c>
      <c r="FZ29" s="38">
        <f>SUM(C29:FY29)</f>
        <v>408955102.04000032</v>
      </c>
      <c r="GA29" s="33"/>
      <c r="GB29" s="33"/>
    </row>
    <row r="30" spans="1:255" x14ac:dyDescent="0.25">
      <c r="A30" s="28" t="s">
        <v>0</v>
      </c>
      <c r="FY30" s="11"/>
      <c r="FZ30" s="11"/>
      <c r="GA30" s="33"/>
    </row>
    <row r="31" spans="1:255" x14ac:dyDescent="0.25">
      <c r="C31" t="s">
        <v>412</v>
      </c>
      <c r="D31" s="33" t="s">
        <v>413</v>
      </c>
      <c r="M31" s="24"/>
      <c r="Y31" s="33"/>
      <c r="AB31" s="38"/>
      <c r="AK31" s="11"/>
      <c r="AP31" s="24"/>
      <c r="AR31" s="38"/>
      <c r="BX31" s="24"/>
      <c r="CA31" s="24"/>
      <c r="CF31" s="24"/>
      <c r="CP31" s="24"/>
      <c r="DC31" s="24"/>
      <c r="DD31" s="41"/>
      <c r="EA31" s="19"/>
      <c r="ED31" s="24"/>
      <c r="EK31" s="33"/>
      <c r="EP31" s="33"/>
      <c r="ER31" s="33"/>
      <c r="EV31" s="24"/>
      <c r="EY31" s="24"/>
      <c r="FA31" s="24"/>
      <c r="FB31" s="24"/>
      <c r="FH31" s="24"/>
      <c r="FI31" s="24"/>
      <c r="FK31" s="24"/>
      <c r="FO31" s="24"/>
      <c r="FY31" s="38"/>
      <c r="FZ31" s="11"/>
    </row>
    <row r="32" spans="1:255" x14ac:dyDescent="0.25">
      <c r="C32" s="46">
        <f>FZ17</f>
        <v>419351226.98000014</v>
      </c>
      <c r="D32" s="47">
        <f>FZ29</f>
        <v>408955102.04000032</v>
      </c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11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24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8"/>
      <c r="EV32" s="43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  <c r="FP32" s="42"/>
      <c r="FQ32" s="42"/>
      <c r="FR32" s="42"/>
      <c r="FS32" s="42"/>
      <c r="FT32" s="42"/>
      <c r="FU32" s="42"/>
      <c r="FV32" s="42"/>
      <c r="FW32" s="42"/>
      <c r="FX32" s="42"/>
      <c r="FY32" s="11"/>
      <c r="FZ32" s="11"/>
    </row>
    <row r="33" spans="1:184" x14ac:dyDescent="0.25">
      <c r="C33" s="49">
        <f>+C17+L17+N17+O17+Q17+AB17+AL17+AN17+AP17+AR17+AS17+AT17+BV17+CJ17+CN17+CO17+CP17+CZ17+EA17+ED17+EP17+ER17+EW17+FA17+FI17+FK17+FL17+FM17+FP17</f>
        <v>140097424.87000003</v>
      </c>
      <c r="D33" s="50">
        <f>+C29+L29+N29+O29+Q29+AB29+AL29+AN29+AP29+AR29+AS29+AT29+BV29+CJ29+CN29+CO29+CP29+CZ29+EA29+ED29+EP29+ER29+EW29+FA29+FI29+FK29+FL29+FM29+FP29</f>
        <v>136517158.78999999</v>
      </c>
      <c r="E33" t="s">
        <v>414</v>
      </c>
      <c r="AK33" s="11"/>
      <c r="AR33" s="33"/>
      <c r="CF33" s="38"/>
      <c r="ED33" s="24"/>
      <c r="FY33" s="11"/>
      <c r="FZ33" s="11"/>
    </row>
    <row r="34" spans="1:184" x14ac:dyDescent="0.25">
      <c r="C34" s="24">
        <f>C32-C33</f>
        <v>279253802.11000013</v>
      </c>
      <c r="D34" s="24">
        <f>D32-D33</f>
        <v>272437943.25000036</v>
      </c>
      <c r="AK34" s="11"/>
      <c r="FY34" s="11"/>
      <c r="FZ34" s="17"/>
    </row>
    <row r="35" spans="1:184" x14ac:dyDescent="0.25">
      <c r="C35" s="24"/>
      <c r="D35" s="24"/>
      <c r="AK35" s="11"/>
      <c r="FY35" s="11"/>
      <c r="FZ35" s="17"/>
    </row>
    <row r="36" spans="1:184" x14ac:dyDescent="0.25">
      <c r="A36" s="39" t="s">
        <v>415</v>
      </c>
      <c r="C36" s="24"/>
      <c r="FY36" s="11"/>
    </row>
    <row r="37" spans="1:184" x14ac:dyDescent="0.25">
      <c r="A37" t="s">
        <v>416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7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7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</row>
    <row r="38" spans="1:184" x14ac:dyDescent="0.25">
      <c r="A38" t="s">
        <v>417</v>
      </c>
      <c r="C38" s="23">
        <f>C17-C37</f>
        <v>3532171.81</v>
      </c>
      <c r="D38" s="23">
        <f t="shared" ref="D38:BO38" si="12">D17-D37</f>
        <v>21486454.890000001</v>
      </c>
      <c r="E38" s="23">
        <f t="shared" si="12"/>
        <v>2632918.65</v>
      </c>
      <c r="F38" s="23">
        <f t="shared" si="12"/>
        <v>12426435.800000001</v>
      </c>
      <c r="G38" s="23">
        <f t="shared" si="12"/>
        <v>350284.47</v>
      </c>
      <c r="H38" s="23">
        <f t="shared" si="12"/>
        <v>735010.58</v>
      </c>
      <c r="I38" s="23">
        <f t="shared" si="12"/>
        <v>4609659.2300000004</v>
      </c>
      <c r="J38" s="23">
        <f t="shared" si="12"/>
        <v>1441665.71</v>
      </c>
      <c r="K38" s="23">
        <f t="shared" si="12"/>
        <v>196885.64</v>
      </c>
      <c r="L38" s="23">
        <f t="shared" si="12"/>
        <v>311204.21000000002</v>
      </c>
      <c r="M38" s="23">
        <f t="shared" si="12"/>
        <v>526850.07999999996</v>
      </c>
      <c r="N38" s="23">
        <f t="shared" si="12"/>
        <v>31186311.489999998</v>
      </c>
      <c r="O38" s="23">
        <f t="shared" si="12"/>
        <v>5617238.4100000001</v>
      </c>
      <c r="P38" s="23">
        <f t="shared" si="12"/>
        <v>247538.39</v>
      </c>
      <c r="Q38" s="23">
        <f t="shared" si="12"/>
        <v>24275342.460000001</v>
      </c>
      <c r="R38" s="23">
        <f t="shared" si="12"/>
        <v>4341555.67</v>
      </c>
      <c r="S38" s="23">
        <f t="shared" si="12"/>
        <v>552144.64000000001</v>
      </c>
      <c r="T38" s="23">
        <f t="shared" si="12"/>
        <v>184576.74</v>
      </c>
      <c r="U38" s="23">
        <f t="shared" si="12"/>
        <v>37666.21</v>
      </c>
      <c r="V38" s="23">
        <f t="shared" si="12"/>
        <v>233594.25</v>
      </c>
      <c r="W38" s="23">
        <f t="shared" si="12"/>
        <v>189564.04</v>
      </c>
      <c r="X38" s="23">
        <f t="shared" si="12"/>
        <v>63616.81</v>
      </c>
      <c r="Y38" s="23">
        <f t="shared" si="12"/>
        <v>548048.16</v>
      </c>
      <c r="Z38" s="23">
        <f t="shared" si="12"/>
        <v>230111.07</v>
      </c>
      <c r="AA38" s="23">
        <f t="shared" si="12"/>
        <v>14029627.390000001</v>
      </c>
      <c r="AB38" s="23">
        <f t="shared" si="12"/>
        <v>3923217.77</v>
      </c>
      <c r="AC38" s="23">
        <f t="shared" si="12"/>
        <v>137382.54999999999</v>
      </c>
      <c r="AD38" s="23">
        <f t="shared" si="12"/>
        <v>283749.48</v>
      </c>
      <c r="AE38" s="23">
        <f t="shared" si="12"/>
        <v>103899.99</v>
      </c>
      <c r="AF38" s="23">
        <f t="shared" si="12"/>
        <v>171651.01</v>
      </c>
      <c r="AG38" s="23">
        <f t="shared" si="12"/>
        <v>192438.39999999999</v>
      </c>
      <c r="AH38" s="23">
        <f t="shared" si="12"/>
        <v>820967.23</v>
      </c>
      <c r="AI38" s="23">
        <f t="shared" si="12"/>
        <v>360093.34</v>
      </c>
      <c r="AJ38" s="23">
        <f t="shared" si="12"/>
        <v>172189.39</v>
      </c>
      <c r="AK38" s="23">
        <f t="shared" si="12"/>
        <v>171469.46</v>
      </c>
      <c r="AL38" s="23">
        <f t="shared" si="12"/>
        <v>168272.66</v>
      </c>
      <c r="AM38" s="23">
        <f t="shared" si="12"/>
        <v>305123.17</v>
      </c>
      <c r="AN38" s="23">
        <f t="shared" si="12"/>
        <v>65575.03</v>
      </c>
      <c r="AO38" s="23">
        <f t="shared" si="12"/>
        <v>2744139.89</v>
      </c>
      <c r="AP38" s="23">
        <f t="shared" si="12"/>
        <v>18204333.780000001</v>
      </c>
      <c r="AQ38" s="23">
        <f t="shared" si="12"/>
        <v>162581.29</v>
      </c>
      <c r="AR38" s="23">
        <f t="shared" si="12"/>
        <v>26523815.68</v>
      </c>
      <c r="AS38" s="23">
        <f t="shared" si="12"/>
        <v>1225851.6100000001</v>
      </c>
      <c r="AT38" s="23">
        <f t="shared" si="12"/>
        <v>1177789.42</v>
      </c>
      <c r="AU38" s="23">
        <f t="shared" si="12"/>
        <v>226023.27</v>
      </c>
      <c r="AV38" s="23">
        <f t="shared" si="12"/>
        <v>282239.15999999997</v>
      </c>
      <c r="AW38" s="23">
        <f t="shared" si="12"/>
        <v>258472.71</v>
      </c>
      <c r="AX38" s="23">
        <f t="shared" si="12"/>
        <v>67896.84</v>
      </c>
      <c r="AY38" s="23">
        <f t="shared" si="12"/>
        <v>309953.19</v>
      </c>
      <c r="AZ38" s="23">
        <v>0</v>
      </c>
      <c r="BA38" s="23">
        <f t="shared" si="12"/>
        <v>5866106.1399999997</v>
      </c>
      <c r="BB38" s="23">
        <f t="shared" si="12"/>
        <v>6095334.6200000001</v>
      </c>
      <c r="BC38" s="23">
        <f t="shared" si="12"/>
        <v>11397679.58</v>
      </c>
      <c r="BD38" s="23">
        <f t="shared" si="12"/>
        <v>1642399.6</v>
      </c>
      <c r="BE38" s="23">
        <f t="shared" si="12"/>
        <v>730456.32</v>
      </c>
      <c r="BF38" s="23">
        <f t="shared" si="12"/>
        <v>14728531.82</v>
      </c>
      <c r="BG38" s="23">
        <f t="shared" si="12"/>
        <v>769377.72</v>
      </c>
      <c r="BH38" s="23">
        <f t="shared" si="12"/>
        <v>433855.06</v>
      </c>
      <c r="BI38" s="23">
        <f t="shared" si="12"/>
        <v>292857.26</v>
      </c>
      <c r="BJ38" s="23">
        <f t="shared" si="12"/>
        <v>3266258.77</v>
      </c>
      <c r="BK38" s="23">
        <f t="shared" si="12"/>
        <v>20838321.989999998</v>
      </c>
      <c r="BL38" s="23">
        <f t="shared" si="12"/>
        <v>189822.35</v>
      </c>
      <c r="BM38" s="23">
        <f t="shared" si="12"/>
        <v>285771.08</v>
      </c>
      <c r="BN38" s="23">
        <f t="shared" si="12"/>
        <v>1956147.65</v>
      </c>
      <c r="BO38" s="23">
        <f t="shared" si="12"/>
        <v>847132.08</v>
      </c>
      <c r="BP38" s="23">
        <f t="shared" ref="BP38:EA38" si="13">BP17-BP37</f>
        <v>104361.8</v>
      </c>
      <c r="BQ38" s="23">
        <f t="shared" si="13"/>
        <v>1774417.23</v>
      </c>
      <c r="BR38" s="23">
        <f t="shared" si="13"/>
        <v>3082419.5</v>
      </c>
      <c r="BS38" s="23">
        <f t="shared" si="13"/>
        <v>614844.31999999995</v>
      </c>
      <c r="BT38" s="23">
        <f t="shared" si="13"/>
        <v>201007.96</v>
      </c>
      <c r="BU38" s="23">
        <f t="shared" si="13"/>
        <v>254811.81</v>
      </c>
      <c r="BV38" s="23">
        <f t="shared" si="13"/>
        <v>0</v>
      </c>
      <c r="BW38" s="23">
        <f t="shared" si="13"/>
        <v>325091.74</v>
      </c>
      <c r="BX38" s="23">
        <f t="shared" si="13"/>
        <v>45717.69</v>
      </c>
      <c r="BY38" s="23">
        <f t="shared" si="13"/>
        <v>183208.5</v>
      </c>
      <c r="BZ38" s="23">
        <f t="shared" si="13"/>
        <v>203058.18</v>
      </c>
      <c r="CA38" s="23">
        <f t="shared" si="13"/>
        <v>16305.97</v>
      </c>
      <c r="CB38" s="23">
        <f t="shared" si="13"/>
        <v>32445147.649999999</v>
      </c>
      <c r="CC38" s="23">
        <f t="shared" si="13"/>
        <v>208006.82</v>
      </c>
      <c r="CD38" s="23">
        <f t="shared" si="13"/>
        <v>235531.59</v>
      </c>
      <c r="CE38" s="23">
        <f t="shared" si="13"/>
        <v>120923.14</v>
      </c>
      <c r="CF38" s="23">
        <f t="shared" si="13"/>
        <v>120668.59</v>
      </c>
      <c r="CG38" s="23">
        <f t="shared" si="13"/>
        <v>219615.97</v>
      </c>
      <c r="CH38" s="23">
        <f t="shared" si="13"/>
        <v>137771.45000000001</v>
      </c>
      <c r="CI38" s="23">
        <f t="shared" si="13"/>
        <v>394558</v>
      </c>
      <c r="CJ38" s="23">
        <f t="shared" si="13"/>
        <v>37285</v>
      </c>
      <c r="CK38" s="23">
        <f t="shared" si="13"/>
        <v>3259206.24</v>
      </c>
      <c r="CL38" s="23">
        <f t="shared" si="13"/>
        <v>964416.66</v>
      </c>
      <c r="CM38" s="23">
        <f t="shared" si="13"/>
        <v>619408.19999999995</v>
      </c>
      <c r="CN38" s="23">
        <f t="shared" si="13"/>
        <v>13857688.41</v>
      </c>
      <c r="CO38" s="23">
        <f t="shared" si="13"/>
        <v>5276034.84</v>
      </c>
      <c r="CP38" s="23">
        <f t="shared" si="13"/>
        <v>56015.61</v>
      </c>
      <c r="CQ38" s="23">
        <f t="shared" si="13"/>
        <v>581948.88</v>
      </c>
      <c r="CR38" s="23">
        <f t="shared" si="13"/>
        <v>260226.75</v>
      </c>
      <c r="CS38" s="23">
        <f t="shared" si="13"/>
        <v>219867.22</v>
      </c>
      <c r="CT38" s="23">
        <f t="shared" si="13"/>
        <v>118697.97</v>
      </c>
      <c r="CU38" s="23">
        <f t="shared" si="13"/>
        <v>334223.35999999999</v>
      </c>
      <c r="CV38" s="23">
        <f t="shared" si="13"/>
        <v>46290.87</v>
      </c>
      <c r="CW38" s="23">
        <f t="shared" si="13"/>
        <v>146909.70000000001</v>
      </c>
      <c r="CX38" s="23">
        <f t="shared" si="13"/>
        <v>257582.93</v>
      </c>
      <c r="CY38" s="23">
        <f t="shared" si="13"/>
        <v>72854.42</v>
      </c>
      <c r="CZ38" s="23">
        <f t="shared" si="13"/>
        <v>1040747.81</v>
      </c>
      <c r="DA38" s="23">
        <f t="shared" si="13"/>
        <v>148225.60999999999</v>
      </c>
      <c r="DB38" s="23">
        <f t="shared" si="13"/>
        <v>257956.08</v>
      </c>
      <c r="DC38" s="23">
        <f t="shared" si="13"/>
        <v>125278.79</v>
      </c>
      <c r="DD38" s="23">
        <f t="shared" si="13"/>
        <v>115540.99</v>
      </c>
      <c r="DE38" s="23">
        <f t="shared" si="13"/>
        <v>77902.02</v>
      </c>
      <c r="DF38" s="23">
        <f t="shared" si="13"/>
        <v>10740150.800000001</v>
      </c>
      <c r="DG38" s="23">
        <f t="shared" si="13"/>
        <v>44395.02</v>
      </c>
      <c r="DH38" s="23">
        <f t="shared" si="13"/>
        <v>786527.27</v>
      </c>
      <c r="DI38" s="23">
        <f t="shared" si="13"/>
        <v>1031532.03</v>
      </c>
      <c r="DJ38" s="23">
        <f t="shared" si="13"/>
        <v>470858.95</v>
      </c>
      <c r="DK38" s="23">
        <f t="shared" si="13"/>
        <v>373674.51</v>
      </c>
      <c r="DL38" s="23">
        <f t="shared" si="13"/>
        <v>3320012.02</v>
      </c>
      <c r="DM38" s="23">
        <f t="shared" si="13"/>
        <v>288219.2</v>
      </c>
      <c r="DN38" s="23">
        <f t="shared" si="13"/>
        <v>594576.17000000004</v>
      </c>
      <c r="DO38" s="23">
        <f t="shared" si="13"/>
        <v>2113325.94</v>
      </c>
      <c r="DP38" s="23">
        <f t="shared" si="13"/>
        <v>222666.74</v>
      </c>
      <c r="DQ38" s="23">
        <f t="shared" si="13"/>
        <v>0</v>
      </c>
      <c r="DR38" s="23">
        <f t="shared" si="13"/>
        <v>1064727.6000000001</v>
      </c>
      <c r="DS38" s="23">
        <f t="shared" si="13"/>
        <v>570949.31000000006</v>
      </c>
      <c r="DT38" s="23">
        <f t="shared" si="13"/>
        <v>242051.14</v>
      </c>
      <c r="DU38" s="23">
        <f t="shared" si="13"/>
        <v>315591.14</v>
      </c>
      <c r="DV38" s="23">
        <f t="shared" si="13"/>
        <v>272973.96999999997</v>
      </c>
      <c r="DW38" s="23">
        <f t="shared" si="13"/>
        <v>314629.03999999998</v>
      </c>
      <c r="DX38" s="23">
        <f t="shared" si="13"/>
        <v>109886.36</v>
      </c>
      <c r="DY38" s="23">
        <f t="shared" si="13"/>
        <v>171917.72</v>
      </c>
      <c r="DZ38" s="23">
        <f t="shared" si="13"/>
        <v>319090.78999999998</v>
      </c>
      <c r="EA38" s="23">
        <f t="shared" si="13"/>
        <v>0</v>
      </c>
      <c r="EB38" s="23">
        <f t="shared" ref="EB38:FX38" si="14">EB17-EB37</f>
        <v>353232.66</v>
      </c>
      <c r="EC38" s="23">
        <f t="shared" si="14"/>
        <v>241647.4</v>
      </c>
      <c r="ED38" s="23">
        <f t="shared" si="14"/>
        <v>0</v>
      </c>
      <c r="EE38" s="23">
        <f t="shared" si="14"/>
        <v>238706.56</v>
      </c>
      <c r="EF38" s="23">
        <f t="shared" si="14"/>
        <v>1103267.1499999999</v>
      </c>
      <c r="EG38" s="23">
        <f t="shared" si="14"/>
        <v>237278.28</v>
      </c>
      <c r="EH38" s="23">
        <f t="shared" si="14"/>
        <v>269622.53999999998</v>
      </c>
      <c r="EI38" s="23">
        <f t="shared" si="14"/>
        <v>10032809.08</v>
      </c>
      <c r="EJ38" s="23">
        <f t="shared" si="14"/>
        <v>6339425.0300000003</v>
      </c>
      <c r="EK38" s="23">
        <f t="shared" si="14"/>
        <v>329103.42</v>
      </c>
      <c r="EL38" s="23">
        <f t="shared" si="14"/>
        <v>304924.06</v>
      </c>
      <c r="EM38" s="23">
        <f t="shared" si="14"/>
        <v>219092.87</v>
      </c>
      <c r="EN38" s="23">
        <f t="shared" si="14"/>
        <v>744865.76</v>
      </c>
      <c r="EO38" s="23">
        <f t="shared" si="14"/>
        <v>243301.56</v>
      </c>
      <c r="EP38" s="23">
        <f t="shared" si="14"/>
        <v>152826.25</v>
      </c>
      <c r="EQ38" s="23">
        <f t="shared" si="14"/>
        <v>1363373.3</v>
      </c>
      <c r="ER38" s="23">
        <f t="shared" si="14"/>
        <v>136360.12</v>
      </c>
      <c r="ES38" s="23">
        <f t="shared" si="14"/>
        <v>179131.06</v>
      </c>
      <c r="ET38" s="23">
        <f t="shared" si="14"/>
        <v>221682.79</v>
      </c>
      <c r="EU38" s="23">
        <f t="shared" si="14"/>
        <v>482525.32</v>
      </c>
      <c r="EV38" s="23">
        <f t="shared" si="14"/>
        <v>77971.199999999997</v>
      </c>
      <c r="EW38" s="23">
        <f t="shared" si="14"/>
        <v>334224.3</v>
      </c>
      <c r="EX38" s="23">
        <f t="shared" si="14"/>
        <v>232191.05</v>
      </c>
      <c r="EY38" s="23">
        <f t="shared" si="14"/>
        <v>432489.24</v>
      </c>
      <c r="EZ38" s="23">
        <f t="shared" si="14"/>
        <v>138458.31</v>
      </c>
      <c r="FA38" s="23">
        <f t="shared" si="14"/>
        <v>3792.07</v>
      </c>
      <c r="FB38" s="23">
        <f t="shared" si="14"/>
        <v>8346.58</v>
      </c>
      <c r="FC38" s="23">
        <f t="shared" si="14"/>
        <v>806897.43</v>
      </c>
      <c r="FD38" s="23">
        <f t="shared" si="14"/>
        <v>314053.40999999997</v>
      </c>
      <c r="FE38" s="23">
        <f t="shared" si="14"/>
        <v>99753.33</v>
      </c>
      <c r="FF38" s="23">
        <f t="shared" si="14"/>
        <v>232594.23</v>
      </c>
      <c r="FG38" s="23">
        <f t="shared" si="14"/>
        <v>150349.23000000001</v>
      </c>
      <c r="FH38" s="23">
        <f t="shared" si="14"/>
        <v>51121.07</v>
      </c>
      <c r="FI38" s="23">
        <f t="shared" si="14"/>
        <v>0</v>
      </c>
      <c r="FJ38" s="23">
        <f t="shared" si="14"/>
        <v>0</v>
      </c>
      <c r="FK38" s="23">
        <f t="shared" si="14"/>
        <v>0</v>
      </c>
      <c r="FL38" s="23">
        <f t="shared" si="14"/>
        <v>1527690.17</v>
      </c>
      <c r="FM38" s="23">
        <f t="shared" si="14"/>
        <v>1463635.96</v>
      </c>
      <c r="FN38" s="23">
        <f t="shared" si="14"/>
        <v>11278170.33</v>
      </c>
      <c r="FO38" s="23">
        <f t="shared" si="14"/>
        <v>0</v>
      </c>
      <c r="FP38" s="23">
        <f t="shared" si="14"/>
        <v>0</v>
      </c>
      <c r="FQ38" s="23">
        <f t="shared" si="14"/>
        <v>0</v>
      </c>
      <c r="FR38" s="23">
        <f t="shared" si="14"/>
        <v>0</v>
      </c>
      <c r="FS38" s="23">
        <f t="shared" si="14"/>
        <v>0</v>
      </c>
      <c r="FT38" s="23">
        <f t="shared" si="14"/>
        <v>0</v>
      </c>
      <c r="FU38" s="23">
        <f t="shared" si="14"/>
        <v>516404.31</v>
      </c>
      <c r="FV38" s="23">
        <f t="shared" si="14"/>
        <v>440556.47</v>
      </c>
      <c r="FW38" s="23">
        <f t="shared" si="14"/>
        <v>211254.91</v>
      </c>
      <c r="FX38" s="23">
        <f t="shared" si="14"/>
        <v>82429.61</v>
      </c>
      <c r="FY38" s="11"/>
      <c r="FZ38" s="19">
        <f>SUM(C38:FY38)</f>
        <v>390910745.57000017</v>
      </c>
      <c r="GA38" s="23"/>
      <c r="GB38" s="24"/>
    </row>
    <row r="39" spans="1:184" x14ac:dyDescent="0.25">
      <c r="FY39" s="11"/>
    </row>
    <row r="40" spans="1:184" x14ac:dyDescent="0.25">
      <c r="A40" t="s">
        <v>418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7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7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11"/>
      <c r="FZ40" s="24"/>
    </row>
    <row r="41" spans="1:184" x14ac:dyDescent="0.25">
      <c r="A41" t="s">
        <v>419</v>
      </c>
      <c r="C41" s="40">
        <f>C29-C40</f>
        <v>3511424.7</v>
      </c>
      <c r="D41" s="23">
        <f t="shared" ref="D41:BO41" si="15">D29-D40</f>
        <v>21003699.899999999</v>
      </c>
      <c r="E41" s="23">
        <f t="shared" si="15"/>
        <v>2612085.09</v>
      </c>
      <c r="F41" s="23">
        <f t="shared" si="15"/>
        <v>12235477.710000001</v>
      </c>
      <c r="G41" s="23">
        <f t="shared" si="15"/>
        <v>350284.47</v>
      </c>
      <c r="H41" s="23">
        <f t="shared" si="15"/>
        <v>735010.58</v>
      </c>
      <c r="I41" s="23">
        <f t="shared" si="15"/>
        <v>4587100.1900000004</v>
      </c>
      <c r="J41" s="23">
        <f t="shared" si="15"/>
        <v>1428438.4</v>
      </c>
      <c r="K41" s="23">
        <f t="shared" si="15"/>
        <v>196885.64</v>
      </c>
      <c r="L41" s="23">
        <f t="shared" si="15"/>
        <v>301281.18</v>
      </c>
      <c r="M41" s="23">
        <f t="shared" si="15"/>
        <v>526850.07999999996</v>
      </c>
      <c r="N41" s="23">
        <f t="shared" si="15"/>
        <v>31107246.620000001</v>
      </c>
      <c r="O41" s="23">
        <f t="shared" si="15"/>
        <v>5511119.75</v>
      </c>
      <c r="P41" s="23">
        <f t="shared" si="15"/>
        <v>247538.39</v>
      </c>
      <c r="Q41" s="23">
        <f t="shared" si="15"/>
        <v>23833388.5</v>
      </c>
      <c r="R41" s="23">
        <f t="shared" si="15"/>
        <v>4341555.67</v>
      </c>
      <c r="S41" s="23">
        <f t="shared" si="15"/>
        <v>552144.64000000001</v>
      </c>
      <c r="T41" s="23">
        <f t="shared" si="15"/>
        <v>184576.74</v>
      </c>
      <c r="U41" s="23">
        <f t="shared" si="15"/>
        <v>37666.21</v>
      </c>
      <c r="V41" s="23">
        <f t="shared" si="15"/>
        <v>233594.25</v>
      </c>
      <c r="W41" s="23">
        <f t="shared" si="15"/>
        <v>189564.04</v>
      </c>
      <c r="X41" s="23">
        <f t="shared" si="15"/>
        <v>63616.81</v>
      </c>
      <c r="Y41" s="23">
        <f t="shared" si="15"/>
        <v>548048.16</v>
      </c>
      <c r="Z41" s="23">
        <f t="shared" si="15"/>
        <v>230111.07</v>
      </c>
      <c r="AA41" s="23">
        <f t="shared" si="15"/>
        <v>13627493.76</v>
      </c>
      <c r="AB41" s="23">
        <f t="shared" si="15"/>
        <v>3776324.21</v>
      </c>
      <c r="AC41" s="23">
        <f t="shared" si="15"/>
        <v>137382.54999999999</v>
      </c>
      <c r="AD41" s="23">
        <f t="shared" si="15"/>
        <v>283749.48</v>
      </c>
      <c r="AE41" s="23">
        <f t="shared" si="15"/>
        <v>103899.99</v>
      </c>
      <c r="AF41" s="23">
        <f t="shared" si="15"/>
        <v>171651.01</v>
      </c>
      <c r="AG41" s="23">
        <f t="shared" si="15"/>
        <v>192438.39999999999</v>
      </c>
      <c r="AH41" s="23">
        <f t="shared" si="15"/>
        <v>820967.23</v>
      </c>
      <c r="AI41" s="23">
        <f t="shared" si="15"/>
        <v>360093.34</v>
      </c>
      <c r="AJ41" s="23">
        <f t="shared" si="15"/>
        <v>172189.39</v>
      </c>
      <c r="AK41" s="23">
        <f t="shared" si="15"/>
        <v>171469.46</v>
      </c>
      <c r="AL41" s="23">
        <f t="shared" si="15"/>
        <v>168272.66</v>
      </c>
      <c r="AM41" s="23">
        <f t="shared" si="15"/>
        <v>305123.17</v>
      </c>
      <c r="AN41" s="23">
        <f t="shared" si="15"/>
        <v>65575.03</v>
      </c>
      <c r="AO41" s="23">
        <f t="shared" si="15"/>
        <v>2732129.88</v>
      </c>
      <c r="AP41" s="23">
        <f t="shared" si="15"/>
        <v>17957874.199999999</v>
      </c>
      <c r="AQ41" s="23">
        <f t="shared" si="15"/>
        <v>162581.29</v>
      </c>
      <c r="AR41" s="23">
        <f t="shared" si="15"/>
        <v>24842396.66</v>
      </c>
      <c r="AS41" s="23">
        <f t="shared" si="15"/>
        <v>1215359.94</v>
      </c>
      <c r="AT41" s="23">
        <f t="shared" si="15"/>
        <v>1124973.96</v>
      </c>
      <c r="AU41" s="23">
        <f t="shared" si="15"/>
        <v>226023.27</v>
      </c>
      <c r="AV41" s="23">
        <f t="shared" si="15"/>
        <v>282239.15999999997</v>
      </c>
      <c r="AW41" s="23">
        <f t="shared" si="15"/>
        <v>258472.71</v>
      </c>
      <c r="AX41" s="23">
        <f t="shared" si="15"/>
        <v>67896.84</v>
      </c>
      <c r="AY41" s="23">
        <f t="shared" si="15"/>
        <v>309953.19</v>
      </c>
      <c r="AZ41" s="23">
        <v>0</v>
      </c>
      <c r="BA41" s="23">
        <f t="shared" si="15"/>
        <v>5846430.5099999998</v>
      </c>
      <c r="BB41" s="23">
        <f t="shared" si="15"/>
        <v>6090382.0199999996</v>
      </c>
      <c r="BC41" s="23">
        <f t="shared" si="15"/>
        <v>11353000.58</v>
      </c>
      <c r="BD41" s="23">
        <f t="shared" si="15"/>
        <v>1639207.92</v>
      </c>
      <c r="BE41" s="23">
        <f t="shared" si="15"/>
        <v>730456.32</v>
      </c>
      <c r="BF41" s="23">
        <f t="shared" si="15"/>
        <v>14336716.810000001</v>
      </c>
      <c r="BG41" s="23">
        <f t="shared" si="15"/>
        <v>768717.37</v>
      </c>
      <c r="BH41" s="23">
        <f t="shared" si="15"/>
        <v>433855.06</v>
      </c>
      <c r="BI41" s="23">
        <f t="shared" si="15"/>
        <v>292857.26</v>
      </c>
      <c r="BJ41" s="23">
        <f t="shared" si="15"/>
        <v>3034854.81</v>
      </c>
      <c r="BK41" s="23">
        <f t="shared" si="15"/>
        <v>20121644.120000001</v>
      </c>
      <c r="BL41" s="23">
        <f t="shared" si="15"/>
        <v>189822.35</v>
      </c>
      <c r="BM41" s="23">
        <f t="shared" si="15"/>
        <v>285771.08</v>
      </c>
      <c r="BN41" s="23">
        <f t="shared" si="15"/>
        <v>1956147.65</v>
      </c>
      <c r="BO41" s="23">
        <f t="shared" si="15"/>
        <v>847132.08</v>
      </c>
      <c r="BP41" s="23">
        <f t="shared" ref="BP41:EA41" si="16">BP29-BP40</f>
        <v>104361.8</v>
      </c>
      <c r="BQ41" s="23">
        <f t="shared" si="16"/>
        <v>1732078.36</v>
      </c>
      <c r="BR41" s="23">
        <f t="shared" si="16"/>
        <v>3082419.5</v>
      </c>
      <c r="BS41" s="23">
        <f t="shared" si="16"/>
        <v>614844.31999999995</v>
      </c>
      <c r="BT41" s="23">
        <f t="shared" si="16"/>
        <v>201007.96</v>
      </c>
      <c r="BU41" s="23">
        <f t="shared" si="16"/>
        <v>254811.81</v>
      </c>
      <c r="BV41" s="23">
        <f t="shared" si="16"/>
        <v>0</v>
      </c>
      <c r="BW41" s="23">
        <f t="shared" si="16"/>
        <v>325091.74</v>
      </c>
      <c r="BX41" s="23">
        <f t="shared" si="16"/>
        <v>45717.69</v>
      </c>
      <c r="BY41" s="23">
        <f t="shared" si="16"/>
        <v>183208.5</v>
      </c>
      <c r="BZ41" s="23">
        <f t="shared" si="16"/>
        <v>203058.18</v>
      </c>
      <c r="CA41" s="23">
        <f t="shared" si="16"/>
        <v>16305.97</v>
      </c>
      <c r="CB41" s="23">
        <f t="shared" si="16"/>
        <v>31949426.59</v>
      </c>
      <c r="CC41" s="23">
        <f t="shared" si="16"/>
        <v>208006.82</v>
      </c>
      <c r="CD41" s="23">
        <f t="shared" si="16"/>
        <v>235531.59</v>
      </c>
      <c r="CE41" s="23">
        <f t="shared" si="16"/>
        <v>120223.14</v>
      </c>
      <c r="CF41" s="23">
        <f t="shared" si="16"/>
        <v>120668.59</v>
      </c>
      <c r="CG41" s="23">
        <f t="shared" si="16"/>
        <v>219615.97</v>
      </c>
      <c r="CH41" s="23">
        <f t="shared" si="16"/>
        <v>137771.45000000001</v>
      </c>
      <c r="CI41" s="23">
        <f t="shared" si="16"/>
        <v>394558</v>
      </c>
      <c r="CJ41" s="23">
        <f t="shared" si="16"/>
        <v>37285</v>
      </c>
      <c r="CK41" s="23">
        <f t="shared" si="16"/>
        <v>3240503.86</v>
      </c>
      <c r="CL41" s="23">
        <f t="shared" si="16"/>
        <v>964416.66</v>
      </c>
      <c r="CM41" s="23">
        <f t="shared" si="16"/>
        <v>619408.19999999995</v>
      </c>
      <c r="CN41" s="23">
        <f t="shared" si="16"/>
        <v>13591475.5</v>
      </c>
      <c r="CO41" s="23">
        <f t="shared" si="16"/>
        <v>4960907.67</v>
      </c>
      <c r="CP41" s="23">
        <f t="shared" si="16"/>
        <v>56015.61</v>
      </c>
      <c r="CQ41" s="23">
        <f t="shared" si="16"/>
        <v>581948.88</v>
      </c>
      <c r="CR41" s="23">
        <f t="shared" si="16"/>
        <v>260226.75</v>
      </c>
      <c r="CS41" s="23">
        <f t="shared" si="16"/>
        <v>219867.22</v>
      </c>
      <c r="CT41" s="23">
        <f t="shared" si="16"/>
        <v>118697.97</v>
      </c>
      <c r="CU41" s="23">
        <f t="shared" si="16"/>
        <v>334223.35999999999</v>
      </c>
      <c r="CV41" s="23">
        <f t="shared" si="16"/>
        <v>46290.87</v>
      </c>
      <c r="CW41" s="23">
        <f t="shared" si="16"/>
        <v>146909.70000000001</v>
      </c>
      <c r="CX41" s="23">
        <f t="shared" si="16"/>
        <v>257582.93</v>
      </c>
      <c r="CY41" s="23">
        <f t="shared" si="16"/>
        <v>72854.42</v>
      </c>
      <c r="CZ41" s="23">
        <f t="shared" si="16"/>
        <v>1037997.94</v>
      </c>
      <c r="DA41" s="23">
        <f t="shared" si="16"/>
        <v>148225.60999999999</v>
      </c>
      <c r="DB41" s="23">
        <f t="shared" si="16"/>
        <v>257956.08</v>
      </c>
      <c r="DC41" s="23">
        <f t="shared" si="16"/>
        <v>125278.79</v>
      </c>
      <c r="DD41" s="23">
        <f t="shared" si="16"/>
        <v>115540.99</v>
      </c>
      <c r="DE41" s="23">
        <f t="shared" si="16"/>
        <v>77902.02</v>
      </c>
      <c r="DF41" s="23">
        <f t="shared" si="16"/>
        <v>10647040.17</v>
      </c>
      <c r="DG41" s="23">
        <f t="shared" si="16"/>
        <v>44395.02</v>
      </c>
      <c r="DH41" s="23">
        <f t="shared" si="16"/>
        <v>775243.38</v>
      </c>
      <c r="DI41" s="23">
        <f t="shared" si="16"/>
        <v>1031532.03</v>
      </c>
      <c r="DJ41" s="23">
        <f t="shared" si="16"/>
        <v>470858.95</v>
      </c>
      <c r="DK41" s="23">
        <f t="shared" si="16"/>
        <v>373674.51</v>
      </c>
      <c r="DL41" s="23">
        <f t="shared" si="16"/>
        <v>3313077.97</v>
      </c>
      <c r="DM41" s="23">
        <f t="shared" si="16"/>
        <v>288219.2</v>
      </c>
      <c r="DN41" s="23">
        <f t="shared" si="16"/>
        <v>594576.17000000004</v>
      </c>
      <c r="DO41" s="23">
        <f t="shared" si="16"/>
        <v>2113325.94</v>
      </c>
      <c r="DP41" s="23">
        <f t="shared" si="16"/>
        <v>222666.74</v>
      </c>
      <c r="DQ41" s="23">
        <f t="shared" si="16"/>
        <v>0</v>
      </c>
      <c r="DR41" s="23">
        <f t="shared" si="16"/>
        <v>1064727.6000000001</v>
      </c>
      <c r="DS41" s="23">
        <f t="shared" si="16"/>
        <v>570949.31000000006</v>
      </c>
      <c r="DT41" s="23">
        <f t="shared" si="16"/>
        <v>242051.14</v>
      </c>
      <c r="DU41" s="23">
        <f t="shared" si="16"/>
        <v>315591.14</v>
      </c>
      <c r="DV41" s="23">
        <f t="shared" si="16"/>
        <v>272973.96999999997</v>
      </c>
      <c r="DW41" s="23">
        <f t="shared" si="16"/>
        <v>314629.03999999998</v>
      </c>
      <c r="DX41" s="23">
        <f t="shared" si="16"/>
        <v>109886.36</v>
      </c>
      <c r="DY41" s="23">
        <f t="shared" si="16"/>
        <v>171917.72</v>
      </c>
      <c r="DZ41" s="23">
        <f t="shared" si="16"/>
        <v>319090.78999999998</v>
      </c>
      <c r="EA41" s="23">
        <f t="shared" si="16"/>
        <v>0</v>
      </c>
      <c r="EB41" s="23">
        <f t="shared" ref="EB41:FX41" si="17">EB29-EB40</f>
        <v>353232.66</v>
      </c>
      <c r="EC41" s="23">
        <f t="shared" si="17"/>
        <v>241647.4</v>
      </c>
      <c r="ED41" s="23">
        <f t="shared" si="17"/>
        <v>0</v>
      </c>
      <c r="EE41" s="23">
        <f t="shared" si="17"/>
        <v>238706.56</v>
      </c>
      <c r="EF41" s="23">
        <f t="shared" si="17"/>
        <v>1103267.1499999999</v>
      </c>
      <c r="EG41" s="23">
        <f t="shared" si="17"/>
        <v>237278.28</v>
      </c>
      <c r="EH41" s="23">
        <f t="shared" si="17"/>
        <v>269622.53999999998</v>
      </c>
      <c r="EI41" s="23">
        <f t="shared" si="17"/>
        <v>9847571.5700000003</v>
      </c>
      <c r="EJ41" s="23">
        <f t="shared" si="17"/>
        <v>6251934.3399999999</v>
      </c>
      <c r="EK41" s="23">
        <f t="shared" si="17"/>
        <v>329103.42</v>
      </c>
      <c r="EL41" s="23">
        <f t="shared" si="17"/>
        <v>295498.23</v>
      </c>
      <c r="EM41" s="23">
        <f t="shared" si="17"/>
        <v>219092.87</v>
      </c>
      <c r="EN41" s="23">
        <f t="shared" si="17"/>
        <v>744865.76</v>
      </c>
      <c r="EO41" s="23">
        <f t="shared" si="17"/>
        <v>243301.56</v>
      </c>
      <c r="EP41" s="23">
        <f t="shared" si="17"/>
        <v>152826.25</v>
      </c>
      <c r="EQ41" s="23">
        <f t="shared" si="17"/>
        <v>1363373.3</v>
      </c>
      <c r="ER41" s="23">
        <f t="shared" si="17"/>
        <v>136360.12</v>
      </c>
      <c r="ES41" s="23">
        <f t="shared" si="17"/>
        <v>179131.06</v>
      </c>
      <c r="ET41" s="23">
        <f t="shared" si="17"/>
        <v>221682.79</v>
      </c>
      <c r="EU41" s="23">
        <f t="shared" si="17"/>
        <v>482525.32</v>
      </c>
      <c r="EV41" s="23">
        <f t="shared" si="17"/>
        <v>77971.199999999997</v>
      </c>
      <c r="EW41" s="23">
        <f t="shared" si="17"/>
        <v>334224.3</v>
      </c>
      <c r="EX41" s="23">
        <f t="shared" si="17"/>
        <v>232191.05</v>
      </c>
      <c r="EY41" s="23">
        <f t="shared" si="17"/>
        <v>432489.24</v>
      </c>
      <c r="EZ41" s="23">
        <f t="shared" si="17"/>
        <v>138458.31</v>
      </c>
      <c r="FA41" s="23">
        <f t="shared" si="17"/>
        <v>3792.07</v>
      </c>
      <c r="FB41" s="23">
        <f t="shared" si="17"/>
        <v>8346.58</v>
      </c>
      <c r="FC41" s="23">
        <f t="shared" si="17"/>
        <v>788346.77</v>
      </c>
      <c r="FD41" s="23">
        <f t="shared" si="17"/>
        <v>314053.40999999997</v>
      </c>
      <c r="FE41" s="23">
        <f t="shared" si="17"/>
        <v>99753.33</v>
      </c>
      <c r="FF41" s="23">
        <f t="shared" si="17"/>
        <v>232594.23</v>
      </c>
      <c r="FG41" s="23">
        <f t="shared" si="17"/>
        <v>150349.23000000001</v>
      </c>
      <c r="FH41" s="23">
        <f t="shared" si="17"/>
        <v>51121.07</v>
      </c>
      <c r="FI41" s="23">
        <f t="shared" si="17"/>
        <v>0</v>
      </c>
      <c r="FJ41" s="23">
        <f t="shared" si="17"/>
        <v>0</v>
      </c>
      <c r="FK41" s="23">
        <f t="shared" si="17"/>
        <v>0</v>
      </c>
      <c r="FL41" s="23">
        <f t="shared" si="17"/>
        <v>1388064.93</v>
      </c>
      <c r="FM41" s="23">
        <f t="shared" si="17"/>
        <v>1402971.99</v>
      </c>
      <c r="FN41" s="23">
        <f t="shared" si="17"/>
        <v>10775905.460000001</v>
      </c>
      <c r="FO41" s="23">
        <f t="shared" si="17"/>
        <v>0</v>
      </c>
      <c r="FP41" s="23">
        <f t="shared" si="17"/>
        <v>0</v>
      </c>
      <c r="FQ41" s="23">
        <f t="shared" si="17"/>
        <v>0</v>
      </c>
      <c r="FR41" s="23">
        <f t="shared" si="17"/>
        <v>0</v>
      </c>
      <c r="FS41" s="23">
        <f t="shared" si="17"/>
        <v>0</v>
      </c>
      <c r="FT41" s="23">
        <f t="shared" si="17"/>
        <v>0</v>
      </c>
      <c r="FU41" s="23">
        <f t="shared" si="17"/>
        <v>516404.31</v>
      </c>
      <c r="FV41" s="23">
        <f t="shared" si="17"/>
        <v>440556.47</v>
      </c>
      <c r="FW41" s="23">
        <f t="shared" si="17"/>
        <v>211254.91</v>
      </c>
      <c r="FX41" s="23">
        <f t="shared" si="17"/>
        <v>82429.61</v>
      </c>
      <c r="FY41" s="11"/>
      <c r="FZ41" s="24">
        <f>SUM(C41:FY41)</f>
        <v>383301186.32000029</v>
      </c>
    </row>
    <row r="42" spans="1:184" x14ac:dyDescent="0.25"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/>
      <c r="DS42" s="24"/>
      <c r="DT42" s="24"/>
      <c r="DU42" s="24"/>
      <c r="DV42" s="24"/>
      <c r="DW42" s="24"/>
      <c r="DX42" s="24"/>
      <c r="DY42" s="24"/>
      <c r="DZ42" s="24"/>
      <c r="EA42" s="24"/>
      <c r="EB42" s="24"/>
      <c r="EC42" s="24"/>
      <c r="ED42" s="24"/>
      <c r="EE42" s="24"/>
      <c r="EF42" s="24"/>
      <c r="EG42" s="24"/>
      <c r="EH42" s="24"/>
      <c r="EI42" s="24"/>
      <c r="EJ42" s="24"/>
      <c r="EK42" s="24"/>
      <c r="EL42" s="24"/>
      <c r="EM42" s="24"/>
      <c r="EN42" s="24"/>
      <c r="EO42" s="24"/>
      <c r="EP42" s="24"/>
      <c r="EQ42" s="24"/>
      <c r="ER42" s="24"/>
      <c r="ES42" s="24"/>
      <c r="ET42" s="24"/>
      <c r="EU42" s="24"/>
      <c r="EV42" s="24"/>
      <c r="EW42" s="24"/>
      <c r="EX42" s="24"/>
      <c r="EY42" s="24"/>
      <c r="EZ42" s="24"/>
      <c r="FA42" s="24"/>
      <c r="FB42" s="24"/>
      <c r="FC42" s="24"/>
      <c r="FD42" s="24"/>
      <c r="FE42" s="24"/>
      <c r="FF42" s="24"/>
      <c r="FG42" s="24"/>
      <c r="FH42" s="24"/>
      <c r="FI42" s="24"/>
      <c r="FJ42" s="24"/>
      <c r="FK42" s="24"/>
      <c r="FL42" s="24"/>
      <c r="FM42" s="24"/>
      <c r="FN42" s="24"/>
      <c r="FO42" s="24"/>
      <c r="FP42" s="24"/>
      <c r="FQ42" s="24"/>
      <c r="FR42" s="24"/>
      <c r="FS42" s="24"/>
      <c r="FT42" s="24"/>
      <c r="FU42" s="24"/>
      <c r="FV42" s="24"/>
      <c r="FW42" s="24"/>
      <c r="FX42" s="24"/>
      <c r="FY42" s="11"/>
    </row>
    <row r="43" spans="1:184" x14ac:dyDescent="0.25">
      <c r="FY43" s="11"/>
    </row>
    <row r="44" spans="1:184" x14ac:dyDescent="0.25">
      <c r="FY44" s="11"/>
    </row>
    <row r="45" spans="1:184" x14ac:dyDescent="0.25">
      <c r="FY45" s="11"/>
    </row>
    <row r="46" spans="1:184" x14ac:dyDescent="0.25">
      <c r="FY46" s="11"/>
    </row>
    <row r="47" spans="1:184" x14ac:dyDescent="0.25">
      <c r="FY47" s="11"/>
    </row>
    <row r="48" spans="1:184" x14ac:dyDescent="0.25">
      <c r="FY48" s="11"/>
    </row>
    <row r="49" spans="181:181" x14ac:dyDescent="0.25">
      <c r="FY49" s="11"/>
    </row>
    <row r="50" spans="181:181" x14ac:dyDescent="0.25">
      <c r="FY50" s="11"/>
    </row>
    <row r="51" spans="181:181" x14ac:dyDescent="0.25">
      <c r="FY51" s="11"/>
    </row>
    <row r="52" spans="181:181" x14ac:dyDescent="0.25">
      <c r="FY52" s="11"/>
    </row>
    <row r="53" spans="181:181" x14ac:dyDescent="0.25">
      <c r="FY53" s="11"/>
    </row>
    <row r="54" spans="181:181" x14ac:dyDescent="0.25">
      <c r="FY54" s="11"/>
    </row>
    <row r="55" spans="181:181" x14ac:dyDescent="0.25">
      <c r="FY55" s="11"/>
    </row>
    <row r="56" spans="181:181" x14ac:dyDescent="0.25">
      <c r="FY56" s="11"/>
    </row>
    <row r="57" spans="181:181" x14ac:dyDescent="0.25">
      <c r="FY57" s="11"/>
    </row>
    <row r="58" spans="181:181" x14ac:dyDescent="0.25">
      <c r="FY58" s="11"/>
    </row>
    <row r="59" spans="181:181" x14ac:dyDescent="0.25">
      <c r="FY59" s="11"/>
    </row>
    <row r="60" spans="181:181" x14ac:dyDescent="0.25">
      <c r="FY60" s="11"/>
    </row>
    <row r="61" spans="181:181" x14ac:dyDescent="0.25">
      <c r="FY61" s="11"/>
    </row>
    <row r="62" spans="181:181" x14ac:dyDescent="0.25">
      <c r="FY62" s="11"/>
    </row>
    <row r="63" spans="181:181" x14ac:dyDescent="0.25">
      <c r="FY63" s="11"/>
    </row>
    <row r="64" spans="181:181" x14ac:dyDescent="0.25">
      <c r="FY64" s="11"/>
    </row>
    <row r="65" spans="181:181" x14ac:dyDescent="0.25">
      <c r="FY65" s="11"/>
    </row>
    <row r="66" spans="181:181" x14ac:dyDescent="0.25">
      <c r="FY66" s="11"/>
    </row>
    <row r="67" spans="181:181" x14ac:dyDescent="0.25">
      <c r="FY67" s="11"/>
    </row>
    <row r="68" spans="181:181" x14ac:dyDescent="0.25">
      <c r="FY68" s="11"/>
    </row>
    <row r="69" spans="181:181" x14ac:dyDescent="0.25">
      <c r="FY69" s="11"/>
    </row>
    <row r="70" spans="181:181" x14ac:dyDescent="0.25">
      <c r="FY70" s="11"/>
    </row>
    <row r="71" spans="181:181" x14ac:dyDescent="0.25">
      <c r="FY71" s="11"/>
    </row>
    <row r="72" spans="181:181" x14ac:dyDescent="0.25">
      <c r="FY72" s="11"/>
    </row>
    <row r="73" spans="181:181" x14ac:dyDescent="0.25">
      <c r="FY73" s="11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2</vt:i4>
      </vt:variant>
    </vt:vector>
  </HeadingPairs>
  <TitlesOfParts>
    <vt:vector size="14" baseType="lpstr">
      <vt:lpstr>Jun24</vt:lpstr>
      <vt:lpstr>May24</vt:lpstr>
      <vt:lpstr>Apr24</vt:lpstr>
      <vt:lpstr>Mar24</vt:lpstr>
      <vt:lpstr>Feb24</vt:lpstr>
      <vt:lpstr>Jan24</vt:lpstr>
      <vt:lpstr>Dec23</vt:lpstr>
      <vt:lpstr>Nov23</vt:lpstr>
      <vt:lpstr>Oct23</vt:lpstr>
      <vt:lpstr>Sep23</vt:lpstr>
      <vt:lpstr>Aug23</vt:lpstr>
      <vt:lpstr>Jul23</vt:lpstr>
      <vt:lpstr>'Jun24'!Print_Titles</vt:lpstr>
      <vt:lpstr>'May24'!Print_Titles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Kahle</dc:creator>
  <cp:lastModifiedBy>Kahle, Tim</cp:lastModifiedBy>
  <cp:lastPrinted>2024-06-14T19:47:44Z</cp:lastPrinted>
  <dcterms:created xsi:type="dcterms:W3CDTF">2023-07-17T15:16:37Z</dcterms:created>
  <dcterms:modified xsi:type="dcterms:W3CDTF">2024-06-14T19:48:29Z</dcterms:modified>
</cp:coreProperties>
</file>